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mc:AlternateContent xmlns:mc="http://schemas.openxmlformats.org/markup-compatibility/2006">
    <mc:Choice Requires="x15">
      <x15ac:absPath xmlns:x15ac="http://schemas.microsoft.com/office/spreadsheetml/2010/11/ac" url="C:\Users\robbie\Dropbox (Energy Innovation)\My Documents\Energy Policy Solutions\US\Models\eps-us\"/>
    </mc:Choice>
  </mc:AlternateContent>
  <xr:revisionPtr revIDLastSave="0" documentId="13_ncr:1_{4D78F8E3-C1CD-4956-ADF3-6BCC78AA6F7A}" xr6:coauthVersionLast="47" xr6:coauthVersionMax="47" xr10:uidLastSave="{00000000-0000-0000-0000-000000000000}"/>
  <bookViews>
    <workbookView xWindow="-120" yWindow="-120" windowWidth="57840" windowHeight="23640" tabRatio="859" activeTab="4" xr2:uid="{00000000-000D-0000-FFFF-FFFF00000000}"/>
  </bookViews>
  <sheets>
    <sheet name="About" sheetId="10" r:id="rId1"/>
    <sheet name="Policy Characteristics" sheetId="19" r:id="rId2"/>
    <sheet name="PolicyLevers" sheetId="1" r:id="rId3"/>
    <sheet name="UnitControlCenter" sheetId="18" r:id="rId4"/>
    <sheet name="OutputGraphs" sheetId="8" r:id="rId5"/>
    <sheet name="Output Graph Color Key" sheetId="17" r:id="rId6"/>
    <sheet name="ReferenceScenarios" sheetId="9" r:id="rId7"/>
    <sheet name="ReferenceCurves" sheetId="21" r:id="rId8"/>
    <sheet name="Targets" sheetId="20" r:id="rId9"/>
    <sheet name="Target Calculations" sheetId="15" r:id="rId10"/>
    <sheet name="MaxBoundCalculations" sheetId="13" r:id="rId11"/>
  </sheets>
  <definedNames>
    <definedName name="_xlnm._FilterDatabase" localSheetId="2" hidden="1">PolicyLevers!$A$1:$R$1505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H110" i="8" l="1"/>
  <c r="H116" i="8" s="1"/>
  <c r="I110" i="8"/>
  <c r="I116" i="8" s="1"/>
  <c r="H111" i="8"/>
  <c r="H117" i="8" s="1"/>
  <c r="I111" i="8"/>
  <c r="I117" i="8" s="1"/>
  <c r="H112" i="8"/>
  <c r="H118" i="8" s="1"/>
  <c r="I112" i="8"/>
  <c r="I118" i="8" s="1"/>
  <c r="H113" i="8"/>
  <c r="H119" i="8" s="1"/>
  <c r="I113" i="8"/>
  <c r="I119" i="8" s="1"/>
  <c r="I109" i="8"/>
  <c r="I115" i="8" s="1"/>
  <c r="H109" i="8"/>
  <c r="H115" i="8" s="1"/>
  <c r="A1428" i="1"/>
  <c r="C1428" i="1"/>
  <c r="B1428" i="1" s="1"/>
  <c r="L1428" i="1"/>
  <c r="M1428" i="1"/>
  <c r="N1428" i="1"/>
  <c r="O1428" i="1"/>
  <c r="Q1428" i="1"/>
  <c r="C1364" i="1"/>
  <c r="A1364" i="1" s="1"/>
  <c r="C463" i="1"/>
  <c r="A463" i="1" s="1"/>
  <c r="C439" i="1"/>
  <c r="B439" i="1" s="1"/>
  <c r="C411" i="1"/>
  <c r="M411" i="1" s="1"/>
  <c r="C385" i="1"/>
  <c r="A385" i="1" s="1"/>
  <c r="C361" i="1"/>
  <c r="A361" i="1" s="1"/>
  <c r="C335" i="1"/>
  <c r="A335" i="1" s="1"/>
  <c r="C310" i="1"/>
  <c r="J310" i="1" s="1"/>
  <c r="C285" i="1"/>
  <c r="A285" i="1" s="1"/>
  <c r="C258" i="1"/>
  <c r="A258" i="1" s="1"/>
  <c r="J464" i="1"/>
  <c r="K464" i="1"/>
  <c r="L464" i="1"/>
  <c r="M464" i="1"/>
  <c r="N464" i="1"/>
  <c r="O464" i="1"/>
  <c r="P464" i="1"/>
  <c r="Q464" i="1"/>
  <c r="R464" i="1"/>
  <c r="A464" i="1"/>
  <c r="B464" i="1"/>
  <c r="E3" i="20"/>
  <c r="D3" i="20"/>
  <c r="E2" i="20"/>
  <c r="D2" i="20"/>
  <c r="G115" i="8"/>
  <c r="G116" i="8"/>
  <c r="G117" i="8"/>
  <c r="G118" i="8"/>
  <c r="G119" i="8"/>
  <c r="H114" i="8"/>
  <c r="I114" i="8"/>
  <c r="G114" i="8"/>
  <c r="F119" i="8"/>
  <c r="F118" i="8"/>
  <c r="F117" i="8"/>
  <c r="F116" i="8"/>
  <c r="F115" i="8"/>
  <c r="F114" i="8"/>
  <c r="F113" i="8"/>
  <c r="F112" i="8"/>
  <c r="F111" i="8"/>
  <c r="F110" i="8"/>
  <c r="F109" i="8"/>
  <c r="F108" i="8"/>
  <c r="B17" i="18"/>
  <c r="J260" i="1"/>
  <c r="K260" i="1"/>
  <c r="L260" i="1"/>
  <c r="M260" i="1"/>
  <c r="N260" i="1"/>
  <c r="O260" i="1"/>
  <c r="P260" i="1"/>
  <c r="Q260" i="1"/>
  <c r="R260" i="1"/>
  <c r="A260" i="1"/>
  <c r="B260" i="1"/>
  <c r="C750" i="1"/>
  <c r="N750" i="1" s="1"/>
  <c r="C751" i="1"/>
  <c r="N751" i="1" s="1"/>
  <c r="C752" i="1"/>
  <c r="O752" i="1" s="1"/>
  <c r="C753" i="1"/>
  <c r="L753" i="1" s="1"/>
  <c r="C754" i="1"/>
  <c r="O754" i="1" s="1"/>
  <c r="C755" i="1"/>
  <c r="J755" i="1" s="1"/>
  <c r="C756" i="1"/>
  <c r="Q756" i="1" s="1"/>
  <c r="C757" i="1"/>
  <c r="P757" i="1" s="1"/>
  <c r="C758" i="1"/>
  <c r="N758" i="1" s="1"/>
  <c r="C759" i="1"/>
  <c r="K759" i="1" s="1"/>
  <c r="C760" i="1"/>
  <c r="O760" i="1" s="1"/>
  <c r="C761" i="1"/>
  <c r="O761" i="1" s="1"/>
  <c r="C762" i="1"/>
  <c r="L762" i="1" s="1"/>
  <c r="C763" i="1"/>
  <c r="M763" i="1" s="1"/>
  <c r="C764" i="1"/>
  <c r="R764" i="1" s="1"/>
  <c r="C765" i="1"/>
  <c r="A765" i="1" s="1"/>
  <c r="C766" i="1"/>
  <c r="Q766" i="1" s="1"/>
  <c r="C767" i="1"/>
  <c r="K767" i="1" s="1"/>
  <c r="C768" i="1"/>
  <c r="K768" i="1" s="1"/>
  <c r="C769" i="1"/>
  <c r="N769" i="1" s="1"/>
  <c r="C770" i="1"/>
  <c r="C771" i="1"/>
  <c r="O771" i="1" s="1"/>
  <c r="C772" i="1"/>
  <c r="A772" i="1" s="1"/>
  <c r="C773" i="1"/>
  <c r="B773" i="1" s="1"/>
  <c r="C774" i="1"/>
  <c r="Q774" i="1" s="1"/>
  <c r="C775" i="1"/>
  <c r="K775" i="1" s="1"/>
  <c r="C776" i="1"/>
  <c r="K776" i="1" s="1"/>
  <c r="C777" i="1"/>
  <c r="L777" i="1" s="1"/>
  <c r="C778" i="1"/>
  <c r="C779" i="1"/>
  <c r="Q779" i="1" s="1"/>
  <c r="C780" i="1"/>
  <c r="A780" i="1" s="1"/>
  <c r="C781" i="1"/>
  <c r="O781" i="1" s="1"/>
  <c r="C782" i="1"/>
  <c r="Q782" i="1" s="1"/>
  <c r="C783" i="1"/>
  <c r="M783" i="1" s="1"/>
  <c r="C784" i="1"/>
  <c r="N784" i="1" s="1"/>
  <c r="C785" i="1"/>
  <c r="Q785" i="1" s="1"/>
  <c r="C786" i="1"/>
  <c r="C787" i="1"/>
  <c r="M787" i="1" s="1"/>
  <c r="C788" i="1"/>
  <c r="A788" i="1" s="1"/>
  <c r="C789" i="1"/>
  <c r="O789" i="1" s="1"/>
  <c r="C790" i="1"/>
  <c r="N790" i="1" s="1"/>
  <c r="C791" i="1"/>
  <c r="O791" i="1" s="1"/>
  <c r="C792" i="1"/>
  <c r="Q792" i="1" s="1"/>
  <c r="C793" i="1"/>
  <c r="N793" i="1" s="1"/>
  <c r="C794" i="1"/>
  <c r="C795" i="1"/>
  <c r="Q795" i="1" s="1"/>
  <c r="C796" i="1"/>
  <c r="J796" i="1" s="1"/>
  <c r="C797" i="1"/>
  <c r="P797" i="1" s="1"/>
  <c r="C798" i="1"/>
  <c r="N798" i="1" s="1"/>
  <c r="C799" i="1"/>
  <c r="Q799" i="1" s="1"/>
  <c r="C800" i="1"/>
  <c r="L800" i="1" s="1"/>
  <c r="C801" i="1"/>
  <c r="L801" i="1" s="1"/>
  <c r="C802" i="1"/>
  <c r="C803" i="1"/>
  <c r="M803" i="1" s="1"/>
  <c r="C804" i="1"/>
  <c r="P804" i="1" s="1"/>
  <c r="C805" i="1"/>
  <c r="O805" i="1" s="1"/>
  <c r="C806" i="1"/>
  <c r="Q806" i="1" s="1"/>
  <c r="C807" i="1"/>
  <c r="K807" i="1" s="1"/>
  <c r="C808" i="1"/>
  <c r="O808" i="1" s="1"/>
  <c r="C809" i="1"/>
  <c r="P809" i="1" s="1"/>
  <c r="C810" i="1"/>
  <c r="C811" i="1"/>
  <c r="Q811" i="1" s="1"/>
  <c r="C812" i="1"/>
  <c r="Q812" i="1" s="1"/>
  <c r="C813" i="1"/>
  <c r="P813" i="1" s="1"/>
  <c r="C814" i="1"/>
  <c r="Q814" i="1" s="1"/>
  <c r="C815" i="1"/>
  <c r="J815" i="1" s="1"/>
  <c r="C816" i="1"/>
  <c r="J816" i="1" s="1"/>
  <c r="C817" i="1"/>
  <c r="M817" i="1" s="1"/>
  <c r="C818" i="1"/>
  <c r="C819" i="1"/>
  <c r="M819" i="1" s="1"/>
  <c r="C820" i="1"/>
  <c r="R820" i="1" s="1"/>
  <c r="C821" i="1"/>
  <c r="A821" i="1" s="1"/>
  <c r="C822" i="1"/>
  <c r="Q822" i="1" s="1"/>
  <c r="C823" i="1"/>
  <c r="M823" i="1" s="1"/>
  <c r="C824" i="1"/>
  <c r="L824" i="1" s="1"/>
  <c r="C825" i="1"/>
  <c r="K825" i="1" s="1"/>
  <c r="C826" i="1"/>
  <c r="C827" i="1"/>
  <c r="P827" i="1" s="1"/>
  <c r="C828" i="1"/>
  <c r="A828" i="1" s="1"/>
  <c r="C829" i="1"/>
  <c r="Q829" i="1" s="1"/>
  <c r="C830" i="1"/>
  <c r="Q830" i="1" s="1"/>
  <c r="C831" i="1"/>
  <c r="P831" i="1" s="1"/>
  <c r="C832" i="1"/>
  <c r="O832" i="1" s="1"/>
  <c r="C833" i="1"/>
  <c r="P833" i="1" s="1"/>
  <c r="C834" i="1"/>
  <c r="C835" i="1"/>
  <c r="K835" i="1" s="1"/>
  <c r="C836" i="1"/>
  <c r="A836" i="1" s="1"/>
  <c r="C837" i="1"/>
  <c r="O837" i="1" s="1"/>
  <c r="C838" i="1"/>
  <c r="Q838" i="1" s="1"/>
  <c r="C839" i="1"/>
  <c r="K839" i="1" s="1"/>
  <c r="C840" i="1"/>
  <c r="J840" i="1" s="1"/>
  <c r="C841" i="1"/>
  <c r="K841" i="1" s="1"/>
  <c r="C842" i="1"/>
  <c r="C843" i="1"/>
  <c r="N843" i="1" s="1"/>
  <c r="C844" i="1"/>
  <c r="A844" i="1" s="1"/>
  <c r="C845" i="1"/>
  <c r="O845" i="1" s="1"/>
  <c r="C846" i="1"/>
  <c r="Q846" i="1" s="1"/>
  <c r="C847" i="1"/>
  <c r="O847" i="1" s="1"/>
  <c r="C848" i="1"/>
  <c r="M848" i="1" s="1"/>
  <c r="C849" i="1"/>
  <c r="P849" i="1" s="1"/>
  <c r="C850" i="1"/>
  <c r="C851" i="1"/>
  <c r="J851" i="1" s="1"/>
  <c r="C852" i="1"/>
  <c r="A852" i="1" s="1"/>
  <c r="C853" i="1"/>
  <c r="P853" i="1" s="1"/>
  <c r="C854" i="1"/>
  <c r="Q854" i="1" s="1"/>
  <c r="C855" i="1"/>
  <c r="K855" i="1" s="1"/>
  <c r="C856" i="1"/>
  <c r="P856" i="1" s="1"/>
  <c r="C857" i="1"/>
  <c r="O857" i="1" s="1"/>
  <c r="C858" i="1"/>
  <c r="C859" i="1"/>
  <c r="N859" i="1" s="1"/>
  <c r="C860" i="1"/>
  <c r="J860" i="1" s="1"/>
  <c r="C861" i="1"/>
  <c r="A861" i="1" s="1"/>
  <c r="C862" i="1"/>
  <c r="Q862" i="1" s="1"/>
  <c r="C863" i="1"/>
  <c r="P863" i="1" s="1"/>
  <c r="C864" i="1"/>
  <c r="J864" i="1" s="1"/>
  <c r="C865" i="1"/>
  <c r="Q865" i="1" s="1"/>
  <c r="C866" i="1"/>
  <c r="C867" i="1"/>
  <c r="Q867" i="1" s="1"/>
  <c r="C868" i="1"/>
  <c r="P868" i="1" s="1"/>
  <c r="C869" i="1"/>
  <c r="P869" i="1" s="1"/>
  <c r="C870" i="1"/>
  <c r="Q870" i="1" s="1"/>
  <c r="C871" i="1"/>
  <c r="K871" i="1" s="1"/>
  <c r="C872" i="1"/>
  <c r="L872" i="1" s="1"/>
  <c r="C873" i="1"/>
  <c r="K873" i="1" s="1"/>
  <c r="C874" i="1"/>
  <c r="C875" i="1"/>
  <c r="L875" i="1" s="1"/>
  <c r="C876" i="1"/>
  <c r="A876" i="1" s="1"/>
  <c r="C877" i="1"/>
  <c r="A877" i="1" s="1"/>
  <c r="C878" i="1"/>
  <c r="Q878" i="1" s="1"/>
  <c r="C879" i="1"/>
  <c r="N879" i="1" s="1"/>
  <c r="C880" i="1"/>
  <c r="N880" i="1" s="1"/>
  <c r="C881" i="1"/>
  <c r="M881" i="1" s="1"/>
  <c r="C882" i="1"/>
  <c r="C883" i="1"/>
  <c r="P883" i="1" s="1"/>
  <c r="C884" i="1"/>
  <c r="P884" i="1" s="1"/>
  <c r="C885" i="1"/>
  <c r="O885" i="1" s="1"/>
  <c r="C886" i="1"/>
  <c r="Q886" i="1" s="1"/>
  <c r="C887" i="1"/>
  <c r="J887" i="1" s="1"/>
  <c r="C888" i="1"/>
  <c r="Q888" i="1" s="1"/>
  <c r="C889" i="1"/>
  <c r="P889" i="1" s="1"/>
  <c r="C890" i="1"/>
  <c r="C891" i="1"/>
  <c r="L891" i="1" s="1"/>
  <c r="C892" i="1"/>
  <c r="J892" i="1" s="1"/>
  <c r="C893" i="1"/>
  <c r="O893" i="1" s="1"/>
  <c r="C894" i="1"/>
  <c r="Q894" i="1" s="1"/>
  <c r="C895" i="1"/>
  <c r="N895" i="1" s="1"/>
  <c r="C896" i="1"/>
  <c r="K896" i="1" s="1"/>
  <c r="C897" i="1"/>
  <c r="J897" i="1" s="1"/>
  <c r="C898" i="1"/>
  <c r="C899" i="1"/>
  <c r="P899" i="1" s="1"/>
  <c r="C900" i="1"/>
  <c r="O900" i="1" s="1"/>
  <c r="C901" i="1"/>
  <c r="M901" i="1" s="1"/>
  <c r="C902" i="1"/>
  <c r="O902" i="1" s="1"/>
  <c r="C903" i="1"/>
  <c r="Q903" i="1" s="1"/>
  <c r="C904" i="1"/>
  <c r="M904" i="1" s="1"/>
  <c r="C905" i="1"/>
  <c r="L905" i="1" s="1"/>
  <c r="C906" i="1"/>
  <c r="C907" i="1"/>
  <c r="L907" i="1" s="1"/>
  <c r="C908" i="1"/>
  <c r="L908" i="1" s="1"/>
  <c r="C909" i="1"/>
  <c r="O909" i="1" s="1"/>
  <c r="C910" i="1"/>
  <c r="P910" i="1" s="1"/>
  <c r="C911" i="1"/>
  <c r="M911" i="1" s="1"/>
  <c r="C912" i="1"/>
  <c r="O912" i="1" s="1"/>
  <c r="C913" i="1"/>
  <c r="N913" i="1" s="1"/>
  <c r="C914" i="1"/>
  <c r="C915" i="1"/>
  <c r="P915" i="1" s="1"/>
  <c r="C916" i="1"/>
  <c r="Q916" i="1" s="1"/>
  <c r="C917" i="1"/>
  <c r="Q917" i="1" s="1"/>
  <c r="C918" i="1"/>
  <c r="Q918" i="1" s="1"/>
  <c r="C919" i="1"/>
  <c r="O919" i="1" s="1"/>
  <c r="C920" i="1"/>
  <c r="Q920" i="1" s="1"/>
  <c r="C921" i="1"/>
  <c r="P921" i="1" s="1"/>
  <c r="C922" i="1"/>
  <c r="C923" i="1"/>
  <c r="K923" i="1" s="1"/>
  <c r="C924" i="1"/>
  <c r="L924" i="1" s="1"/>
  <c r="C925" i="1"/>
  <c r="J925" i="1" s="1"/>
  <c r="C926" i="1"/>
  <c r="J926" i="1" s="1"/>
  <c r="C927" i="1"/>
  <c r="Q927" i="1" s="1"/>
  <c r="C928" i="1"/>
  <c r="J928" i="1" s="1"/>
  <c r="C929" i="1"/>
  <c r="Q929" i="1" s="1"/>
  <c r="C930" i="1"/>
  <c r="C931" i="1"/>
  <c r="O931" i="1" s="1"/>
  <c r="C932" i="1"/>
  <c r="L932" i="1" s="1"/>
  <c r="C933" i="1"/>
  <c r="J933" i="1" s="1"/>
  <c r="C934" i="1"/>
  <c r="K934" i="1" s="1"/>
  <c r="C935" i="1"/>
  <c r="L935" i="1" s="1"/>
  <c r="C936" i="1"/>
  <c r="K936" i="1" s="1"/>
  <c r="C937" i="1"/>
  <c r="J937" i="1" s="1"/>
  <c r="C938" i="1"/>
  <c r="C939" i="1"/>
  <c r="K939" i="1" s="1"/>
  <c r="C940" i="1"/>
  <c r="L940" i="1" s="1"/>
  <c r="C941" i="1"/>
  <c r="J941" i="1" s="1"/>
  <c r="C942" i="1"/>
  <c r="L942" i="1" s="1"/>
  <c r="C943" i="1"/>
  <c r="P943" i="1" s="1"/>
  <c r="C944" i="1"/>
  <c r="M944" i="1" s="1"/>
  <c r="C945" i="1"/>
  <c r="L945" i="1" s="1"/>
  <c r="C946" i="1"/>
  <c r="C947" i="1"/>
  <c r="O947" i="1" s="1"/>
  <c r="C749" i="1"/>
  <c r="P749" i="1" s="1"/>
  <c r="J748" i="1"/>
  <c r="K748" i="1"/>
  <c r="L748" i="1"/>
  <c r="M748" i="1"/>
  <c r="N748" i="1"/>
  <c r="O748" i="1"/>
  <c r="P748" i="1"/>
  <c r="Q748" i="1"/>
  <c r="R748" i="1"/>
  <c r="M751" i="1"/>
  <c r="J752" i="1"/>
  <c r="K753" i="1"/>
  <c r="J754" i="1"/>
  <c r="L754" i="1"/>
  <c r="M754" i="1"/>
  <c r="N754" i="1"/>
  <c r="Q754" i="1"/>
  <c r="R754" i="1"/>
  <c r="M755" i="1"/>
  <c r="N761" i="1"/>
  <c r="J762" i="1"/>
  <c r="K762" i="1"/>
  <c r="M762" i="1"/>
  <c r="N762" i="1"/>
  <c r="O762" i="1"/>
  <c r="Q762" i="1"/>
  <c r="R762" i="1"/>
  <c r="R767" i="1"/>
  <c r="M769" i="1"/>
  <c r="J770" i="1"/>
  <c r="K770" i="1"/>
  <c r="L770" i="1"/>
  <c r="M770" i="1"/>
  <c r="N770" i="1"/>
  <c r="O770" i="1"/>
  <c r="P770" i="1"/>
  <c r="Q770" i="1"/>
  <c r="R770" i="1"/>
  <c r="K777" i="1"/>
  <c r="J778" i="1"/>
  <c r="K778" i="1"/>
  <c r="L778" i="1"/>
  <c r="M778" i="1"/>
  <c r="N778" i="1"/>
  <c r="O778" i="1"/>
  <c r="P778" i="1"/>
  <c r="Q778" i="1"/>
  <c r="R778" i="1"/>
  <c r="N779" i="1"/>
  <c r="P785" i="1"/>
  <c r="J786" i="1"/>
  <c r="K786" i="1"/>
  <c r="L786" i="1"/>
  <c r="M786" i="1"/>
  <c r="N786" i="1"/>
  <c r="O786" i="1"/>
  <c r="P786" i="1"/>
  <c r="Q786" i="1"/>
  <c r="R786" i="1"/>
  <c r="R787" i="1"/>
  <c r="M793" i="1"/>
  <c r="J794" i="1"/>
  <c r="K794" i="1"/>
  <c r="L794" i="1"/>
  <c r="M794" i="1"/>
  <c r="N794" i="1"/>
  <c r="O794" i="1"/>
  <c r="P794" i="1"/>
  <c r="Q794" i="1"/>
  <c r="R794" i="1"/>
  <c r="K801" i="1"/>
  <c r="J802" i="1"/>
  <c r="K802" i="1"/>
  <c r="L802" i="1"/>
  <c r="M802" i="1"/>
  <c r="N802" i="1"/>
  <c r="O802" i="1"/>
  <c r="P802" i="1"/>
  <c r="Q802" i="1"/>
  <c r="R802" i="1"/>
  <c r="J803" i="1"/>
  <c r="R803" i="1"/>
  <c r="O809" i="1"/>
  <c r="J810" i="1"/>
  <c r="K810" i="1"/>
  <c r="L810" i="1"/>
  <c r="M810" i="1"/>
  <c r="N810" i="1"/>
  <c r="O810" i="1"/>
  <c r="P810" i="1"/>
  <c r="Q810" i="1"/>
  <c r="R810" i="1"/>
  <c r="P811" i="1"/>
  <c r="L817" i="1"/>
  <c r="J818" i="1"/>
  <c r="K818" i="1"/>
  <c r="L818" i="1"/>
  <c r="M818" i="1"/>
  <c r="N818" i="1"/>
  <c r="O818" i="1"/>
  <c r="P818" i="1"/>
  <c r="Q818" i="1"/>
  <c r="R818" i="1"/>
  <c r="J825" i="1"/>
  <c r="R825" i="1"/>
  <c r="J826" i="1"/>
  <c r="K826" i="1"/>
  <c r="L826" i="1"/>
  <c r="M826" i="1"/>
  <c r="N826" i="1"/>
  <c r="O826" i="1"/>
  <c r="P826" i="1"/>
  <c r="Q826" i="1"/>
  <c r="R826" i="1"/>
  <c r="O827" i="1"/>
  <c r="O833" i="1"/>
  <c r="J834" i="1"/>
  <c r="K834" i="1"/>
  <c r="L834" i="1"/>
  <c r="M834" i="1"/>
  <c r="N834" i="1"/>
  <c r="O834" i="1"/>
  <c r="P834" i="1"/>
  <c r="Q834" i="1"/>
  <c r="R834" i="1"/>
  <c r="J835" i="1"/>
  <c r="P835" i="1"/>
  <c r="J839" i="1"/>
  <c r="J841" i="1"/>
  <c r="R841" i="1"/>
  <c r="J842" i="1"/>
  <c r="K842" i="1"/>
  <c r="L842" i="1"/>
  <c r="M842" i="1"/>
  <c r="N842" i="1"/>
  <c r="O842" i="1"/>
  <c r="P842" i="1"/>
  <c r="Q842" i="1"/>
  <c r="R842" i="1"/>
  <c r="M843" i="1"/>
  <c r="O849" i="1"/>
  <c r="J850" i="1"/>
  <c r="K850" i="1"/>
  <c r="L850" i="1"/>
  <c r="M850" i="1"/>
  <c r="N850" i="1"/>
  <c r="O850" i="1"/>
  <c r="P850" i="1"/>
  <c r="Q850" i="1"/>
  <c r="R850" i="1"/>
  <c r="J855" i="1"/>
  <c r="J858" i="1"/>
  <c r="K858" i="1"/>
  <c r="L858" i="1"/>
  <c r="M858" i="1"/>
  <c r="N858" i="1"/>
  <c r="O858" i="1"/>
  <c r="P858" i="1"/>
  <c r="Q858" i="1"/>
  <c r="R858" i="1"/>
  <c r="K859" i="1"/>
  <c r="M865" i="1"/>
  <c r="J866" i="1"/>
  <c r="K866" i="1"/>
  <c r="L866" i="1"/>
  <c r="M866" i="1"/>
  <c r="N866" i="1"/>
  <c r="O866" i="1"/>
  <c r="P866" i="1"/>
  <c r="Q866" i="1"/>
  <c r="R866" i="1"/>
  <c r="P867" i="1"/>
  <c r="J871" i="1"/>
  <c r="J874" i="1"/>
  <c r="K874" i="1"/>
  <c r="L874" i="1"/>
  <c r="M874" i="1"/>
  <c r="N874" i="1"/>
  <c r="O874" i="1"/>
  <c r="P874" i="1"/>
  <c r="Q874" i="1"/>
  <c r="R874" i="1"/>
  <c r="J882" i="1"/>
  <c r="K882" i="1"/>
  <c r="L882" i="1"/>
  <c r="M882" i="1"/>
  <c r="N882" i="1"/>
  <c r="O882" i="1"/>
  <c r="P882" i="1"/>
  <c r="Q882" i="1"/>
  <c r="R882" i="1"/>
  <c r="O883" i="1"/>
  <c r="Q887" i="1"/>
  <c r="J890" i="1"/>
  <c r="K890" i="1"/>
  <c r="L890" i="1"/>
  <c r="M890" i="1"/>
  <c r="N890" i="1"/>
  <c r="O890" i="1"/>
  <c r="P890" i="1"/>
  <c r="Q890" i="1"/>
  <c r="R890" i="1"/>
  <c r="Q891" i="1"/>
  <c r="J898" i="1"/>
  <c r="K898" i="1"/>
  <c r="L898" i="1"/>
  <c r="M898" i="1"/>
  <c r="N898" i="1"/>
  <c r="O898" i="1"/>
  <c r="P898" i="1"/>
  <c r="Q898" i="1"/>
  <c r="R898" i="1"/>
  <c r="J906" i="1"/>
  <c r="K906" i="1"/>
  <c r="L906" i="1"/>
  <c r="M906" i="1"/>
  <c r="N906" i="1"/>
  <c r="O906" i="1"/>
  <c r="P906" i="1"/>
  <c r="Q906" i="1"/>
  <c r="R906" i="1"/>
  <c r="K907" i="1"/>
  <c r="J914" i="1"/>
  <c r="K914" i="1"/>
  <c r="L914" i="1"/>
  <c r="M914" i="1"/>
  <c r="N914" i="1"/>
  <c r="O914" i="1"/>
  <c r="P914" i="1"/>
  <c r="Q914" i="1"/>
  <c r="R914" i="1"/>
  <c r="N915" i="1"/>
  <c r="O915" i="1"/>
  <c r="J922" i="1"/>
  <c r="K922" i="1"/>
  <c r="L922" i="1"/>
  <c r="M922" i="1"/>
  <c r="N922" i="1"/>
  <c r="O922" i="1"/>
  <c r="P922" i="1"/>
  <c r="Q922" i="1"/>
  <c r="R922" i="1"/>
  <c r="Q923" i="1"/>
  <c r="R923" i="1"/>
  <c r="J930" i="1"/>
  <c r="K930" i="1"/>
  <c r="L930" i="1"/>
  <c r="M930" i="1"/>
  <c r="N930" i="1"/>
  <c r="O930" i="1"/>
  <c r="P930" i="1"/>
  <c r="Q930" i="1"/>
  <c r="R930" i="1"/>
  <c r="J938" i="1"/>
  <c r="K938" i="1"/>
  <c r="L938" i="1"/>
  <c r="M938" i="1"/>
  <c r="N938" i="1"/>
  <c r="O938" i="1"/>
  <c r="P938" i="1"/>
  <c r="Q938" i="1"/>
  <c r="R938" i="1"/>
  <c r="J939" i="1"/>
  <c r="P945" i="1"/>
  <c r="J946" i="1"/>
  <c r="K946" i="1"/>
  <c r="L946" i="1"/>
  <c r="M946" i="1"/>
  <c r="N946" i="1"/>
  <c r="O946" i="1"/>
  <c r="P946" i="1"/>
  <c r="Q946" i="1"/>
  <c r="R946" i="1"/>
  <c r="M947" i="1"/>
  <c r="A748" i="1"/>
  <c r="B748" i="1"/>
  <c r="A754" i="1"/>
  <c r="B754" i="1"/>
  <c r="B755" i="1"/>
  <c r="A762" i="1"/>
  <c r="B762" i="1"/>
  <c r="A763" i="1"/>
  <c r="B769" i="1"/>
  <c r="A770" i="1"/>
  <c r="B770" i="1"/>
  <c r="A778" i="1"/>
  <c r="B778" i="1"/>
  <c r="A779" i="1"/>
  <c r="A785" i="1"/>
  <c r="A786" i="1"/>
  <c r="B786" i="1"/>
  <c r="A794" i="1"/>
  <c r="B794" i="1"/>
  <c r="B799" i="1"/>
  <c r="A802" i="1"/>
  <c r="B802" i="1"/>
  <c r="A807" i="1"/>
  <c r="A810" i="1"/>
  <c r="B810" i="1"/>
  <c r="A811" i="1"/>
  <c r="B811" i="1"/>
  <c r="A818" i="1"/>
  <c r="B818" i="1"/>
  <c r="B819" i="1"/>
  <c r="A826" i="1"/>
  <c r="B826" i="1"/>
  <c r="B827" i="1"/>
  <c r="A834" i="1"/>
  <c r="B834" i="1"/>
  <c r="A835" i="1"/>
  <c r="B835" i="1"/>
  <c r="A842" i="1"/>
  <c r="B842" i="1"/>
  <c r="A849" i="1"/>
  <c r="A850" i="1"/>
  <c r="B850" i="1"/>
  <c r="A851" i="1"/>
  <c r="B851" i="1"/>
  <c r="A858" i="1"/>
  <c r="B858" i="1"/>
  <c r="A859" i="1"/>
  <c r="A866" i="1"/>
  <c r="B866" i="1"/>
  <c r="A874" i="1"/>
  <c r="B874" i="1"/>
  <c r="B875" i="1"/>
  <c r="A881" i="1"/>
  <c r="A882" i="1"/>
  <c r="B882" i="1"/>
  <c r="A883" i="1"/>
  <c r="B883" i="1"/>
  <c r="A890" i="1"/>
  <c r="B890" i="1"/>
  <c r="B891" i="1"/>
  <c r="A898" i="1"/>
  <c r="B898" i="1"/>
  <c r="A899" i="1"/>
  <c r="B899" i="1"/>
  <c r="A906" i="1"/>
  <c r="B906" i="1"/>
  <c r="B907" i="1"/>
  <c r="A914" i="1"/>
  <c r="B914" i="1"/>
  <c r="A915" i="1"/>
  <c r="A922" i="1"/>
  <c r="B922" i="1"/>
  <c r="A923" i="1"/>
  <c r="B923" i="1"/>
  <c r="A930" i="1"/>
  <c r="B930" i="1"/>
  <c r="A931" i="1"/>
  <c r="B931" i="1"/>
  <c r="A938" i="1"/>
  <c r="B938" i="1"/>
  <c r="A939" i="1"/>
  <c r="B945" i="1"/>
  <c r="A946" i="1"/>
  <c r="B946" i="1"/>
  <c r="B947" i="1"/>
  <c r="K1428" i="1" l="1"/>
  <c r="R1428" i="1"/>
  <c r="J1428" i="1"/>
  <c r="P1428" i="1"/>
  <c r="B857" i="1"/>
  <c r="B833" i="1"/>
  <c r="B809" i="1"/>
  <c r="A769" i="1"/>
  <c r="L921" i="1"/>
  <c r="P905" i="1"/>
  <c r="N849" i="1"/>
  <c r="Q841" i="1"/>
  <c r="N833" i="1"/>
  <c r="Q825" i="1"/>
  <c r="K817" i="1"/>
  <c r="N809" i="1"/>
  <c r="R801" i="1"/>
  <c r="J801" i="1"/>
  <c r="L793" i="1"/>
  <c r="O785" i="1"/>
  <c r="R777" i="1"/>
  <c r="J777" i="1"/>
  <c r="L769" i="1"/>
  <c r="M761" i="1"/>
  <c r="A833" i="1"/>
  <c r="A809" i="1"/>
  <c r="B753" i="1"/>
  <c r="Q881" i="1"/>
  <c r="M849" i="1"/>
  <c r="P841" i="1"/>
  <c r="M833" i="1"/>
  <c r="P825" i="1"/>
  <c r="R817" i="1"/>
  <c r="J817" i="1"/>
  <c r="M809" i="1"/>
  <c r="Q801" i="1"/>
  <c r="K793" i="1"/>
  <c r="N785" i="1"/>
  <c r="Q777" i="1"/>
  <c r="K769" i="1"/>
  <c r="L761" i="1"/>
  <c r="A857" i="1"/>
  <c r="B841" i="1"/>
  <c r="B817" i="1"/>
  <c r="B793" i="1"/>
  <c r="A753" i="1"/>
  <c r="N937" i="1"/>
  <c r="N897" i="1"/>
  <c r="L849" i="1"/>
  <c r="O841" i="1"/>
  <c r="L833" i="1"/>
  <c r="O825" i="1"/>
  <c r="Q817" i="1"/>
  <c r="L809" i="1"/>
  <c r="P801" i="1"/>
  <c r="R793" i="1"/>
  <c r="J793" i="1"/>
  <c r="M785" i="1"/>
  <c r="P777" i="1"/>
  <c r="R769" i="1"/>
  <c r="J769" i="1"/>
  <c r="K761" i="1"/>
  <c r="L411" i="1"/>
  <c r="A841" i="1"/>
  <c r="A817" i="1"/>
  <c r="A793" i="1"/>
  <c r="B777" i="1"/>
  <c r="O873" i="1"/>
  <c r="K849" i="1"/>
  <c r="N841" i="1"/>
  <c r="K833" i="1"/>
  <c r="N825" i="1"/>
  <c r="P817" i="1"/>
  <c r="K809" i="1"/>
  <c r="O801" i="1"/>
  <c r="Q793" i="1"/>
  <c r="L785" i="1"/>
  <c r="O777" i="1"/>
  <c r="Q769" i="1"/>
  <c r="R761" i="1"/>
  <c r="J761" i="1"/>
  <c r="Q753" i="1"/>
  <c r="N753" i="1"/>
  <c r="A905" i="1"/>
  <c r="A777" i="1"/>
  <c r="B761" i="1"/>
  <c r="M929" i="1"/>
  <c r="R913" i="1"/>
  <c r="R849" i="1"/>
  <c r="J849" i="1"/>
  <c r="M841" i="1"/>
  <c r="R833" i="1"/>
  <c r="J833" i="1"/>
  <c r="M825" i="1"/>
  <c r="O817" i="1"/>
  <c r="R809" i="1"/>
  <c r="J809" i="1"/>
  <c r="N801" i="1"/>
  <c r="P793" i="1"/>
  <c r="K785" i="1"/>
  <c r="N777" i="1"/>
  <c r="P769" i="1"/>
  <c r="Q761" i="1"/>
  <c r="P753" i="1"/>
  <c r="B825" i="1"/>
  <c r="B801" i="1"/>
  <c r="A761" i="1"/>
  <c r="L889" i="1"/>
  <c r="Q849" i="1"/>
  <c r="L841" i="1"/>
  <c r="Q833" i="1"/>
  <c r="L825" i="1"/>
  <c r="N817" i="1"/>
  <c r="Q809" i="1"/>
  <c r="M801" i="1"/>
  <c r="O793" i="1"/>
  <c r="R785" i="1"/>
  <c r="J785" i="1"/>
  <c r="M777" i="1"/>
  <c r="O769" i="1"/>
  <c r="P761" i="1"/>
  <c r="M753" i="1"/>
  <c r="B921" i="1"/>
  <c r="J913" i="1"/>
  <c r="B881" i="1"/>
  <c r="B849" i="1"/>
  <c r="A825" i="1"/>
  <c r="A801" i="1"/>
  <c r="B785" i="1"/>
  <c r="N1364" i="1"/>
  <c r="M1364" i="1"/>
  <c r="L1364" i="1"/>
  <c r="K1364" i="1"/>
  <c r="R1364" i="1"/>
  <c r="J1364" i="1"/>
  <c r="Q1364" i="1"/>
  <c r="P1364" i="1"/>
  <c r="B1364" i="1"/>
  <c r="O1364" i="1"/>
  <c r="O943" i="1"/>
  <c r="R871" i="1"/>
  <c r="R855" i="1"/>
  <c r="R839" i="1"/>
  <c r="M807" i="1"/>
  <c r="N791" i="1"/>
  <c r="Q411" i="1"/>
  <c r="A860" i="1"/>
  <c r="A815" i="1"/>
  <c r="N847" i="1"/>
  <c r="Q815" i="1"/>
  <c r="Q463" i="1"/>
  <c r="A940" i="1"/>
  <c r="M895" i="1"/>
  <c r="M879" i="1"/>
  <c r="O863" i="1"/>
  <c r="M799" i="1"/>
  <c r="N463" i="1"/>
  <c r="P927" i="1"/>
  <c r="O831" i="1"/>
  <c r="M463" i="1"/>
  <c r="L463" i="1"/>
  <c r="K463" i="1"/>
  <c r="J463" i="1"/>
  <c r="P463" i="1"/>
  <c r="B463" i="1"/>
  <c r="O463" i="1"/>
  <c r="O824" i="1"/>
  <c r="L911" i="1"/>
  <c r="N864" i="1"/>
  <c r="A792" i="1"/>
  <c r="R832" i="1"/>
  <c r="Q784" i="1"/>
  <c r="K411" i="1"/>
  <c r="J411" i="1"/>
  <c r="K935" i="1"/>
  <c r="N919" i="1"/>
  <c r="B935" i="1"/>
  <c r="N768" i="1"/>
  <c r="B824" i="1"/>
  <c r="B904" i="1"/>
  <c r="P903" i="1"/>
  <c r="A439" i="1"/>
  <c r="N439" i="1"/>
  <c r="O439" i="1"/>
  <c r="M439" i="1"/>
  <c r="L439" i="1"/>
  <c r="K439" i="1"/>
  <c r="J439" i="1"/>
  <c r="Q439" i="1"/>
  <c r="P439" i="1"/>
  <c r="B939" i="1"/>
  <c r="A900" i="1"/>
  <c r="A884" i="1"/>
  <c r="A875" i="1"/>
  <c r="B859" i="1"/>
  <c r="A827" i="1"/>
  <c r="A819" i="1"/>
  <c r="B787" i="1"/>
  <c r="K947" i="1"/>
  <c r="P918" i="1"/>
  <c r="Q907" i="1"/>
  <c r="M883" i="1"/>
  <c r="M859" i="1"/>
  <c r="R835" i="1"/>
  <c r="M827" i="1"/>
  <c r="L803" i="1"/>
  <c r="P779" i="1"/>
  <c r="P411" i="1"/>
  <c r="A947" i="1"/>
  <c r="A907" i="1"/>
  <c r="B867" i="1"/>
  <c r="B771" i="1"/>
  <c r="A749" i="1"/>
  <c r="N931" i="1"/>
  <c r="O923" i="1"/>
  <c r="L915" i="1"/>
  <c r="K891" i="1"/>
  <c r="N867" i="1"/>
  <c r="K843" i="1"/>
  <c r="N811" i="1"/>
  <c r="L787" i="1"/>
  <c r="A867" i="1"/>
  <c r="B843" i="1"/>
  <c r="A771" i="1"/>
  <c r="R939" i="1"/>
  <c r="M931" i="1"/>
  <c r="J923" i="1"/>
  <c r="Q875" i="1"/>
  <c r="R819" i="1"/>
  <c r="J787" i="1"/>
  <c r="Q771" i="1"/>
  <c r="A803" i="1"/>
  <c r="B779" i="1"/>
  <c r="Q939" i="1"/>
  <c r="K931" i="1"/>
  <c r="O899" i="1"/>
  <c r="K875" i="1"/>
  <c r="Q851" i="1"/>
  <c r="L819" i="1"/>
  <c r="P795" i="1"/>
  <c r="B411" i="1"/>
  <c r="A916" i="1"/>
  <c r="A820" i="1"/>
  <c r="N947" i="1"/>
  <c r="O939" i="1"/>
  <c r="M899" i="1"/>
  <c r="O851" i="1"/>
  <c r="J819" i="1"/>
  <c r="N795" i="1"/>
  <c r="A411" i="1"/>
  <c r="O411" i="1"/>
  <c r="N411" i="1"/>
  <c r="N361" i="1"/>
  <c r="B310" i="1"/>
  <c r="A310" i="1"/>
  <c r="N385" i="1"/>
  <c r="L385" i="1"/>
  <c r="L823" i="1"/>
  <c r="M385" i="1"/>
  <c r="K385" i="1"/>
  <c r="J385" i="1"/>
  <c r="P385" i="1"/>
  <c r="B385" i="1"/>
  <c r="O385" i="1"/>
  <c r="L361" i="1"/>
  <c r="M361" i="1"/>
  <c r="K361" i="1"/>
  <c r="J361" i="1"/>
  <c r="P361" i="1"/>
  <c r="B361" i="1"/>
  <c r="O361" i="1"/>
  <c r="L947" i="1"/>
  <c r="P939" i="1"/>
  <c r="L931" i="1"/>
  <c r="P923" i="1"/>
  <c r="M915" i="1"/>
  <c r="R907" i="1"/>
  <c r="J907" i="1"/>
  <c r="N899" i="1"/>
  <c r="R891" i="1"/>
  <c r="J891" i="1"/>
  <c r="N883" i="1"/>
  <c r="R875" i="1"/>
  <c r="J875" i="1"/>
  <c r="O867" i="1"/>
  <c r="L859" i="1"/>
  <c r="P851" i="1"/>
  <c r="L843" i="1"/>
  <c r="Q835" i="1"/>
  <c r="N827" i="1"/>
  <c r="K819" i="1"/>
  <c r="O811" i="1"/>
  <c r="K803" i="1"/>
  <c r="O795" i="1"/>
  <c r="K787" i="1"/>
  <c r="O779" i="1"/>
  <c r="R771" i="1"/>
  <c r="L755" i="1"/>
  <c r="B915" i="1"/>
  <c r="A891" i="1"/>
  <c r="A843" i="1"/>
  <c r="B795" i="1"/>
  <c r="A787" i="1"/>
  <c r="A755" i="1"/>
  <c r="R947" i="1"/>
  <c r="J947" i="1"/>
  <c r="N939" i="1"/>
  <c r="R931" i="1"/>
  <c r="J931" i="1"/>
  <c r="N923" i="1"/>
  <c r="K915" i="1"/>
  <c r="P907" i="1"/>
  <c r="L899" i="1"/>
  <c r="P891" i="1"/>
  <c r="L883" i="1"/>
  <c r="P875" i="1"/>
  <c r="M867" i="1"/>
  <c r="R859" i="1"/>
  <c r="J859" i="1"/>
  <c r="N851" i="1"/>
  <c r="R843" i="1"/>
  <c r="J843" i="1"/>
  <c r="O835" i="1"/>
  <c r="L827" i="1"/>
  <c r="Q819" i="1"/>
  <c r="M811" i="1"/>
  <c r="Q803" i="1"/>
  <c r="M795" i="1"/>
  <c r="Q787" i="1"/>
  <c r="M779" i="1"/>
  <c r="N771" i="1"/>
  <c r="R763" i="1"/>
  <c r="B803" i="1"/>
  <c r="A795" i="1"/>
  <c r="B763" i="1"/>
  <c r="Q947" i="1"/>
  <c r="M939" i="1"/>
  <c r="Q931" i="1"/>
  <c r="M923" i="1"/>
  <c r="R915" i="1"/>
  <c r="J915" i="1"/>
  <c r="O907" i="1"/>
  <c r="K899" i="1"/>
  <c r="O891" i="1"/>
  <c r="K883" i="1"/>
  <c r="O875" i="1"/>
  <c r="L867" i="1"/>
  <c r="Q859" i="1"/>
  <c r="M851" i="1"/>
  <c r="Q843" i="1"/>
  <c r="N835" i="1"/>
  <c r="K827" i="1"/>
  <c r="P819" i="1"/>
  <c r="L811" i="1"/>
  <c r="P803" i="1"/>
  <c r="L795" i="1"/>
  <c r="P787" i="1"/>
  <c r="L779" i="1"/>
  <c r="M771" i="1"/>
  <c r="L763" i="1"/>
  <c r="Q335" i="1"/>
  <c r="P947" i="1"/>
  <c r="L939" i="1"/>
  <c r="P931" i="1"/>
  <c r="L923" i="1"/>
  <c r="Q915" i="1"/>
  <c r="N907" i="1"/>
  <c r="R899" i="1"/>
  <c r="J899" i="1"/>
  <c r="N891" i="1"/>
  <c r="R883" i="1"/>
  <c r="J883" i="1"/>
  <c r="N875" i="1"/>
  <c r="K867" i="1"/>
  <c r="P859" i="1"/>
  <c r="L851" i="1"/>
  <c r="P843" i="1"/>
  <c r="M835" i="1"/>
  <c r="R827" i="1"/>
  <c r="J827" i="1"/>
  <c r="O819" i="1"/>
  <c r="K811" i="1"/>
  <c r="O803" i="1"/>
  <c r="K795" i="1"/>
  <c r="O787" i="1"/>
  <c r="K779" i="1"/>
  <c r="L771" i="1"/>
  <c r="K763" i="1"/>
  <c r="N335" i="1"/>
  <c r="M907" i="1"/>
  <c r="Q899" i="1"/>
  <c r="M891" i="1"/>
  <c r="Q883" i="1"/>
  <c r="M875" i="1"/>
  <c r="R867" i="1"/>
  <c r="J867" i="1"/>
  <c r="O859" i="1"/>
  <c r="K851" i="1"/>
  <c r="O843" i="1"/>
  <c r="L835" i="1"/>
  <c r="Q827" i="1"/>
  <c r="N819" i="1"/>
  <c r="R811" i="1"/>
  <c r="J811" i="1"/>
  <c r="N803" i="1"/>
  <c r="R795" i="1"/>
  <c r="J795" i="1"/>
  <c r="N787" i="1"/>
  <c r="R779" i="1"/>
  <c r="J779" i="1"/>
  <c r="J771" i="1"/>
  <c r="J763" i="1"/>
  <c r="L335" i="1"/>
  <c r="R851" i="1"/>
  <c r="N755" i="1"/>
  <c r="M335" i="1"/>
  <c r="K335" i="1"/>
  <c r="R335" i="1"/>
  <c r="J335" i="1"/>
  <c r="P335" i="1"/>
  <c r="B335" i="1"/>
  <c r="O335" i="1"/>
  <c r="A804" i="1"/>
  <c r="B798" i="1"/>
  <c r="B750" i="1"/>
  <c r="K924" i="1"/>
  <c r="Q926" i="1"/>
  <c r="N902" i="1"/>
  <c r="A924" i="1"/>
  <c r="A838" i="1"/>
  <c r="A764" i="1"/>
  <c r="P763" i="1"/>
  <c r="P310" i="1"/>
  <c r="J934" i="1"/>
  <c r="O310" i="1"/>
  <c r="N310" i="1"/>
  <c r="B910" i="1"/>
  <c r="B886" i="1"/>
  <c r="A862" i="1"/>
  <c r="P876" i="1"/>
  <c r="M310" i="1"/>
  <c r="L310" i="1"/>
  <c r="K310" i="1"/>
  <c r="B863" i="1"/>
  <c r="A799" i="1"/>
  <c r="N943" i="1"/>
  <c r="R935" i="1"/>
  <c r="J935" i="1"/>
  <c r="O927" i="1"/>
  <c r="M919" i="1"/>
  <c r="K911" i="1"/>
  <c r="O903" i="1"/>
  <c r="L895" i="1"/>
  <c r="P887" i="1"/>
  <c r="L879" i="1"/>
  <c r="Q871" i="1"/>
  <c r="N863" i="1"/>
  <c r="Q855" i="1"/>
  <c r="M847" i="1"/>
  <c r="Q839" i="1"/>
  <c r="N831" i="1"/>
  <c r="K823" i="1"/>
  <c r="P815" i="1"/>
  <c r="J807" i="1"/>
  <c r="L799" i="1"/>
  <c r="M791" i="1"/>
  <c r="R783" i="1"/>
  <c r="Q767" i="1"/>
  <c r="A935" i="1"/>
  <c r="A943" i="1"/>
  <c r="B791" i="1"/>
  <c r="B783" i="1"/>
  <c r="M943" i="1"/>
  <c r="Q935" i="1"/>
  <c r="N927" i="1"/>
  <c r="L919" i="1"/>
  <c r="R911" i="1"/>
  <c r="J911" i="1"/>
  <c r="N903" i="1"/>
  <c r="K895" i="1"/>
  <c r="O887" i="1"/>
  <c r="K879" i="1"/>
  <c r="P871" i="1"/>
  <c r="M863" i="1"/>
  <c r="P855" i="1"/>
  <c r="L847" i="1"/>
  <c r="P839" i="1"/>
  <c r="M831" i="1"/>
  <c r="R823" i="1"/>
  <c r="J823" i="1"/>
  <c r="O815" i="1"/>
  <c r="K799" i="1"/>
  <c r="L791" i="1"/>
  <c r="Q783" i="1"/>
  <c r="R775" i="1"/>
  <c r="P767" i="1"/>
  <c r="K847" i="1"/>
  <c r="O839" i="1"/>
  <c r="L831" i="1"/>
  <c r="Q823" i="1"/>
  <c r="N815" i="1"/>
  <c r="R807" i="1"/>
  <c r="K791" i="1"/>
  <c r="P783" i="1"/>
  <c r="Q775" i="1"/>
  <c r="N767" i="1"/>
  <c r="B887" i="1"/>
  <c r="A791" i="1"/>
  <c r="A783" i="1"/>
  <c r="B775" i="1"/>
  <c r="B767" i="1"/>
  <c r="Q911" i="1"/>
  <c r="M903" i="1"/>
  <c r="R895" i="1"/>
  <c r="J895" i="1"/>
  <c r="N887" i="1"/>
  <c r="R879" i="1"/>
  <c r="J879" i="1"/>
  <c r="O871" i="1"/>
  <c r="A887" i="1"/>
  <c r="A871" i="1"/>
  <c r="A855" i="1"/>
  <c r="A847" i="1"/>
  <c r="B839" i="1"/>
  <c r="A775" i="1"/>
  <c r="A767" i="1"/>
  <c r="B759" i="1"/>
  <c r="B751" i="1"/>
  <c r="K943" i="1"/>
  <c r="O935" i="1"/>
  <c r="L927" i="1"/>
  <c r="R919" i="1"/>
  <c r="J919" i="1"/>
  <c r="P911" i="1"/>
  <c r="L903" i="1"/>
  <c r="Q895" i="1"/>
  <c r="M887" i="1"/>
  <c r="Q879" i="1"/>
  <c r="N871" i="1"/>
  <c r="K863" i="1"/>
  <c r="N855" i="1"/>
  <c r="R847" i="1"/>
  <c r="J847" i="1"/>
  <c r="N839" i="1"/>
  <c r="K831" i="1"/>
  <c r="P823" i="1"/>
  <c r="M815" i="1"/>
  <c r="Q807" i="1"/>
  <c r="J791" i="1"/>
  <c r="L783" i="1"/>
  <c r="P775" i="1"/>
  <c r="Q285" i="1"/>
  <c r="B847" i="1"/>
  <c r="L863" i="1"/>
  <c r="O855" i="1"/>
  <c r="B911" i="1"/>
  <c r="B895" i="1"/>
  <c r="B879" i="1"/>
  <c r="A839" i="1"/>
  <c r="B831" i="1"/>
  <c r="A759" i="1"/>
  <c r="A751" i="1"/>
  <c r="R943" i="1"/>
  <c r="J943" i="1"/>
  <c r="N935" i="1"/>
  <c r="K927" i="1"/>
  <c r="Q919" i="1"/>
  <c r="O911" i="1"/>
  <c r="K903" i="1"/>
  <c r="P895" i="1"/>
  <c r="L887" i="1"/>
  <c r="P879" i="1"/>
  <c r="M871" i="1"/>
  <c r="R863" i="1"/>
  <c r="J863" i="1"/>
  <c r="M855" i="1"/>
  <c r="Q847" i="1"/>
  <c r="M839" i="1"/>
  <c r="R831" i="1"/>
  <c r="J831" i="1"/>
  <c r="O823" i="1"/>
  <c r="L815" i="1"/>
  <c r="P807" i="1"/>
  <c r="P799" i="1"/>
  <c r="K783" i="1"/>
  <c r="N775" i="1"/>
  <c r="N285" i="1"/>
  <c r="B943" i="1"/>
  <c r="A863" i="1"/>
  <c r="B871" i="1"/>
  <c r="B855" i="1"/>
  <c r="L943" i="1"/>
  <c r="P935" i="1"/>
  <c r="M927" i="1"/>
  <c r="K919" i="1"/>
  <c r="B927" i="1"/>
  <c r="B919" i="1"/>
  <c r="A911" i="1"/>
  <c r="B903" i="1"/>
  <c r="A895" i="1"/>
  <c r="A879" i="1"/>
  <c r="A831" i="1"/>
  <c r="B823" i="1"/>
  <c r="Q943" i="1"/>
  <c r="M935" i="1"/>
  <c r="R927" i="1"/>
  <c r="J927" i="1"/>
  <c r="P919" i="1"/>
  <c r="N911" i="1"/>
  <c r="R903" i="1"/>
  <c r="J903" i="1"/>
  <c r="O895" i="1"/>
  <c r="K887" i="1"/>
  <c r="O879" i="1"/>
  <c r="L871" i="1"/>
  <c r="Q863" i="1"/>
  <c r="L855" i="1"/>
  <c r="P847" i="1"/>
  <c r="L839" i="1"/>
  <c r="Q831" i="1"/>
  <c r="N823" i="1"/>
  <c r="K815" i="1"/>
  <c r="O807" i="1"/>
  <c r="O799" i="1"/>
  <c r="R791" i="1"/>
  <c r="J783" i="1"/>
  <c r="M775" i="1"/>
  <c r="L285" i="1"/>
  <c r="A927" i="1"/>
  <c r="A919" i="1"/>
  <c r="A903" i="1"/>
  <c r="A823" i="1"/>
  <c r="B815" i="1"/>
  <c r="B807" i="1"/>
  <c r="R887" i="1"/>
  <c r="R815" i="1"/>
  <c r="N807" i="1"/>
  <c r="N799" i="1"/>
  <c r="Q791" i="1"/>
  <c r="M285" i="1"/>
  <c r="K285" i="1"/>
  <c r="R285" i="1"/>
  <c r="J285" i="1"/>
  <c r="P285" i="1"/>
  <c r="B285" i="1"/>
  <c r="O285" i="1"/>
  <c r="A904" i="1"/>
  <c r="B896" i="1"/>
  <c r="B872" i="1"/>
  <c r="B784" i="1"/>
  <c r="O910" i="1"/>
  <c r="R880" i="1"/>
  <c r="P872" i="1"/>
  <c r="M864" i="1"/>
  <c r="K832" i="1"/>
  <c r="M792" i="1"/>
  <c r="J784" i="1"/>
  <c r="A750" i="1"/>
  <c r="Q944" i="1"/>
  <c r="P936" i="1"/>
  <c r="M888" i="1"/>
  <c r="J880" i="1"/>
  <c r="P862" i="1"/>
  <c r="M840" i="1"/>
  <c r="P800" i="1"/>
  <c r="A816" i="1"/>
  <c r="A784" i="1"/>
  <c r="O872" i="1"/>
  <c r="N840" i="1"/>
  <c r="B848" i="1"/>
  <c r="A808" i="1"/>
  <c r="O936" i="1"/>
  <c r="O896" i="1"/>
  <c r="L888" i="1"/>
  <c r="N870" i="1"/>
  <c r="Q848" i="1"/>
  <c r="R808" i="1"/>
  <c r="O800" i="1"/>
  <c r="R760" i="1"/>
  <c r="Q258" i="1"/>
  <c r="B856" i="1"/>
  <c r="J832" i="1"/>
  <c r="L792" i="1"/>
  <c r="P944" i="1"/>
  <c r="O928" i="1"/>
  <c r="B928" i="1"/>
  <c r="A840" i="1"/>
  <c r="A768" i="1"/>
  <c r="J944" i="1"/>
  <c r="N936" i="1"/>
  <c r="N928" i="1"/>
  <c r="M920" i="1"/>
  <c r="R912" i="1"/>
  <c r="Q904" i="1"/>
  <c r="N896" i="1"/>
  <c r="P848" i="1"/>
  <c r="K808" i="1"/>
  <c r="L807" i="1"/>
  <c r="R799" i="1"/>
  <c r="J799" i="1"/>
  <c r="P791" i="1"/>
  <c r="O783" i="1"/>
  <c r="J775" i="1"/>
  <c r="J767" i="1"/>
  <c r="K760" i="1"/>
  <c r="N258" i="1"/>
  <c r="Q880" i="1"/>
  <c r="B808" i="1"/>
  <c r="A944" i="1"/>
  <c r="B936" i="1"/>
  <c r="A928" i="1"/>
  <c r="B800" i="1"/>
  <c r="A774" i="1"/>
  <c r="M928" i="1"/>
  <c r="L920" i="1"/>
  <c r="K912" i="1"/>
  <c r="P904" i="1"/>
  <c r="L856" i="1"/>
  <c r="N816" i="1"/>
  <c r="J808" i="1"/>
  <c r="N783" i="1"/>
  <c r="O776" i="1"/>
  <c r="O774" i="1"/>
  <c r="P766" i="1"/>
  <c r="J760" i="1"/>
  <c r="R752" i="1"/>
  <c r="L258" i="1"/>
  <c r="B880" i="1"/>
  <c r="R944" i="1"/>
  <c r="A920" i="1"/>
  <c r="B912" i="1"/>
  <c r="B832" i="1"/>
  <c r="B760" i="1"/>
  <c r="K942" i="1"/>
  <c r="R934" i="1"/>
  <c r="J912" i="1"/>
  <c r="L894" i="1"/>
  <c r="K856" i="1"/>
  <c r="P824" i="1"/>
  <c r="M816" i="1"/>
  <c r="R784" i="1"/>
  <c r="N776" i="1"/>
  <c r="O768" i="1"/>
  <c r="R759" i="1"/>
  <c r="K752" i="1"/>
  <c r="M258" i="1"/>
  <c r="K258" i="1"/>
  <c r="R258" i="1"/>
  <c r="J258" i="1"/>
  <c r="P258" i="1"/>
  <c r="B258" i="1"/>
  <c r="O258" i="1"/>
  <c r="K921" i="1"/>
  <c r="B889" i="1"/>
  <c r="B929" i="1"/>
  <c r="B888" i="1"/>
  <c r="B864" i="1"/>
  <c r="K945" i="1"/>
  <c r="L944" i="1"/>
  <c r="Q937" i="1"/>
  <c r="R936" i="1"/>
  <c r="J936" i="1"/>
  <c r="P929" i="1"/>
  <c r="Q928" i="1"/>
  <c r="O921" i="1"/>
  <c r="P920" i="1"/>
  <c r="M913" i="1"/>
  <c r="N912" i="1"/>
  <c r="K905" i="1"/>
  <c r="L904" i="1"/>
  <c r="Q897" i="1"/>
  <c r="R896" i="1"/>
  <c r="J896" i="1"/>
  <c r="O889" i="1"/>
  <c r="P888" i="1"/>
  <c r="L881" i="1"/>
  <c r="M880" i="1"/>
  <c r="R873" i="1"/>
  <c r="J873" i="1"/>
  <c r="K872" i="1"/>
  <c r="P865" i="1"/>
  <c r="Q864" i="1"/>
  <c r="N857" i="1"/>
  <c r="O856" i="1"/>
  <c r="L848" i="1"/>
  <c r="Q840" i="1"/>
  <c r="N832" i="1"/>
  <c r="K824" i="1"/>
  <c r="Q816" i="1"/>
  <c r="N808" i="1"/>
  <c r="K800" i="1"/>
  <c r="P792" i="1"/>
  <c r="M784" i="1"/>
  <c r="R776" i="1"/>
  <c r="J776" i="1"/>
  <c r="R768" i="1"/>
  <c r="J768" i="1"/>
  <c r="N760" i="1"/>
  <c r="N752" i="1"/>
  <c r="A921" i="1"/>
  <c r="O945" i="1"/>
  <c r="Q913" i="1"/>
  <c r="R857" i="1"/>
  <c r="B865" i="1"/>
  <c r="A936" i="1"/>
  <c r="A929" i="1"/>
  <c r="A912" i="1"/>
  <c r="B905" i="1"/>
  <c r="A888" i="1"/>
  <c r="A864" i="1"/>
  <c r="B840" i="1"/>
  <c r="B816" i="1"/>
  <c r="B792" i="1"/>
  <c r="B768" i="1"/>
  <c r="R945" i="1"/>
  <c r="J945" i="1"/>
  <c r="K944" i="1"/>
  <c r="P937" i="1"/>
  <c r="Q936" i="1"/>
  <c r="O929" i="1"/>
  <c r="P928" i="1"/>
  <c r="N921" i="1"/>
  <c r="O920" i="1"/>
  <c r="L913" i="1"/>
  <c r="M912" i="1"/>
  <c r="R905" i="1"/>
  <c r="J905" i="1"/>
  <c r="K904" i="1"/>
  <c r="P897" i="1"/>
  <c r="Q896" i="1"/>
  <c r="N889" i="1"/>
  <c r="O888" i="1"/>
  <c r="K881" i="1"/>
  <c r="L880" i="1"/>
  <c r="Q873" i="1"/>
  <c r="R872" i="1"/>
  <c r="J872" i="1"/>
  <c r="O865" i="1"/>
  <c r="P864" i="1"/>
  <c r="M857" i="1"/>
  <c r="N856" i="1"/>
  <c r="K848" i="1"/>
  <c r="P840" i="1"/>
  <c r="M832" i="1"/>
  <c r="R824" i="1"/>
  <c r="J824" i="1"/>
  <c r="P816" i="1"/>
  <c r="M808" i="1"/>
  <c r="R800" i="1"/>
  <c r="J800" i="1"/>
  <c r="O792" i="1"/>
  <c r="L784" i="1"/>
  <c r="Q776" i="1"/>
  <c r="Q768" i="1"/>
  <c r="M760" i="1"/>
  <c r="M752" i="1"/>
  <c r="Q945" i="1"/>
  <c r="O937" i="1"/>
  <c r="N929" i="1"/>
  <c r="M921" i="1"/>
  <c r="N920" i="1"/>
  <c r="K913" i="1"/>
  <c r="L912" i="1"/>
  <c r="Q905" i="1"/>
  <c r="R904" i="1"/>
  <c r="J904" i="1"/>
  <c r="O897" i="1"/>
  <c r="P896" i="1"/>
  <c r="M889" i="1"/>
  <c r="N888" i="1"/>
  <c r="R881" i="1"/>
  <c r="J881" i="1"/>
  <c r="K880" i="1"/>
  <c r="P873" i="1"/>
  <c r="Q872" i="1"/>
  <c r="N865" i="1"/>
  <c r="O864" i="1"/>
  <c r="L857" i="1"/>
  <c r="M856" i="1"/>
  <c r="R848" i="1"/>
  <c r="J848" i="1"/>
  <c r="O840" i="1"/>
  <c r="L832" i="1"/>
  <c r="Q824" i="1"/>
  <c r="O816" i="1"/>
  <c r="L808" i="1"/>
  <c r="Q800" i="1"/>
  <c r="N792" i="1"/>
  <c r="K784" i="1"/>
  <c r="P776" i="1"/>
  <c r="P768" i="1"/>
  <c r="L760" i="1"/>
  <c r="L752" i="1"/>
  <c r="A945" i="1"/>
  <c r="B897" i="1"/>
  <c r="O905" i="1"/>
  <c r="P881" i="1"/>
  <c r="L865" i="1"/>
  <c r="B944" i="1"/>
  <c r="B920" i="1"/>
  <c r="A897" i="1"/>
  <c r="A880" i="1"/>
  <c r="A873" i="1"/>
  <c r="A856" i="1"/>
  <c r="A832" i="1"/>
  <c r="A760" i="1"/>
  <c r="N945" i="1"/>
  <c r="O944" i="1"/>
  <c r="L937" i="1"/>
  <c r="M936" i="1"/>
  <c r="K929" i="1"/>
  <c r="L928" i="1"/>
  <c r="R921" i="1"/>
  <c r="J921" i="1"/>
  <c r="K920" i="1"/>
  <c r="P913" i="1"/>
  <c r="Q912" i="1"/>
  <c r="N905" i="1"/>
  <c r="O904" i="1"/>
  <c r="L897" i="1"/>
  <c r="M896" i="1"/>
  <c r="R889" i="1"/>
  <c r="J889" i="1"/>
  <c r="K888" i="1"/>
  <c r="O881" i="1"/>
  <c r="P880" i="1"/>
  <c r="M873" i="1"/>
  <c r="N872" i="1"/>
  <c r="K865" i="1"/>
  <c r="L864" i="1"/>
  <c r="Q857" i="1"/>
  <c r="R856" i="1"/>
  <c r="J856" i="1"/>
  <c r="O848" i="1"/>
  <c r="L840" i="1"/>
  <c r="Q832" i="1"/>
  <c r="N824" i="1"/>
  <c r="L816" i="1"/>
  <c r="Q808" i="1"/>
  <c r="N800" i="1"/>
  <c r="K792" i="1"/>
  <c r="P784" i="1"/>
  <c r="M776" i="1"/>
  <c r="M768" i="1"/>
  <c r="Q760" i="1"/>
  <c r="Q752" i="1"/>
  <c r="L929" i="1"/>
  <c r="N873" i="1"/>
  <c r="J857" i="1"/>
  <c r="B937" i="1"/>
  <c r="B776" i="1"/>
  <c r="B752" i="1"/>
  <c r="M945" i="1"/>
  <c r="N944" i="1"/>
  <c r="K937" i="1"/>
  <c r="L936" i="1"/>
  <c r="R929" i="1"/>
  <c r="J929" i="1"/>
  <c r="K928" i="1"/>
  <c r="Q921" i="1"/>
  <c r="R920" i="1"/>
  <c r="J920" i="1"/>
  <c r="O913" i="1"/>
  <c r="P912" i="1"/>
  <c r="M905" i="1"/>
  <c r="N904" i="1"/>
  <c r="K897" i="1"/>
  <c r="L896" i="1"/>
  <c r="Q889" i="1"/>
  <c r="R888" i="1"/>
  <c r="J888" i="1"/>
  <c r="N881" i="1"/>
  <c r="O880" i="1"/>
  <c r="L873" i="1"/>
  <c r="M872" i="1"/>
  <c r="R865" i="1"/>
  <c r="J865" i="1"/>
  <c r="K864" i="1"/>
  <c r="P857" i="1"/>
  <c r="Q856" i="1"/>
  <c r="N848" i="1"/>
  <c r="K840" i="1"/>
  <c r="P832" i="1"/>
  <c r="M824" i="1"/>
  <c r="K816" i="1"/>
  <c r="P808" i="1"/>
  <c r="M800" i="1"/>
  <c r="R792" i="1"/>
  <c r="J792" i="1"/>
  <c r="O784" i="1"/>
  <c r="L776" i="1"/>
  <c r="L768" i="1"/>
  <c r="P760" i="1"/>
  <c r="P752" i="1"/>
  <c r="K857" i="1"/>
  <c r="B873" i="1"/>
  <c r="M937" i="1"/>
  <c r="M897" i="1"/>
  <c r="K889" i="1"/>
  <c r="B913" i="1"/>
  <c r="A937" i="1"/>
  <c r="A913" i="1"/>
  <c r="A896" i="1"/>
  <c r="A889" i="1"/>
  <c r="A872" i="1"/>
  <c r="A865" i="1"/>
  <c r="A848" i="1"/>
  <c r="A824" i="1"/>
  <c r="A800" i="1"/>
  <c r="A776" i="1"/>
  <c r="A752" i="1"/>
  <c r="R937" i="1"/>
  <c r="R928" i="1"/>
  <c r="R897" i="1"/>
  <c r="R864" i="1"/>
  <c r="R840" i="1"/>
  <c r="R816" i="1"/>
  <c r="K940" i="1"/>
  <c r="K932" i="1"/>
  <c r="A796" i="1"/>
  <c r="A756" i="1"/>
  <c r="A932" i="1"/>
  <c r="J772" i="1"/>
  <c r="A892" i="1"/>
  <c r="A812" i="1"/>
  <c r="A908" i="1"/>
  <c r="A868" i="1"/>
  <c r="K916" i="1"/>
  <c r="B749" i="1"/>
  <c r="Q750" i="1"/>
  <c r="N759" i="1"/>
  <c r="M759" i="1"/>
  <c r="Q751" i="1"/>
  <c r="P751" i="1"/>
  <c r="A886" i="1"/>
  <c r="B846" i="1"/>
  <c r="P846" i="1"/>
  <c r="A934" i="1"/>
  <c r="B894" i="1"/>
  <c r="B870" i="1"/>
  <c r="A846" i="1"/>
  <c r="A822" i="1"/>
  <c r="B782" i="1"/>
  <c r="A758" i="1"/>
  <c r="Q942" i="1"/>
  <c r="P934" i="1"/>
  <c r="O926" i="1"/>
  <c r="N918" i="1"/>
  <c r="M910" i="1"/>
  <c r="L902" i="1"/>
  <c r="J894" i="1"/>
  <c r="O886" i="1"/>
  <c r="N862" i="1"/>
  <c r="O854" i="1"/>
  <c r="O846" i="1"/>
  <c r="O838" i="1"/>
  <c r="O830" i="1"/>
  <c r="O822" i="1"/>
  <c r="P814" i="1"/>
  <c r="L759" i="1"/>
  <c r="A910" i="1"/>
  <c r="A798" i="1"/>
  <c r="P926" i="1"/>
  <c r="O862" i="1"/>
  <c r="P830" i="1"/>
  <c r="B918" i="1"/>
  <c r="A894" i="1"/>
  <c r="B845" i="1"/>
  <c r="B806" i="1"/>
  <c r="A782" i="1"/>
  <c r="P942" i="1"/>
  <c r="O934" i="1"/>
  <c r="N926" i="1"/>
  <c r="M918" i="1"/>
  <c r="L910" i="1"/>
  <c r="K902" i="1"/>
  <c r="R894" i="1"/>
  <c r="N886" i="1"/>
  <c r="N854" i="1"/>
  <c r="N846" i="1"/>
  <c r="N838" i="1"/>
  <c r="N830" i="1"/>
  <c r="N822" i="1"/>
  <c r="O814" i="1"/>
  <c r="P806" i="1"/>
  <c r="B822" i="1"/>
  <c r="N910" i="1"/>
  <c r="M902" i="1"/>
  <c r="K894" i="1"/>
  <c r="P838" i="1"/>
  <c r="A870" i="1"/>
  <c r="B942" i="1"/>
  <c r="A918" i="1"/>
  <c r="A893" i="1"/>
  <c r="B854" i="1"/>
  <c r="B830" i="1"/>
  <c r="A806" i="1"/>
  <c r="B766" i="1"/>
  <c r="O942" i="1"/>
  <c r="N934" i="1"/>
  <c r="M926" i="1"/>
  <c r="L918" i="1"/>
  <c r="K910" i="1"/>
  <c r="R902" i="1"/>
  <c r="J902" i="1"/>
  <c r="P894" i="1"/>
  <c r="M886" i="1"/>
  <c r="P878" i="1"/>
  <c r="N814" i="1"/>
  <c r="O806" i="1"/>
  <c r="P798" i="1"/>
  <c r="P782" i="1"/>
  <c r="O918" i="1"/>
  <c r="P822" i="1"/>
  <c r="A942" i="1"/>
  <c r="B902" i="1"/>
  <c r="B878" i="1"/>
  <c r="A854" i="1"/>
  <c r="A830" i="1"/>
  <c r="B790" i="1"/>
  <c r="A766" i="1"/>
  <c r="N942" i="1"/>
  <c r="M934" i="1"/>
  <c r="L926" i="1"/>
  <c r="K918" i="1"/>
  <c r="R910" i="1"/>
  <c r="J910" i="1"/>
  <c r="Q902" i="1"/>
  <c r="O894" i="1"/>
  <c r="L886" i="1"/>
  <c r="O878" i="1"/>
  <c r="N806" i="1"/>
  <c r="O798" i="1"/>
  <c r="P790" i="1"/>
  <c r="O782" i="1"/>
  <c r="Q798" i="1"/>
  <c r="B934" i="1"/>
  <c r="R942" i="1"/>
  <c r="J942" i="1"/>
  <c r="P854" i="1"/>
  <c r="N774" i="1"/>
  <c r="B926" i="1"/>
  <c r="A902" i="1"/>
  <c r="A878" i="1"/>
  <c r="B814" i="1"/>
  <c r="A790" i="1"/>
  <c r="M942" i="1"/>
  <c r="L934" i="1"/>
  <c r="K926" i="1"/>
  <c r="R918" i="1"/>
  <c r="J918" i="1"/>
  <c r="Q910" i="1"/>
  <c r="P902" i="1"/>
  <c r="N894" i="1"/>
  <c r="N878" i="1"/>
  <c r="P870" i="1"/>
  <c r="O790" i="1"/>
  <c r="K751" i="1"/>
  <c r="B758" i="1"/>
  <c r="Q934" i="1"/>
  <c r="P886" i="1"/>
  <c r="L870" i="1"/>
  <c r="A926" i="1"/>
  <c r="B862" i="1"/>
  <c r="B838" i="1"/>
  <c r="A814" i="1"/>
  <c r="B774" i="1"/>
  <c r="R926" i="1"/>
  <c r="M894" i="1"/>
  <c r="L878" i="1"/>
  <c r="O870" i="1"/>
  <c r="B901" i="1"/>
  <c r="A773" i="1"/>
  <c r="M893" i="1"/>
  <c r="O869" i="1"/>
  <c r="O775" i="1"/>
  <c r="Q773" i="1"/>
  <c r="K771" i="1"/>
  <c r="O767" i="1"/>
  <c r="Q763" i="1"/>
  <c r="J759" i="1"/>
  <c r="K755" i="1"/>
  <c r="L751" i="1"/>
  <c r="Q790" i="1"/>
  <c r="O797" i="1"/>
  <c r="B781" i="1"/>
  <c r="Q941" i="1"/>
  <c r="Q933" i="1"/>
  <c r="Q925" i="1"/>
  <c r="P917" i="1"/>
  <c r="N909" i="1"/>
  <c r="M767" i="1"/>
  <c r="O763" i="1"/>
  <c r="Q759" i="1"/>
  <c r="Q755" i="1"/>
  <c r="A901" i="1"/>
  <c r="A829" i="1"/>
  <c r="O853" i="1"/>
  <c r="L775" i="1"/>
  <c r="P771" i="1"/>
  <c r="L767" i="1"/>
  <c r="N763" i="1"/>
  <c r="P759" i="1"/>
  <c r="P755" i="1"/>
  <c r="B909" i="1"/>
  <c r="B837" i="1"/>
  <c r="P829" i="1"/>
  <c r="O759" i="1"/>
  <c r="O755" i="1"/>
  <c r="A837" i="1"/>
  <c r="O813" i="1"/>
  <c r="B917" i="1"/>
  <c r="A909" i="1"/>
  <c r="B853" i="1"/>
  <c r="A845" i="1"/>
  <c r="B789" i="1"/>
  <c r="A781" i="1"/>
  <c r="P941" i="1"/>
  <c r="P933" i="1"/>
  <c r="P925" i="1"/>
  <c r="O917" i="1"/>
  <c r="M909" i="1"/>
  <c r="Q877" i="1"/>
  <c r="Q845" i="1"/>
  <c r="O829" i="1"/>
  <c r="P773" i="1"/>
  <c r="O766" i="1"/>
  <c r="P762" i="1"/>
  <c r="R755" i="1"/>
  <c r="K754" i="1"/>
  <c r="R751" i="1"/>
  <c r="J751" i="1"/>
  <c r="Q758" i="1"/>
  <c r="B925" i="1"/>
  <c r="A917" i="1"/>
  <c r="B861" i="1"/>
  <c r="A853" i="1"/>
  <c r="B797" i="1"/>
  <c r="A789" i="1"/>
  <c r="O941" i="1"/>
  <c r="O933" i="1"/>
  <c r="O925" i="1"/>
  <c r="N917" i="1"/>
  <c r="K909" i="1"/>
  <c r="Q901" i="1"/>
  <c r="P877" i="1"/>
  <c r="Q861" i="1"/>
  <c r="P845" i="1"/>
  <c r="Q821" i="1"/>
  <c r="Q805" i="1"/>
  <c r="Q789" i="1"/>
  <c r="O773" i="1"/>
  <c r="N766" i="1"/>
  <c r="P750" i="1"/>
  <c r="A925" i="1"/>
  <c r="N941" i="1"/>
  <c r="N933" i="1"/>
  <c r="N925" i="1"/>
  <c r="M917" i="1"/>
  <c r="P901" i="1"/>
  <c r="O877" i="1"/>
  <c r="P861" i="1"/>
  <c r="P821" i="1"/>
  <c r="P805" i="1"/>
  <c r="P789" i="1"/>
  <c r="Q765" i="1"/>
  <c r="P758" i="1"/>
  <c r="O750" i="1"/>
  <c r="B805" i="1"/>
  <c r="A797" i="1"/>
  <c r="B941" i="1"/>
  <c r="A933" i="1"/>
  <c r="B877" i="1"/>
  <c r="A869" i="1"/>
  <c r="B813" i="1"/>
  <c r="A805" i="1"/>
  <c r="M941" i="1"/>
  <c r="M933" i="1"/>
  <c r="M925" i="1"/>
  <c r="L917" i="1"/>
  <c r="O901" i="1"/>
  <c r="Q885" i="1"/>
  <c r="O861" i="1"/>
  <c r="Q837" i="1"/>
  <c r="O821" i="1"/>
  <c r="N782" i="1"/>
  <c r="P765" i="1"/>
  <c r="O758" i="1"/>
  <c r="P754" i="1"/>
  <c r="O751" i="1"/>
  <c r="B933" i="1"/>
  <c r="B869" i="1"/>
  <c r="A941" i="1"/>
  <c r="B885" i="1"/>
  <c r="B821" i="1"/>
  <c r="A813" i="1"/>
  <c r="B757" i="1"/>
  <c r="L941" i="1"/>
  <c r="L933" i="1"/>
  <c r="L925" i="1"/>
  <c r="K917" i="1"/>
  <c r="Q909" i="1"/>
  <c r="N901" i="1"/>
  <c r="Q893" i="1"/>
  <c r="P885" i="1"/>
  <c r="P837" i="1"/>
  <c r="Q781" i="1"/>
  <c r="P774" i="1"/>
  <c r="O765" i="1"/>
  <c r="B893" i="1"/>
  <c r="A885" i="1"/>
  <c r="B829" i="1"/>
  <c r="B765" i="1"/>
  <c r="A757" i="1"/>
  <c r="K941" i="1"/>
  <c r="K933" i="1"/>
  <c r="K925" i="1"/>
  <c r="P909" i="1"/>
  <c r="P893" i="1"/>
  <c r="Q869" i="1"/>
  <c r="Q853" i="1"/>
  <c r="Q813" i="1"/>
  <c r="Q797" i="1"/>
  <c r="P781" i="1"/>
  <c r="Q757" i="1"/>
  <c r="R941" i="1"/>
  <c r="R933" i="1"/>
  <c r="R925" i="1"/>
  <c r="K756" i="1"/>
  <c r="L756" i="1"/>
  <c r="M756" i="1"/>
  <c r="N756" i="1"/>
  <c r="O756" i="1"/>
  <c r="P756" i="1"/>
  <c r="K780" i="1"/>
  <c r="L780" i="1"/>
  <c r="M780" i="1"/>
  <c r="N780" i="1"/>
  <c r="O780" i="1"/>
  <c r="K788" i="1"/>
  <c r="L788" i="1"/>
  <c r="M788" i="1"/>
  <c r="N788" i="1"/>
  <c r="O788" i="1"/>
  <c r="K804" i="1"/>
  <c r="L804" i="1"/>
  <c r="M804" i="1"/>
  <c r="N804" i="1"/>
  <c r="O804" i="1"/>
  <c r="K812" i="1"/>
  <c r="L812" i="1"/>
  <c r="M812" i="1"/>
  <c r="N812" i="1"/>
  <c r="O812" i="1"/>
  <c r="K820" i="1"/>
  <c r="L820" i="1"/>
  <c r="M820" i="1"/>
  <c r="N820" i="1"/>
  <c r="O820" i="1"/>
  <c r="K828" i="1"/>
  <c r="L828" i="1"/>
  <c r="M828" i="1"/>
  <c r="N828" i="1"/>
  <c r="O828" i="1"/>
  <c r="K836" i="1"/>
  <c r="L836" i="1"/>
  <c r="M836" i="1"/>
  <c r="N836" i="1"/>
  <c r="O836" i="1"/>
  <c r="K844" i="1"/>
  <c r="L844" i="1"/>
  <c r="M844" i="1"/>
  <c r="N844" i="1"/>
  <c r="O844" i="1"/>
  <c r="K852" i="1"/>
  <c r="L852" i="1"/>
  <c r="M852" i="1"/>
  <c r="N852" i="1"/>
  <c r="O852" i="1"/>
  <c r="K860" i="1"/>
  <c r="L860" i="1"/>
  <c r="M860" i="1"/>
  <c r="N860" i="1"/>
  <c r="O860" i="1"/>
  <c r="K868" i="1"/>
  <c r="L868" i="1"/>
  <c r="M868" i="1"/>
  <c r="N868" i="1"/>
  <c r="O868" i="1"/>
  <c r="K876" i="1"/>
  <c r="L876" i="1"/>
  <c r="M876" i="1"/>
  <c r="N876" i="1"/>
  <c r="O876" i="1"/>
  <c r="K884" i="1"/>
  <c r="L884" i="1"/>
  <c r="M884" i="1"/>
  <c r="N884" i="1"/>
  <c r="O884" i="1"/>
  <c r="K892" i="1"/>
  <c r="L892" i="1"/>
  <c r="M892" i="1"/>
  <c r="O892" i="1"/>
  <c r="K900" i="1"/>
  <c r="L900" i="1"/>
  <c r="M900" i="1"/>
  <c r="K908" i="1"/>
  <c r="M908" i="1"/>
  <c r="R940" i="1"/>
  <c r="J940" i="1"/>
  <c r="R932" i="1"/>
  <c r="J932" i="1"/>
  <c r="R924" i="1"/>
  <c r="J924" i="1"/>
  <c r="P916" i="1"/>
  <c r="J908" i="1"/>
  <c r="N900" i="1"/>
  <c r="J884" i="1"/>
  <c r="J876" i="1"/>
  <c r="J868" i="1"/>
  <c r="R828" i="1"/>
  <c r="Q820" i="1"/>
  <c r="P812" i="1"/>
  <c r="J804" i="1"/>
  <c r="J756" i="1"/>
  <c r="J749" i="1"/>
  <c r="R749" i="1"/>
  <c r="K749" i="1"/>
  <c r="L749" i="1"/>
  <c r="M749" i="1"/>
  <c r="N749" i="1"/>
  <c r="O749" i="1"/>
  <c r="J757" i="1"/>
  <c r="R757" i="1"/>
  <c r="K757" i="1"/>
  <c r="L757" i="1"/>
  <c r="M757" i="1"/>
  <c r="N757" i="1"/>
  <c r="O757" i="1"/>
  <c r="J765" i="1"/>
  <c r="R765" i="1"/>
  <c r="K765" i="1"/>
  <c r="L765" i="1"/>
  <c r="M765" i="1"/>
  <c r="N765" i="1"/>
  <c r="J773" i="1"/>
  <c r="R773" i="1"/>
  <c r="K773" i="1"/>
  <c r="L773" i="1"/>
  <c r="M773" i="1"/>
  <c r="N773" i="1"/>
  <c r="J781" i="1"/>
  <c r="R781" i="1"/>
  <c r="K781" i="1"/>
  <c r="L781" i="1"/>
  <c r="M781" i="1"/>
  <c r="N781" i="1"/>
  <c r="J789" i="1"/>
  <c r="R789" i="1"/>
  <c r="K789" i="1"/>
  <c r="L789" i="1"/>
  <c r="M789" i="1"/>
  <c r="N789" i="1"/>
  <c r="J797" i="1"/>
  <c r="R797" i="1"/>
  <c r="K797" i="1"/>
  <c r="L797" i="1"/>
  <c r="M797" i="1"/>
  <c r="N797" i="1"/>
  <c r="J805" i="1"/>
  <c r="R805" i="1"/>
  <c r="K805" i="1"/>
  <c r="L805" i="1"/>
  <c r="M805" i="1"/>
  <c r="N805" i="1"/>
  <c r="J813" i="1"/>
  <c r="R813" i="1"/>
  <c r="K813" i="1"/>
  <c r="L813" i="1"/>
  <c r="M813" i="1"/>
  <c r="N813" i="1"/>
  <c r="J821" i="1"/>
  <c r="R821" i="1"/>
  <c r="K821" i="1"/>
  <c r="L821" i="1"/>
  <c r="M821" i="1"/>
  <c r="N821" i="1"/>
  <c r="J829" i="1"/>
  <c r="R829" i="1"/>
  <c r="K829" i="1"/>
  <c r="L829" i="1"/>
  <c r="M829" i="1"/>
  <c r="N829" i="1"/>
  <c r="J837" i="1"/>
  <c r="R837" i="1"/>
  <c r="K837" i="1"/>
  <c r="L837" i="1"/>
  <c r="M837" i="1"/>
  <c r="N837" i="1"/>
  <c r="J845" i="1"/>
  <c r="R845" i="1"/>
  <c r="K845" i="1"/>
  <c r="L845" i="1"/>
  <c r="M845" i="1"/>
  <c r="N845" i="1"/>
  <c r="J853" i="1"/>
  <c r="R853" i="1"/>
  <c r="K853" i="1"/>
  <c r="L853" i="1"/>
  <c r="M853" i="1"/>
  <c r="N853" i="1"/>
  <c r="J861" i="1"/>
  <c r="R861" i="1"/>
  <c r="K861" i="1"/>
  <c r="L861" i="1"/>
  <c r="M861" i="1"/>
  <c r="N861" i="1"/>
  <c r="J869" i="1"/>
  <c r="R869" i="1"/>
  <c r="K869" i="1"/>
  <c r="L869" i="1"/>
  <c r="M869" i="1"/>
  <c r="N869" i="1"/>
  <c r="J877" i="1"/>
  <c r="R877" i="1"/>
  <c r="K877" i="1"/>
  <c r="L877" i="1"/>
  <c r="M877" i="1"/>
  <c r="N877" i="1"/>
  <c r="J885" i="1"/>
  <c r="R885" i="1"/>
  <c r="K885" i="1"/>
  <c r="L885" i="1"/>
  <c r="M885" i="1"/>
  <c r="N885" i="1"/>
  <c r="J893" i="1"/>
  <c r="R893" i="1"/>
  <c r="K893" i="1"/>
  <c r="L893" i="1"/>
  <c r="N893" i="1"/>
  <c r="J901" i="1"/>
  <c r="R901" i="1"/>
  <c r="K901" i="1"/>
  <c r="L901" i="1"/>
  <c r="J909" i="1"/>
  <c r="R909" i="1"/>
  <c r="L909" i="1"/>
  <c r="J917" i="1"/>
  <c r="R917" i="1"/>
  <c r="K764" i="1"/>
  <c r="L764" i="1"/>
  <c r="M764" i="1"/>
  <c r="N764" i="1"/>
  <c r="O764" i="1"/>
  <c r="J900" i="1"/>
  <c r="P940" i="1"/>
  <c r="P932" i="1"/>
  <c r="P924" i="1"/>
  <c r="N916" i="1"/>
  <c r="R908" i="1"/>
  <c r="R844" i="1"/>
  <c r="Q836" i="1"/>
  <c r="P828" i="1"/>
  <c r="J820" i="1"/>
  <c r="R780" i="1"/>
  <c r="Q772" i="1"/>
  <c r="P764" i="1"/>
  <c r="K796" i="1"/>
  <c r="L796" i="1"/>
  <c r="M796" i="1"/>
  <c r="N796" i="1"/>
  <c r="O796" i="1"/>
  <c r="Q828" i="1"/>
  <c r="P820" i="1"/>
  <c r="Q764" i="1"/>
  <c r="O940" i="1"/>
  <c r="O932" i="1"/>
  <c r="O924" i="1"/>
  <c r="M916" i="1"/>
  <c r="Q908" i="1"/>
  <c r="R892" i="1"/>
  <c r="R852" i="1"/>
  <c r="Q844" i="1"/>
  <c r="P836" i="1"/>
  <c r="J828" i="1"/>
  <c r="R788" i="1"/>
  <c r="Q780" i="1"/>
  <c r="P772" i="1"/>
  <c r="J764" i="1"/>
  <c r="N940" i="1"/>
  <c r="N932" i="1"/>
  <c r="N924" i="1"/>
  <c r="L916" i="1"/>
  <c r="P908" i="1"/>
  <c r="R900" i="1"/>
  <c r="Q892" i="1"/>
  <c r="R860" i="1"/>
  <c r="Q852" i="1"/>
  <c r="P844" i="1"/>
  <c r="J836" i="1"/>
  <c r="R796" i="1"/>
  <c r="Q788" i="1"/>
  <c r="P780" i="1"/>
  <c r="K772" i="1"/>
  <c r="L772" i="1"/>
  <c r="M772" i="1"/>
  <c r="N772" i="1"/>
  <c r="O772" i="1"/>
  <c r="Q940" i="1"/>
  <c r="Q924" i="1"/>
  <c r="R836" i="1"/>
  <c r="M940" i="1"/>
  <c r="M932" i="1"/>
  <c r="M924" i="1"/>
  <c r="J916" i="1"/>
  <c r="O908" i="1"/>
  <c r="Q900" i="1"/>
  <c r="P892" i="1"/>
  <c r="R884" i="1"/>
  <c r="R876" i="1"/>
  <c r="R868" i="1"/>
  <c r="Q860" i="1"/>
  <c r="P852" i="1"/>
  <c r="J844" i="1"/>
  <c r="R804" i="1"/>
  <c r="Q796" i="1"/>
  <c r="P788" i="1"/>
  <c r="J780" i="1"/>
  <c r="Q749" i="1"/>
  <c r="Q932" i="1"/>
  <c r="O916" i="1"/>
  <c r="J812" i="1"/>
  <c r="R772" i="1"/>
  <c r="B940" i="1"/>
  <c r="B932" i="1"/>
  <c r="B924" i="1"/>
  <c r="B916" i="1"/>
  <c r="B908" i="1"/>
  <c r="B900" i="1"/>
  <c r="B892" i="1"/>
  <c r="B884" i="1"/>
  <c r="B876" i="1"/>
  <c r="B868" i="1"/>
  <c r="B860" i="1"/>
  <c r="B852" i="1"/>
  <c r="B844" i="1"/>
  <c r="B836" i="1"/>
  <c r="B828" i="1"/>
  <c r="B820" i="1"/>
  <c r="B812" i="1"/>
  <c r="B804" i="1"/>
  <c r="B796" i="1"/>
  <c r="B788" i="1"/>
  <c r="B780" i="1"/>
  <c r="B772" i="1"/>
  <c r="B764" i="1"/>
  <c r="B756" i="1"/>
  <c r="R916" i="1"/>
  <c r="N908" i="1"/>
  <c r="P900" i="1"/>
  <c r="N892" i="1"/>
  <c r="Q884" i="1"/>
  <c r="Q876" i="1"/>
  <c r="Q868" i="1"/>
  <c r="P860" i="1"/>
  <c r="J852" i="1"/>
  <c r="R812" i="1"/>
  <c r="Q804" i="1"/>
  <c r="P796" i="1"/>
  <c r="J788" i="1"/>
  <c r="R756" i="1"/>
  <c r="M878" i="1"/>
  <c r="M870" i="1"/>
  <c r="M862" i="1"/>
  <c r="M854" i="1"/>
  <c r="M846" i="1"/>
  <c r="M838" i="1"/>
  <c r="M830" i="1"/>
  <c r="M822" i="1"/>
  <c r="M814" i="1"/>
  <c r="M806" i="1"/>
  <c r="M798" i="1"/>
  <c r="M790" i="1"/>
  <c r="M782" i="1"/>
  <c r="M774" i="1"/>
  <c r="M766" i="1"/>
  <c r="M758" i="1"/>
  <c r="R753" i="1"/>
  <c r="J753" i="1"/>
  <c r="M750" i="1"/>
  <c r="L862" i="1"/>
  <c r="L854" i="1"/>
  <c r="L846" i="1"/>
  <c r="L838" i="1"/>
  <c r="L830" i="1"/>
  <c r="L822" i="1"/>
  <c r="L814" i="1"/>
  <c r="L806" i="1"/>
  <c r="L798" i="1"/>
  <c r="L790" i="1"/>
  <c r="L782" i="1"/>
  <c r="L774" i="1"/>
  <c r="L766" i="1"/>
  <c r="L758" i="1"/>
  <c r="L750" i="1"/>
  <c r="K886" i="1"/>
  <c r="K878" i="1"/>
  <c r="K870" i="1"/>
  <c r="K862" i="1"/>
  <c r="K854" i="1"/>
  <c r="K846" i="1"/>
  <c r="K838" i="1"/>
  <c r="K830" i="1"/>
  <c r="K822" i="1"/>
  <c r="K814" i="1"/>
  <c r="K806" i="1"/>
  <c r="K798" i="1"/>
  <c r="K790" i="1"/>
  <c r="K782" i="1"/>
  <c r="K774" i="1"/>
  <c r="K766" i="1"/>
  <c r="K758" i="1"/>
  <c r="K750" i="1"/>
  <c r="R886" i="1"/>
  <c r="J886" i="1"/>
  <c r="R878" i="1"/>
  <c r="J878" i="1"/>
  <c r="R870" i="1"/>
  <c r="J870" i="1"/>
  <c r="R862" i="1"/>
  <c r="J862" i="1"/>
  <c r="R854" i="1"/>
  <c r="J854" i="1"/>
  <c r="R846" i="1"/>
  <c r="J846" i="1"/>
  <c r="R838" i="1"/>
  <c r="J838" i="1"/>
  <c r="R830" i="1"/>
  <c r="J830" i="1"/>
  <c r="R822" i="1"/>
  <c r="J822" i="1"/>
  <c r="R814" i="1"/>
  <c r="J814" i="1"/>
  <c r="R806" i="1"/>
  <c r="J806" i="1"/>
  <c r="R798" i="1"/>
  <c r="J798" i="1"/>
  <c r="R790" i="1"/>
  <c r="J790" i="1"/>
  <c r="R782" i="1"/>
  <c r="J782" i="1"/>
  <c r="R774" i="1"/>
  <c r="J774" i="1"/>
  <c r="R766" i="1"/>
  <c r="J766" i="1"/>
  <c r="R758" i="1"/>
  <c r="J758" i="1"/>
  <c r="O753" i="1"/>
  <c r="R750" i="1"/>
  <c r="J750" i="1"/>
  <c r="C1416" i="1"/>
  <c r="K1416" i="1" s="1"/>
  <c r="C1417" i="1"/>
  <c r="K1417" i="1" s="1"/>
  <c r="C1418" i="1"/>
  <c r="K1418" i="1" s="1"/>
  <c r="C1419" i="1"/>
  <c r="K1419" i="1" s="1"/>
  <c r="C1420" i="1"/>
  <c r="K1420" i="1" s="1"/>
  <c r="C1421" i="1"/>
  <c r="K1421" i="1" s="1"/>
  <c r="C1422" i="1"/>
  <c r="K1422" i="1" s="1"/>
  <c r="C1423" i="1"/>
  <c r="K1423" i="1" s="1"/>
  <c r="C1424" i="1"/>
  <c r="K1424" i="1" s="1"/>
  <c r="C1425" i="1"/>
  <c r="K1425" i="1" s="1"/>
  <c r="C1426" i="1"/>
  <c r="K1426" i="1" s="1"/>
  <c r="C1427" i="1"/>
  <c r="K1427" i="1" s="1"/>
  <c r="C1343" i="1"/>
  <c r="C1344" i="1"/>
  <c r="C1345" i="1"/>
  <c r="C1346" i="1"/>
  <c r="C1347" i="1"/>
  <c r="C1348" i="1"/>
  <c r="C1349" i="1"/>
  <c r="C1350" i="1"/>
  <c r="K1350" i="1" s="1"/>
  <c r="C1351" i="1"/>
  <c r="C1352" i="1"/>
  <c r="C1353" i="1"/>
  <c r="C1354" i="1"/>
  <c r="C1355" i="1"/>
  <c r="C1356" i="1"/>
  <c r="K1356" i="1" s="1"/>
  <c r="C1357" i="1"/>
  <c r="C1358" i="1"/>
  <c r="C1359" i="1"/>
  <c r="C1360" i="1"/>
  <c r="K1360" i="1" s="1"/>
  <c r="C1361" i="1"/>
  <c r="C1362" i="1"/>
  <c r="C1363" i="1"/>
  <c r="C289" i="1"/>
  <c r="A289" i="1" s="1"/>
  <c r="C290" i="1"/>
  <c r="A290" i="1" s="1"/>
  <c r="C291" i="1"/>
  <c r="A291" i="1" s="1"/>
  <c r="C292" i="1"/>
  <c r="A292" i="1" s="1"/>
  <c r="C293" i="1"/>
  <c r="A293" i="1" s="1"/>
  <c r="C294" i="1"/>
  <c r="M294" i="1" s="1"/>
  <c r="C295" i="1"/>
  <c r="L295" i="1" s="1"/>
  <c r="C296" i="1"/>
  <c r="B296" i="1" s="1"/>
  <c r="C297" i="1"/>
  <c r="A297" i="1" s="1"/>
  <c r="C298" i="1"/>
  <c r="A298" i="1" s="1"/>
  <c r="C299" i="1"/>
  <c r="A299" i="1" s="1"/>
  <c r="C300" i="1"/>
  <c r="A300" i="1" s="1"/>
  <c r="C301" i="1"/>
  <c r="A301" i="1" s="1"/>
  <c r="C302" i="1"/>
  <c r="M302" i="1" s="1"/>
  <c r="C303" i="1"/>
  <c r="L303" i="1" s="1"/>
  <c r="C304" i="1"/>
  <c r="B304" i="1" s="1"/>
  <c r="C305" i="1"/>
  <c r="B305" i="1" s="1"/>
  <c r="C306" i="1"/>
  <c r="A306" i="1" s="1"/>
  <c r="C307" i="1"/>
  <c r="A307" i="1" s="1"/>
  <c r="C308" i="1"/>
  <c r="A308" i="1" s="1"/>
  <c r="C309" i="1"/>
  <c r="A309" i="1" s="1"/>
  <c r="C442" i="1"/>
  <c r="A442" i="1" s="1"/>
  <c r="C443" i="1"/>
  <c r="A443" i="1" s="1"/>
  <c r="C444" i="1"/>
  <c r="P444" i="1" s="1"/>
  <c r="C445" i="1"/>
  <c r="A445" i="1" s="1"/>
  <c r="C446" i="1"/>
  <c r="A446" i="1" s="1"/>
  <c r="C447" i="1"/>
  <c r="M447" i="1" s="1"/>
  <c r="C448" i="1"/>
  <c r="B448" i="1" s="1"/>
  <c r="C449" i="1"/>
  <c r="B449" i="1" s="1"/>
  <c r="C450" i="1"/>
  <c r="A450" i="1" s="1"/>
  <c r="C451" i="1"/>
  <c r="A451" i="1" s="1"/>
  <c r="C452" i="1"/>
  <c r="B452" i="1" s="1"/>
  <c r="C453" i="1"/>
  <c r="A453" i="1" s="1"/>
  <c r="C454" i="1"/>
  <c r="A454" i="1" s="1"/>
  <c r="C455" i="1"/>
  <c r="M455" i="1" s="1"/>
  <c r="C456" i="1"/>
  <c r="B456" i="1" s="1"/>
  <c r="C457" i="1"/>
  <c r="B457" i="1" s="1"/>
  <c r="C458" i="1"/>
  <c r="B458" i="1" s="1"/>
  <c r="C459" i="1"/>
  <c r="A459" i="1" s="1"/>
  <c r="C460" i="1"/>
  <c r="A460" i="1" s="1"/>
  <c r="C461" i="1"/>
  <c r="A461" i="1" s="1"/>
  <c r="C462" i="1"/>
  <c r="A462" i="1" s="1"/>
  <c r="C441" i="1"/>
  <c r="C418" i="1"/>
  <c r="A418" i="1" s="1"/>
  <c r="C419" i="1"/>
  <c r="A419" i="1" s="1"/>
  <c r="C420" i="1"/>
  <c r="A420" i="1" s="1"/>
  <c r="C421" i="1"/>
  <c r="A421" i="1" s="1"/>
  <c r="C422" i="1"/>
  <c r="A422" i="1" s="1"/>
  <c r="C423" i="1"/>
  <c r="A423" i="1" s="1"/>
  <c r="C424" i="1"/>
  <c r="B424" i="1" s="1"/>
  <c r="C425" i="1"/>
  <c r="A425" i="1" s="1"/>
  <c r="C426" i="1"/>
  <c r="B426" i="1" s="1"/>
  <c r="C427" i="1"/>
  <c r="B427" i="1" s="1"/>
  <c r="C428" i="1"/>
  <c r="B428" i="1" s="1"/>
  <c r="C429" i="1"/>
  <c r="A429" i="1" s="1"/>
  <c r="C430" i="1"/>
  <c r="A430" i="1" s="1"/>
  <c r="C431" i="1"/>
  <c r="A431" i="1" s="1"/>
  <c r="C432" i="1"/>
  <c r="B432" i="1" s="1"/>
  <c r="C433" i="1"/>
  <c r="A433" i="1" s="1"/>
  <c r="C434" i="1"/>
  <c r="B434" i="1" s="1"/>
  <c r="C435" i="1"/>
  <c r="B435" i="1" s="1"/>
  <c r="C436" i="1"/>
  <c r="A436" i="1" s="1"/>
  <c r="C437" i="1"/>
  <c r="A437" i="1" s="1"/>
  <c r="C438" i="1"/>
  <c r="A438" i="1" s="1"/>
  <c r="C410" i="1"/>
  <c r="A410" i="1" s="1"/>
  <c r="R412" i="1"/>
  <c r="Q412" i="1"/>
  <c r="P412" i="1"/>
  <c r="O412" i="1"/>
  <c r="N412" i="1"/>
  <c r="M412" i="1"/>
  <c r="L412" i="1"/>
  <c r="K412" i="1"/>
  <c r="J412" i="1"/>
  <c r="B412" i="1"/>
  <c r="A412" i="1"/>
  <c r="K1358" i="1" l="1"/>
  <c r="K1349" i="1"/>
  <c r="K1357" i="1"/>
  <c r="K1363" i="1"/>
  <c r="K1355" i="1"/>
  <c r="K1347" i="1"/>
  <c r="K1362" i="1"/>
  <c r="K1354" i="1"/>
  <c r="K1346" i="1"/>
  <c r="K1348" i="1"/>
  <c r="K1361" i="1"/>
  <c r="K1353" i="1"/>
  <c r="K1345" i="1"/>
  <c r="K1352" i="1"/>
  <c r="K1344" i="1"/>
  <c r="K1359" i="1"/>
  <c r="K1351" i="1"/>
  <c r="K1343" i="1"/>
  <c r="B309" i="1"/>
  <c r="A444" i="1"/>
  <c r="R448" i="1"/>
  <c r="L446" i="1"/>
  <c r="L308" i="1"/>
  <c r="N444" i="1"/>
  <c r="P296" i="1"/>
  <c r="Q295" i="1"/>
  <c r="N290" i="1"/>
  <c r="A303" i="1"/>
  <c r="R302" i="1"/>
  <c r="R294" i="1"/>
  <c r="M461" i="1"/>
  <c r="J302" i="1"/>
  <c r="J294" i="1"/>
  <c r="P304" i="1"/>
  <c r="K456" i="1"/>
  <c r="B302" i="1"/>
  <c r="A295" i="1"/>
  <c r="K309" i="1"/>
  <c r="K301" i="1"/>
  <c r="K293" i="1"/>
  <c r="Q303" i="1"/>
  <c r="M454" i="1"/>
  <c r="L300" i="1"/>
  <c r="L292" i="1"/>
  <c r="P450" i="1"/>
  <c r="B294" i="1"/>
  <c r="N306" i="1"/>
  <c r="M299" i="1"/>
  <c r="M291" i="1"/>
  <c r="O305" i="1"/>
  <c r="O297" i="1"/>
  <c r="M309" i="1"/>
  <c r="N308" i="1"/>
  <c r="O307" i="1"/>
  <c r="P306" i="1"/>
  <c r="Q305" i="1"/>
  <c r="R304" i="1"/>
  <c r="J304" i="1"/>
  <c r="K303" i="1"/>
  <c r="L302" i="1"/>
  <c r="M301" i="1"/>
  <c r="N300" i="1"/>
  <c r="O299" i="1"/>
  <c r="P298" i="1"/>
  <c r="Q297" i="1"/>
  <c r="R296" i="1"/>
  <c r="J296" i="1"/>
  <c r="K295" i="1"/>
  <c r="L294" i="1"/>
  <c r="M293" i="1"/>
  <c r="N292" i="1"/>
  <c r="O291" i="1"/>
  <c r="P290" i="1"/>
  <c r="Q289" i="1"/>
  <c r="N461" i="1"/>
  <c r="R449" i="1"/>
  <c r="B303" i="1"/>
  <c r="L309" i="1"/>
  <c r="M308" i="1"/>
  <c r="N307" i="1"/>
  <c r="O306" i="1"/>
  <c r="P305" i="1"/>
  <c r="Q304" i="1"/>
  <c r="R303" i="1"/>
  <c r="J303" i="1"/>
  <c r="K302" i="1"/>
  <c r="L301" i="1"/>
  <c r="M300" i="1"/>
  <c r="N299" i="1"/>
  <c r="O298" i="1"/>
  <c r="P297" i="1"/>
  <c r="Q296" i="1"/>
  <c r="R295" i="1"/>
  <c r="J295" i="1"/>
  <c r="K294" i="1"/>
  <c r="L293" i="1"/>
  <c r="M292" i="1"/>
  <c r="N291" i="1"/>
  <c r="O290" i="1"/>
  <c r="P289" i="1"/>
  <c r="O289" i="1"/>
  <c r="R456" i="1"/>
  <c r="K448" i="1"/>
  <c r="A294" i="1"/>
  <c r="R309" i="1"/>
  <c r="J309" i="1"/>
  <c r="K308" i="1"/>
  <c r="L307" i="1"/>
  <c r="M306" i="1"/>
  <c r="N305" i="1"/>
  <c r="O304" i="1"/>
  <c r="P303" i="1"/>
  <c r="Q302" i="1"/>
  <c r="R301" i="1"/>
  <c r="J301" i="1"/>
  <c r="K300" i="1"/>
  <c r="L299" i="1"/>
  <c r="M298" i="1"/>
  <c r="N297" i="1"/>
  <c r="O296" i="1"/>
  <c r="P295" i="1"/>
  <c r="Q294" i="1"/>
  <c r="R293" i="1"/>
  <c r="J293" i="1"/>
  <c r="K292" i="1"/>
  <c r="L291" i="1"/>
  <c r="M290" i="1"/>
  <c r="N289" i="1"/>
  <c r="N298" i="1"/>
  <c r="Q309" i="1"/>
  <c r="R308" i="1"/>
  <c r="J308" i="1"/>
  <c r="K307" i="1"/>
  <c r="L306" i="1"/>
  <c r="M305" i="1"/>
  <c r="N304" i="1"/>
  <c r="O303" i="1"/>
  <c r="P302" i="1"/>
  <c r="Q301" i="1"/>
  <c r="R300" i="1"/>
  <c r="J300" i="1"/>
  <c r="K299" i="1"/>
  <c r="L298" i="1"/>
  <c r="M297" i="1"/>
  <c r="N296" i="1"/>
  <c r="O295" i="1"/>
  <c r="P294" i="1"/>
  <c r="Q293" i="1"/>
  <c r="R292" i="1"/>
  <c r="J292" i="1"/>
  <c r="K291" i="1"/>
  <c r="L290" i="1"/>
  <c r="M289" i="1"/>
  <c r="M307" i="1"/>
  <c r="K455" i="1"/>
  <c r="N445" i="1"/>
  <c r="A305" i="1"/>
  <c r="A302" i="1"/>
  <c r="A296" i="1"/>
  <c r="B293" i="1"/>
  <c r="P309" i="1"/>
  <c r="Q308" i="1"/>
  <c r="R307" i="1"/>
  <c r="J307" i="1"/>
  <c r="K306" i="1"/>
  <c r="L305" i="1"/>
  <c r="M304" i="1"/>
  <c r="N303" i="1"/>
  <c r="O302" i="1"/>
  <c r="P301" i="1"/>
  <c r="Q300" i="1"/>
  <c r="R299" i="1"/>
  <c r="J299" i="1"/>
  <c r="K298" i="1"/>
  <c r="L297" i="1"/>
  <c r="M296" i="1"/>
  <c r="N295" i="1"/>
  <c r="O294" i="1"/>
  <c r="P293" i="1"/>
  <c r="Q292" i="1"/>
  <c r="R291" i="1"/>
  <c r="J291" i="1"/>
  <c r="K290" i="1"/>
  <c r="L289" i="1"/>
  <c r="O309" i="1"/>
  <c r="P308" i="1"/>
  <c r="Q307" i="1"/>
  <c r="R306" i="1"/>
  <c r="J306" i="1"/>
  <c r="K305" i="1"/>
  <c r="L304" i="1"/>
  <c r="M303" i="1"/>
  <c r="N302" i="1"/>
  <c r="O301" i="1"/>
  <c r="P300" i="1"/>
  <c r="Q299" i="1"/>
  <c r="R298" i="1"/>
  <c r="J298" i="1"/>
  <c r="K297" i="1"/>
  <c r="L296" i="1"/>
  <c r="M295" i="1"/>
  <c r="N294" i="1"/>
  <c r="O293" i="1"/>
  <c r="P292" i="1"/>
  <c r="Q291" i="1"/>
  <c r="R290" i="1"/>
  <c r="J290" i="1"/>
  <c r="K289" i="1"/>
  <c r="N452" i="1"/>
  <c r="A304" i="1"/>
  <c r="B301" i="1"/>
  <c r="B295" i="1"/>
  <c r="B292" i="1"/>
  <c r="N309" i="1"/>
  <c r="O308" i="1"/>
  <c r="P307" i="1"/>
  <c r="Q306" i="1"/>
  <c r="R305" i="1"/>
  <c r="J305" i="1"/>
  <c r="K304" i="1"/>
  <c r="N301" i="1"/>
  <c r="O300" i="1"/>
  <c r="P299" i="1"/>
  <c r="Q298" i="1"/>
  <c r="R297" i="1"/>
  <c r="J297" i="1"/>
  <c r="K296" i="1"/>
  <c r="N293" i="1"/>
  <c r="O292" i="1"/>
  <c r="P291" i="1"/>
  <c r="Q290" i="1"/>
  <c r="R289" i="1"/>
  <c r="J289" i="1"/>
  <c r="B291" i="1"/>
  <c r="B307" i="1"/>
  <c r="B299" i="1"/>
  <c r="B306" i="1"/>
  <c r="B298" i="1"/>
  <c r="B290" i="1"/>
  <c r="B308" i="1"/>
  <c r="B300" i="1"/>
  <c r="B297" i="1"/>
  <c r="B289" i="1"/>
  <c r="R457" i="1"/>
  <c r="L454" i="1"/>
  <c r="Q449" i="1"/>
  <c r="M445" i="1"/>
  <c r="P459" i="1"/>
  <c r="P433" i="1"/>
  <c r="M462" i="1"/>
  <c r="J457" i="1"/>
  <c r="J449" i="1"/>
  <c r="P451" i="1"/>
  <c r="P443" i="1"/>
  <c r="J456" i="1"/>
  <c r="J448" i="1"/>
  <c r="Q442" i="1"/>
  <c r="N460" i="1"/>
  <c r="L455" i="1"/>
  <c r="Q450" i="1"/>
  <c r="M446" i="1"/>
  <c r="P442" i="1"/>
  <c r="L462" i="1"/>
  <c r="A447" i="1"/>
  <c r="K462" i="1"/>
  <c r="L461" i="1"/>
  <c r="M460" i="1"/>
  <c r="N459" i="1"/>
  <c r="P457" i="1"/>
  <c r="Q456" i="1"/>
  <c r="R455" i="1"/>
  <c r="J455" i="1"/>
  <c r="K454" i="1"/>
  <c r="L453" i="1"/>
  <c r="M452" i="1"/>
  <c r="N451" i="1"/>
  <c r="P449" i="1"/>
  <c r="Q448" i="1"/>
  <c r="R447" i="1"/>
  <c r="J447" i="1"/>
  <c r="K446" i="1"/>
  <c r="L445" i="1"/>
  <c r="M444" i="1"/>
  <c r="N443" i="1"/>
  <c r="A456" i="1"/>
  <c r="R462" i="1"/>
  <c r="J462" i="1"/>
  <c r="K461" i="1"/>
  <c r="L460" i="1"/>
  <c r="M459" i="1"/>
  <c r="N458" i="1"/>
  <c r="P456" i="1"/>
  <c r="Q455" i="1"/>
  <c r="R454" i="1"/>
  <c r="J454" i="1"/>
  <c r="K453" i="1"/>
  <c r="L452" i="1"/>
  <c r="M451" i="1"/>
  <c r="N450" i="1"/>
  <c r="P448" i="1"/>
  <c r="Q447" i="1"/>
  <c r="R446" i="1"/>
  <c r="J446" i="1"/>
  <c r="K445" i="1"/>
  <c r="L444" i="1"/>
  <c r="M443" i="1"/>
  <c r="N442" i="1"/>
  <c r="N453" i="1"/>
  <c r="L447" i="1"/>
  <c r="Q462" i="1"/>
  <c r="R461" i="1"/>
  <c r="J461" i="1"/>
  <c r="K460" i="1"/>
  <c r="L459" i="1"/>
  <c r="M458" i="1"/>
  <c r="N457" i="1"/>
  <c r="P455" i="1"/>
  <c r="Q454" i="1"/>
  <c r="R453" i="1"/>
  <c r="J453" i="1"/>
  <c r="K452" i="1"/>
  <c r="L451" i="1"/>
  <c r="M450" i="1"/>
  <c r="N449" i="1"/>
  <c r="P447" i="1"/>
  <c r="Q446" i="1"/>
  <c r="R445" i="1"/>
  <c r="J445" i="1"/>
  <c r="K444" i="1"/>
  <c r="L443" i="1"/>
  <c r="M442" i="1"/>
  <c r="P458" i="1"/>
  <c r="Q457" i="1"/>
  <c r="M453" i="1"/>
  <c r="A435" i="1"/>
  <c r="B420" i="1"/>
  <c r="B461" i="1"/>
  <c r="B455" i="1"/>
  <c r="B445" i="1"/>
  <c r="P462" i="1"/>
  <c r="Q461" i="1"/>
  <c r="R460" i="1"/>
  <c r="J460" i="1"/>
  <c r="K459" i="1"/>
  <c r="L458" i="1"/>
  <c r="M457" i="1"/>
  <c r="N456" i="1"/>
  <c r="P454" i="1"/>
  <c r="Q453" i="1"/>
  <c r="R452" i="1"/>
  <c r="J452" i="1"/>
  <c r="K451" i="1"/>
  <c r="L450" i="1"/>
  <c r="M449" i="1"/>
  <c r="N448" i="1"/>
  <c r="P446" i="1"/>
  <c r="Q445" i="1"/>
  <c r="R444" i="1"/>
  <c r="J444" i="1"/>
  <c r="K443" i="1"/>
  <c r="L442" i="1"/>
  <c r="Q458" i="1"/>
  <c r="A455" i="1"/>
  <c r="P461" i="1"/>
  <c r="Q460" i="1"/>
  <c r="R459" i="1"/>
  <c r="J459" i="1"/>
  <c r="K458" i="1"/>
  <c r="L457" i="1"/>
  <c r="M456" i="1"/>
  <c r="N455" i="1"/>
  <c r="P453" i="1"/>
  <c r="Q452" i="1"/>
  <c r="R451" i="1"/>
  <c r="J451" i="1"/>
  <c r="K450" i="1"/>
  <c r="L449" i="1"/>
  <c r="M448" i="1"/>
  <c r="N447" i="1"/>
  <c r="P445" i="1"/>
  <c r="Q444" i="1"/>
  <c r="R443" i="1"/>
  <c r="J443" i="1"/>
  <c r="K442" i="1"/>
  <c r="B453" i="1"/>
  <c r="B447" i="1"/>
  <c r="K447" i="1"/>
  <c r="A448" i="1"/>
  <c r="B444" i="1"/>
  <c r="N462" i="1"/>
  <c r="P460" i="1"/>
  <c r="Q459" i="1"/>
  <c r="R458" i="1"/>
  <c r="J458" i="1"/>
  <c r="K457" i="1"/>
  <c r="L456" i="1"/>
  <c r="N454" i="1"/>
  <c r="P452" i="1"/>
  <c r="Q451" i="1"/>
  <c r="R450" i="1"/>
  <c r="J450" i="1"/>
  <c r="K449" i="1"/>
  <c r="L448" i="1"/>
  <c r="N446" i="1"/>
  <c r="Q443" i="1"/>
  <c r="R442" i="1"/>
  <c r="J442" i="1"/>
  <c r="A458" i="1"/>
  <c r="B462" i="1"/>
  <c r="A457" i="1"/>
  <c r="B454" i="1"/>
  <c r="A449" i="1"/>
  <c r="B446" i="1"/>
  <c r="A452" i="1"/>
  <c r="B459" i="1"/>
  <c r="B451" i="1"/>
  <c r="B443" i="1"/>
  <c r="B460" i="1"/>
  <c r="B450" i="1"/>
  <c r="B442" i="1"/>
  <c r="N410" i="1"/>
  <c r="M410" i="1"/>
  <c r="L410" i="1"/>
  <c r="A424" i="1"/>
  <c r="J410" i="1"/>
  <c r="R410" i="1"/>
  <c r="A432" i="1"/>
  <c r="A427" i="1"/>
  <c r="B423" i="1"/>
  <c r="K438" i="1"/>
  <c r="Q410" i="1"/>
  <c r="L437" i="1"/>
  <c r="P410" i="1"/>
  <c r="B431" i="1"/>
  <c r="A426" i="1"/>
  <c r="N435" i="1"/>
  <c r="O410" i="1"/>
  <c r="O434" i="1"/>
  <c r="Q418" i="1"/>
  <c r="R438" i="1"/>
  <c r="J438" i="1"/>
  <c r="K437" i="1"/>
  <c r="L436" i="1"/>
  <c r="M435" i="1"/>
  <c r="N434" i="1"/>
  <c r="O433" i="1"/>
  <c r="P418" i="1"/>
  <c r="M436" i="1"/>
  <c r="Q438" i="1"/>
  <c r="R437" i="1"/>
  <c r="J437" i="1"/>
  <c r="K436" i="1"/>
  <c r="L435" i="1"/>
  <c r="M434" i="1"/>
  <c r="N433" i="1"/>
  <c r="O418" i="1"/>
  <c r="P438" i="1"/>
  <c r="Q437" i="1"/>
  <c r="R436" i="1"/>
  <c r="J436" i="1"/>
  <c r="K435" i="1"/>
  <c r="L434" i="1"/>
  <c r="M433" i="1"/>
  <c r="N418" i="1"/>
  <c r="K410" i="1"/>
  <c r="A434" i="1"/>
  <c r="O438" i="1"/>
  <c r="P437" i="1"/>
  <c r="Q436" i="1"/>
  <c r="R435" i="1"/>
  <c r="J435" i="1"/>
  <c r="K434" i="1"/>
  <c r="L433" i="1"/>
  <c r="M418" i="1"/>
  <c r="N438" i="1"/>
  <c r="O437" i="1"/>
  <c r="P436" i="1"/>
  <c r="Q435" i="1"/>
  <c r="R434" i="1"/>
  <c r="J434" i="1"/>
  <c r="K433" i="1"/>
  <c r="L418" i="1"/>
  <c r="M438" i="1"/>
  <c r="N437" i="1"/>
  <c r="O436" i="1"/>
  <c r="P435" i="1"/>
  <c r="Q434" i="1"/>
  <c r="R433" i="1"/>
  <c r="J433" i="1"/>
  <c r="K418" i="1"/>
  <c r="L438" i="1"/>
  <c r="M437" i="1"/>
  <c r="N436" i="1"/>
  <c r="O435" i="1"/>
  <c r="P434" i="1"/>
  <c r="Q433" i="1"/>
  <c r="R418" i="1"/>
  <c r="J418" i="1"/>
  <c r="B436" i="1"/>
  <c r="B433" i="1"/>
  <c r="A428" i="1"/>
  <c r="B425" i="1"/>
  <c r="B438" i="1"/>
  <c r="B422" i="1"/>
  <c r="B430" i="1"/>
  <c r="B419" i="1"/>
  <c r="B437" i="1"/>
  <c r="B421" i="1"/>
  <c r="B429" i="1"/>
  <c r="B418" i="1"/>
  <c r="B410" i="1"/>
  <c r="C390" i="1" l="1"/>
  <c r="J390" i="1" s="1"/>
  <c r="C391" i="1"/>
  <c r="Q391" i="1" s="1"/>
  <c r="C392" i="1"/>
  <c r="P392" i="1" s="1"/>
  <c r="C393" i="1"/>
  <c r="O393" i="1" s="1"/>
  <c r="C394" i="1"/>
  <c r="N394" i="1" s="1"/>
  <c r="C395" i="1"/>
  <c r="M395" i="1" s="1"/>
  <c r="C396" i="1"/>
  <c r="L396" i="1" s="1"/>
  <c r="C397" i="1"/>
  <c r="K397" i="1" s="1"/>
  <c r="C398" i="1"/>
  <c r="J398" i="1" s="1"/>
  <c r="C399" i="1"/>
  <c r="Q399" i="1" s="1"/>
  <c r="C400" i="1"/>
  <c r="P400" i="1" s="1"/>
  <c r="C401" i="1"/>
  <c r="O401" i="1" s="1"/>
  <c r="C402" i="1"/>
  <c r="N402" i="1" s="1"/>
  <c r="C403" i="1"/>
  <c r="M403" i="1" s="1"/>
  <c r="C404" i="1"/>
  <c r="L404" i="1" s="1"/>
  <c r="C405" i="1"/>
  <c r="K405" i="1" s="1"/>
  <c r="C406" i="1"/>
  <c r="J406" i="1" s="1"/>
  <c r="C407" i="1"/>
  <c r="Q407" i="1" s="1"/>
  <c r="C408" i="1"/>
  <c r="P408" i="1" s="1"/>
  <c r="C409" i="1"/>
  <c r="O409" i="1" s="1"/>
  <c r="C389" i="1"/>
  <c r="K388" i="1"/>
  <c r="M420" i="1"/>
  <c r="Q425" i="1"/>
  <c r="N429" i="1"/>
  <c r="M430" i="1"/>
  <c r="K420" i="1"/>
  <c r="P420" i="1"/>
  <c r="Q420" i="1"/>
  <c r="M426" i="1"/>
  <c r="N426" i="1"/>
  <c r="O426" i="1"/>
  <c r="P426" i="1"/>
  <c r="M428" i="1"/>
  <c r="J386" i="1"/>
  <c r="K386" i="1"/>
  <c r="L386" i="1"/>
  <c r="M386" i="1"/>
  <c r="N386" i="1"/>
  <c r="O386" i="1"/>
  <c r="P386" i="1"/>
  <c r="Q386" i="1"/>
  <c r="R386" i="1"/>
  <c r="C364" i="1"/>
  <c r="A364" i="1" s="1"/>
  <c r="C365" i="1"/>
  <c r="A365" i="1" s="1"/>
  <c r="C366" i="1"/>
  <c r="P366" i="1" s="1"/>
  <c r="C367" i="1"/>
  <c r="A367" i="1" s="1"/>
  <c r="C368" i="1"/>
  <c r="A368" i="1" s="1"/>
  <c r="C369" i="1"/>
  <c r="M369" i="1" s="1"/>
  <c r="C370" i="1"/>
  <c r="L370" i="1" s="1"/>
  <c r="C371" i="1"/>
  <c r="A371" i="1" s="1"/>
  <c r="C372" i="1"/>
  <c r="A372" i="1" s="1"/>
  <c r="C373" i="1"/>
  <c r="B373" i="1" s="1"/>
  <c r="C374" i="1"/>
  <c r="A374" i="1" s="1"/>
  <c r="C375" i="1"/>
  <c r="A375" i="1" s="1"/>
  <c r="C376" i="1"/>
  <c r="A376" i="1" s="1"/>
  <c r="C377" i="1"/>
  <c r="M377" i="1" s="1"/>
  <c r="C378" i="1"/>
  <c r="L378" i="1" s="1"/>
  <c r="C379" i="1"/>
  <c r="A379" i="1" s="1"/>
  <c r="C380" i="1"/>
  <c r="B380" i="1" s="1"/>
  <c r="C381" i="1"/>
  <c r="B381" i="1" s="1"/>
  <c r="C382" i="1"/>
  <c r="A382" i="1" s="1"/>
  <c r="C383" i="1"/>
  <c r="A383" i="1" s="1"/>
  <c r="C384" i="1"/>
  <c r="A384" i="1" s="1"/>
  <c r="C340" i="1"/>
  <c r="B340" i="1" s="1"/>
  <c r="C355" i="1"/>
  <c r="A355" i="1" s="1"/>
  <c r="C356" i="1"/>
  <c r="A356" i="1" s="1"/>
  <c r="C357" i="1"/>
  <c r="A357" i="1" s="1"/>
  <c r="C358" i="1"/>
  <c r="P358" i="1" s="1"/>
  <c r="C359" i="1"/>
  <c r="O359" i="1" s="1"/>
  <c r="C360" i="1"/>
  <c r="A360" i="1" s="1"/>
  <c r="J313" i="1"/>
  <c r="K313" i="1"/>
  <c r="L313" i="1"/>
  <c r="M313" i="1"/>
  <c r="N313" i="1"/>
  <c r="O313" i="1"/>
  <c r="P313" i="1"/>
  <c r="Q313" i="1"/>
  <c r="R313" i="1"/>
  <c r="C329" i="1"/>
  <c r="B329" i="1" s="1"/>
  <c r="C330" i="1"/>
  <c r="A330" i="1" s="1"/>
  <c r="C331" i="1"/>
  <c r="B331" i="1" s="1"/>
  <c r="C332" i="1"/>
  <c r="A332" i="1" s="1"/>
  <c r="C333" i="1"/>
  <c r="B333" i="1" s="1"/>
  <c r="C334" i="1"/>
  <c r="L334" i="1" s="1"/>
  <c r="A313" i="1"/>
  <c r="B313" i="1"/>
  <c r="J286" i="1"/>
  <c r="K286" i="1"/>
  <c r="L286" i="1"/>
  <c r="M286" i="1"/>
  <c r="N286" i="1"/>
  <c r="O286" i="1"/>
  <c r="P286" i="1"/>
  <c r="Q286" i="1"/>
  <c r="R286" i="1"/>
  <c r="C279" i="1"/>
  <c r="K279" i="1" s="1"/>
  <c r="C280" i="1"/>
  <c r="A280" i="1" s="1"/>
  <c r="C281" i="1"/>
  <c r="B281" i="1" s="1"/>
  <c r="C282" i="1"/>
  <c r="P282" i="1" s="1"/>
  <c r="C283" i="1"/>
  <c r="A283" i="1" s="1"/>
  <c r="C284" i="1"/>
  <c r="B284" i="1" s="1"/>
  <c r="C264" i="1"/>
  <c r="B264" i="1" s="1"/>
  <c r="C237" i="1"/>
  <c r="A237" i="1" s="1"/>
  <c r="C252" i="1"/>
  <c r="B252" i="1" s="1"/>
  <c r="C253" i="1"/>
  <c r="B253" i="1" s="1"/>
  <c r="C254" i="1"/>
  <c r="A254" i="1" s="1"/>
  <c r="C255" i="1"/>
  <c r="A255" i="1" s="1"/>
  <c r="C256" i="1"/>
  <c r="A256" i="1" s="1"/>
  <c r="C257" i="1"/>
  <c r="A257" i="1" s="1"/>
  <c r="A407" i="1" l="1"/>
  <c r="O398" i="1"/>
  <c r="A399" i="1"/>
  <c r="L394" i="1"/>
  <c r="B395" i="1"/>
  <c r="O392" i="1"/>
  <c r="O408" i="1"/>
  <c r="O407" i="1"/>
  <c r="P405" i="1"/>
  <c r="K403" i="1"/>
  <c r="M402" i="1"/>
  <c r="Q398" i="1"/>
  <c r="Q396" i="1"/>
  <c r="B407" i="1"/>
  <c r="B398" i="1"/>
  <c r="P407" i="1"/>
  <c r="J405" i="1"/>
  <c r="J403" i="1"/>
  <c r="P398" i="1"/>
  <c r="K396" i="1"/>
  <c r="K394" i="1"/>
  <c r="B406" i="1"/>
  <c r="A395" i="1"/>
  <c r="Q406" i="1"/>
  <c r="Q404" i="1"/>
  <c r="L402" i="1"/>
  <c r="R397" i="1"/>
  <c r="R395" i="1"/>
  <c r="P391" i="1"/>
  <c r="R404" i="1"/>
  <c r="J396" i="1"/>
  <c r="B403" i="1"/>
  <c r="B394" i="1"/>
  <c r="P406" i="1"/>
  <c r="K404" i="1"/>
  <c r="K402" i="1"/>
  <c r="Q397" i="1"/>
  <c r="L395" i="1"/>
  <c r="O391" i="1"/>
  <c r="A403" i="1"/>
  <c r="B391" i="1"/>
  <c r="O406" i="1"/>
  <c r="J404" i="1"/>
  <c r="O400" i="1"/>
  <c r="P397" i="1"/>
  <c r="K395" i="1"/>
  <c r="Q390" i="1"/>
  <c r="B402" i="1"/>
  <c r="A391" i="1"/>
  <c r="R405" i="1"/>
  <c r="R403" i="1"/>
  <c r="P399" i="1"/>
  <c r="J397" i="1"/>
  <c r="J395" i="1"/>
  <c r="P390" i="1"/>
  <c r="B399" i="1"/>
  <c r="B390" i="1"/>
  <c r="Q405" i="1"/>
  <c r="L403" i="1"/>
  <c r="O399" i="1"/>
  <c r="R396" i="1"/>
  <c r="M394" i="1"/>
  <c r="O390" i="1"/>
  <c r="N409" i="1"/>
  <c r="N408" i="1"/>
  <c r="N401" i="1"/>
  <c r="N392" i="1"/>
  <c r="L409" i="1"/>
  <c r="M408" i="1"/>
  <c r="N407" i="1"/>
  <c r="L401" i="1"/>
  <c r="N399" i="1"/>
  <c r="L393" i="1"/>
  <c r="P431" i="1"/>
  <c r="K423" i="1"/>
  <c r="A406" i="1"/>
  <c r="A402" i="1"/>
  <c r="A398" i="1"/>
  <c r="A394" i="1"/>
  <c r="A390" i="1"/>
  <c r="K409" i="1"/>
  <c r="L408" i="1"/>
  <c r="M407" i="1"/>
  <c r="N406" i="1"/>
  <c r="O405" i="1"/>
  <c r="P404" i="1"/>
  <c r="Q403" i="1"/>
  <c r="R402" i="1"/>
  <c r="J402" i="1"/>
  <c r="K401" i="1"/>
  <c r="L400" i="1"/>
  <c r="M399" i="1"/>
  <c r="N398" i="1"/>
  <c r="O397" i="1"/>
  <c r="P396" i="1"/>
  <c r="Q395" i="1"/>
  <c r="R394" i="1"/>
  <c r="J394" i="1"/>
  <c r="K393" i="1"/>
  <c r="L392" i="1"/>
  <c r="M391" i="1"/>
  <c r="N390" i="1"/>
  <c r="M393" i="1"/>
  <c r="K431" i="1"/>
  <c r="J423" i="1"/>
  <c r="B409" i="1"/>
  <c r="B405" i="1"/>
  <c r="B401" i="1"/>
  <c r="B397" i="1"/>
  <c r="B393" i="1"/>
  <c r="R409" i="1"/>
  <c r="J409" i="1"/>
  <c r="K408" i="1"/>
  <c r="L407" i="1"/>
  <c r="M406" i="1"/>
  <c r="N405" i="1"/>
  <c r="O404" i="1"/>
  <c r="P403" i="1"/>
  <c r="Q402" i="1"/>
  <c r="R401" i="1"/>
  <c r="J401" i="1"/>
  <c r="K400" i="1"/>
  <c r="L399" i="1"/>
  <c r="M398" i="1"/>
  <c r="N397" i="1"/>
  <c r="O396" i="1"/>
  <c r="P395" i="1"/>
  <c r="Q394" i="1"/>
  <c r="R393" i="1"/>
  <c r="J393" i="1"/>
  <c r="K392" i="1"/>
  <c r="L391" i="1"/>
  <c r="M390" i="1"/>
  <c r="N393" i="1"/>
  <c r="M392" i="1"/>
  <c r="N391" i="1"/>
  <c r="A409" i="1"/>
  <c r="A405" i="1"/>
  <c r="A401" i="1"/>
  <c r="A397" i="1"/>
  <c r="A393" i="1"/>
  <c r="Q409" i="1"/>
  <c r="R408" i="1"/>
  <c r="J408" i="1"/>
  <c r="K407" i="1"/>
  <c r="L406" i="1"/>
  <c r="M405" i="1"/>
  <c r="N404" i="1"/>
  <c r="O403" i="1"/>
  <c r="P402" i="1"/>
  <c r="Q401" i="1"/>
  <c r="R400" i="1"/>
  <c r="J400" i="1"/>
  <c r="K399" i="1"/>
  <c r="L398" i="1"/>
  <c r="M397" i="1"/>
  <c r="N396" i="1"/>
  <c r="O395" i="1"/>
  <c r="P394" i="1"/>
  <c r="Q393" i="1"/>
  <c r="R392" i="1"/>
  <c r="J392" i="1"/>
  <c r="K391" i="1"/>
  <c r="L390" i="1"/>
  <c r="M401" i="1"/>
  <c r="N400" i="1"/>
  <c r="N423" i="1"/>
  <c r="M400" i="1"/>
  <c r="B408" i="1"/>
  <c r="B404" i="1"/>
  <c r="B400" i="1"/>
  <c r="B396" i="1"/>
  <c r="B392" i="1"/>
  <c r="P409" i="1"/>
  <c r="Q408" i="1"/>
  <c r="R407" i="1"/>
  <c r="J407" i="1"/>
  <c r="K406" i="1"/>
  <c r="L405" i="1"/>
  <c r="M404" i="1"/>
  <c r="N403" i="1"/>
  <c r="O402" i="1"/>
  <c r="P401" i="1"/>
  <c r="Q400" i="1"/>
  <c r="R399" i="1"/>
  <c r="J399" i="1"/>
  <c r="K398" i="1"/>
  <c r="L397" i="1"/>
  <c r="M396" i="1"/>
  <c r="N395" i="1"/>
  <c r="O394" i="1"/>
  <c r="P393" i="1"/>
  <c r="Q392" i="1"/>
  <c r="R391" i="1"/>
  <c r="J391" i="1"/>
  <c r="K390" i="1"/>
  <c r="M409" i="1"/>
  <c r="A408" i="1"/>
  <c r="A404" i="1"/>
  <c r="A400" i="1"/>
  <c r="A396" i="1"/>
  <c r="A392" i="1"/>
  <c r="R406" i="1"/>
  <c r="R398" i="1"/>
  <c r="R390" i="1"/>
  <c r="M429" i="1"/>
  <c r="P428" i="1"/>
  <c r="O420" i="1"/>
  <c r="N428" i="1"/>
  <c r="N420" i="1"/>
  <c r="L428" i="1"/>
  <c r="K428" i="1"/>
  <c r="P421" i="1"/>
  <c r="O421" i="1"/>
  <c r="L427" i="1"/>
  <c r="R422" i="1"/>
  <c r="Q430" i="1"/>
  <c r="L422" i="1"/>
  <c r="J422" i="1"/>
  <c r="Q419" i="1"/>
  <c r="Q388" i="1"/>
  <c r="N427" i="1"/>
  <c r="P423" i="1"/>
  <c r="R419" i="1"/>
  <c r="R388" i="1"/>
  <c r="J388" i="1"/>
  <c r="R431" i="1"/>
  <c r="K427" i="1"/>
  <c r="M423" i="1"/>
  <c r="O419" i="1"/>
  <c r="P388" i="1"/>
  <c r="B388" i="1"/>
  <c r="Q431" i="1"/>
  <c r="L423" i="1"/>
  <c r="J419" i="1"/>
  <c r="O388" i="1"/>
  <c r="A388" i="1"/>
  <c r="N388" i="1"/>
  <c r="M388" i="1"/>
  <c r="J431" i="1"/>
  <c r="Q427" i="1"/>
  <c r="L388" i="1"/>
  <c r="O427" i="1"/>
  <c r="R423" i="1"/>
  <c r="R432" i="1"/>
  <c r="R430" i="1"/>
  <c r="M427" i="1"/>
  <c r="P425" i="1"/>
  <c r="Q421" i="1"/>
  <c r="R424" i="1"/>
  <c r="J432" i="1"/>
  <c r="L430" i="1"/>
  <c r="Q422" i="1"/>
  <c r="K430" i="1"/>
  <c r="R427" i="1"/>
  <c r="J427" i="1"/>
  <c r="P422" i="1"/>
  <c r="M421" i="1"/>
  <c r="P419" i="1"/>
  <c r="Q432" i="1"/>
  <c r="J430" i="1"/>
  <c r="O422" i="1"/>
  <c r="P427" i="1"/>
  <c r="N422" i="1"/>
  <c r="L419" i="1"/>
  <c r="P432" i="1"/>
  <c r="O425" i="1"/>
  <c r="N425" i="1"/>
  <c r="N432" i="1"/>
  <c r="O431" i="1"/>
  <c r="P430" i="1"/>
  <c r="R428" i="1"/>
  <c r="J428" i="1"/>
  <c r="L426" i="1"/>
  <c r="M425" i="1"/>
  <c r="K421" i="1"/>
  <c r="M432" i="1"/>
  <c r="N431" i="1"/>
  <c r="O430" i="1"/>
  <c r="Q428" i="1"/>
  <c r="K426" i="1"/>
  <c r="L425" i="1"/>
  <c r="J421" i="1"/>
  <c r="O432" i="1"/>
  <c r="L432" i="1"/>
  <c r="M431" i="1"/>
  <c r="N430" i="1"/>
  <c r="R426" i="1"/>
  <c r="K425" i="1"/>
  <c r="J426" i="1"/>
  <c r="K432" i="1"/>
  <c r="L431" i="1"/>
  <c r="O428" i="1"/>
  <c r="Q426" i="1"/>
  <c r="R425" i="1"/>
  <c r="J425" i="1"/>
  <c r="R421" i="1"/>
  <c r="M422" i="1"/>
  <c r="N421" i="1"/>
  <c r="K422" i="1"/>
  <c r="L421" i="1"/>
  <c r="L429" i="1"/>
  <c r="Q424" i="1"/>
  <c r="K429" i="1"/>
  <c r="P424" i="1"/>
  <c r="R429" i="1"/>
  <c r="J429" i="1"/>
  <c r="O424" i="1"/>
  <c r="Q429" i="1"/>
  <c r="M424" i="1"/>
  <c r="P429" i="1"/>
  <c r="L424" i="1"/>
  <c r="O429" i="1"/>
  <c r="K424" i="1"/>
  <c r="J424" i="1"/>
  <c r="Q423" i="1"/>
  <c r="L420" i="1"/>
  <c r="M419" i="1"/>
  <c r="N424" i="1"/>
  <c r="O423" i="1"/>
  <c r="R420" i="1"/>
  <c r="J420" i="1"/>
  <c r="K419" i="1"/>
  <c r="N419" i="1"/>
  <c r="Q380" i="1"/>
  <c r="A329" i="1"/>
  <c r="B370" i="1"/>
  <c r="M384" i="1"/>
  <c r="P380" i="1"/>
  <c r="L377" i="1"/>
  <c r="P372" i="1"/>
  <c r="M368" i="1"/>
  <c r="L368" i="1"/>
  <c r="B382" i="1"/>
  <c r="B369" i="1"/>
  <c r="M376" i="1"/>
  <c r="R371" i="1"/>
  <c r="A369" i="1"/>
  <c r="L384" i="1"/>
  <c r="R379" i="1"/>
  <c r="L376" i="1"/>
  <c r="Q371" i="1"/>
  <c r="N383" i="1"/>
  <c r="Q379" i="1"/>
  <c r="N375" i="1"/>
  <c r="J371" i="1"/>
  <c r="N367" i="1"/>
  <c r="M383" i="1"/>
  <c r="J379" i="1"/>
  <c r="M375" i="1"/>
  <c r="R370" i="1"/>
  <c r="M367" i="1"/>
  <c r="O382" i="1"/>
  <c r="R378" i="1"/>
  <c r="O374" i="1"/>
  <c r="K370" i="1"/>
  <c r="O366" i="1"/>
  <c r="K369" i="1"/>
  <c r="A378" i="1"/>
  <c r="N382" i="1"/>
  <c r="K378" i="1"/>
  <c r="N374" i="1"/>
  <c r="J370" i="1"/>
  <c r="N366" i="1"/>
  <c r="P381" i="1"/>
  <c r="J378" i="1"/>
  <c r="Q372" i="1"/>
  <c r="L369" i="1"/>
  <c r="Q364" i="1"/>
  <c r="K377" i="1"/>
  <c r="P364" i="1"/>
  <c r="A381" i="1"/>
  <c r="B377" i="1"/>
  <c r="K384" i="1"/>
  <c r="L383" i="1"/>
  <c r="M382" i="1"/>
  <c r="N381" i="1"/>
  <c r="O380" i="1"/>
  <c r="P379" i="1"/>
  <c r="Q378" i="1"/>
  <c r="R377" i="1"/>
  <c r="J377" i="1"/>
  <c r="K376" i="1"/>
  <c r="L375" i="1"/>
  <c r="M374" i="1"/>
  <c r="N373" i="1"/>
  <c r="O372" i="1"/>
  <c r="P371" i="1"/>
  <c r="Q370" i="1"/>
  <c r="R369" i="1"/>
  <c r="J369" i="1"/>
  <c r="K368" i="1"/>
  <c r="L367" i="1"/>
  <c r="M366" i="1"/>
  <c r="N365" i="1"/>
  <c r="O364" i="1"/>
  <c r="P365" i="1"/>
  <c r="O373" i="1"/>
  <c r="O365" i="1"/>
  <c r="A377" i="1"/>
  <c r="R384" i="1"/>
  <c r="J384" i="1"/>
  <c r="K383" i="1"/>
  <c r="L382" i="1"/>
  <c r="M381" i="1"/>
  <c r="N380" i="1"/>
  <c r="O379" i="1"/>
  <c r="P378" i="1"/>
  <c r="Q377" i="1"/>
  <c r="R376" i="1"/>
  <c r="J376" i="1"/>
  <c r="K375" i="1"/>
  <c r="L374" i="1"/>
  <c r="M373" i="1"/>
  <c r="N372" i="1"/>
  <c r="O371" i="1"/>
  <c r="P370" i="1"/>
  <c r="Q369" i="1"/>
  <c r="R368" i="1"/>
  <c r="J368" i="1"/>
  <c r="K367" i="1"/>
  <c r="L366" i="1"/>
  <c r="M365" i="1"/>
  <c r="N364" i="1"/>
  <c r="A380" i="1"/>
  <c r="B367" i="1"/>
  <c r="Q384" i="1"/>
  <c r="R383" i="1"/>
  <c r="J383" i="1"/>
  <c r="K382" i="1"/>
  <c r="L381" i="1"/>
  <c r="M380" i="1"/>
  <c r="N379" i="1"/>
  <c r="O378" i="1"/>
  <c r="P377" i="1"/>
  <c r="Q376" i="1"/>
  <c r="R375" i="1"/>
  <c r="J375" i="1"/>
  <c r="K374" i="1"/>
  <c r="L373" i="1"/>
  <c r="M372" i="1"/>
  <c r="N371" i="1"/>
  <c r="O370" i="1"/>
  <c r="P369" i="1"/>
  <c r="Q368" i="1"/>
  <c r="R367" i="1"/>
  <c r="J367" i="1"/>
  <c r="K366" i="1"/>
  <c r="L365" i="1"/>
  <c r="M364" i="1"/>
  <c r="A373" i="1"/>
  <c r="P384" i="1"/>
  <c r="Q383" i="1"/>
  <c r="R382" i="1"/>
  <c r="J382" i="1"/>
  <c r="K381" i="1"/>
  <c r="L380" i="1"/>
  <c r="M379" i="1"/>
  <c r="N378" i="1"/>
  <c r="O377" i="1"/>
  <c r="P376" i="1"/>
  <c r="Q375" i="1"/>
  <c r="R374" i="1"/>
  <c r="J374" i="1"/>
  <c r="K373" i="1"/>
  <c r="L372" i="1"/>
  <c r="M371" i="1"/>
  <c r="N370" i="1"/>
  <c r="O369" i="1"/>
  <c r="P368" i="1"/>
  <c r="Q367" i="1"/>
  <c r="R366" i="1"/>
  <c r="J366" i="1"/>
  <c r="K365" i="1"/>
  <c r="L364" i="1"/>
  <c r="O381" i="1"/>
  <c r="A370" i="1"/>
  <c r="B366" i="1"/>
  <c r="O384" i="1"/>
  <c r="P383" i="1"/>
  <c r="Q382" i="1"/>
  <c r="R381" i="1"/>
  <c r="J381" i="1"/>
  <c r="K380" i="1"/>
  <c r="L379" i="1"/>
  <c r="M378" i="1"/>
  <c r="N377" i="1"/>
  <c r="O376" i="1"/>
  <c r="P375" i="1"/>
  <c r="Q374" i="1"/>
  <c r="R373" i="1"/>
  <c r="J373" i="1"/>
  <c r="K372" i="1"/>
  <c r="L371" i="1"/>
  <c r="M370" i="1"/>
  <c r="N369" i="1"/>
  <c r="O368" i="1"/>
  <c r="P367" i="1"/>
  <c r="Q366" i="1"/>
  <c r="R365" i="1"/>
  <c r="J365" i="1"/>
  <c r="K364" i="1"/>
  <c r="P373" i="1"/>
  <c r="A359" i="1"/>
  <c r="B378" i="1"/>
  <c r="B374" i="1"/>
  <c r="A366" i="1"/>
  <c r="N384" i="1"/>
  <c r="O383" i="1"/>
  <c r="P382" i="1"/>
  <c r="Q381" i="1"/>
  <c r="R380" i="1"/>
  <c r="J380" i="1"/>
  <c r="K379" i="1"/>
  <c r="N376" i="1"/>
  <c r="O375" i="1"/>
  <c r="P374" i="1"/>
  <c r="Q373" i="1"/>
  <c r="R372" i="1"/>
  <c r="J372" i="1"/>
  <c r="K371" i="1"/>
  <c r="N368" i="1"/>
  <c r="O367" i="1"/>
  <c r="Q365" i="1"/>
  <c r="R364" i="1"/>
  <c r="J364" i="1"/>
  <c r="B379" i="1"/>
  <c r="B371" i="1"/>
  <c r="B384" i="1"/>
  <c r="B376" i="1"/>
  <c r="B368" i="1"/>
  <c r="B365" i="1"/>
  <c r="B383" i="1"/>
  <c r="B375" i="1"/>
  <c r="B372" i="1"/>
  <c r="B364" i="1"/>
  <c r="B359" i="1"/>
  <c r="B356" i="1"/>
  <c r="M360" i="1"/>
  <c r="N359" i="1"/>
  <c r="O358" i="1"/>
  <c r="P357" i="1"/>
  <c r="Q356" i="1"/>
  <c r="R355" i="1"/>
  <c r="J355" i="1"/>
  <c r="Q340" i="1"/>
  <c r="L360" i="1"/>
  <c r="M359" i="1"/>
  <c r="N358" i="1"/>
  <c r="O357" i="1"/>
  <c r="P356" i="1"/>
  <c r="Q355" i="1"/>
  <c r="P340" i="1"/>
  <c r="K360" i="1"/>
  <c r="L359" i="1"/>
  <c r="M358" i="1"/>
  <c r="N357" i="1"/>
  <c r="O356" i="1"/>
  <c r="P355" i="1"/>
  <c r="O340" i="1"/>
  <c r="O331" i="1"/>
  <c r="R360" i="1"/>
  <c r="J360" i="1"/>
  <c r="K359" i="1"/>
  <c r="L358" i="1"/>
  <c r="M357" i="1"/>
  <c r="N356" i="1"/>
  <c r="O355" i="1"/>
  <c r="N340" i="1"/>
  <c r="N331" i="1"/>
  <c r="B358" i="1"/>
  <c r="Q360" i="1"/>
  <c r="R359" i="1"/>
  <c r="J359" i="1"/>
  <c r="K358" i="1"/>
  <c r="L357" i="1"/>
  <c r="M356" i="1"/>
  <c r="N355" i="1"/>
  <c r="M340" i="1"/>
  <c r="L331" i="1"/>
  <c r="A358" i="1"/>
  <c r="P360" i="1"/>
  <c r="Q359" i="1"/>
  <c r="R358" i="1"/>
  <c r="J358" i="1"/>
  <c r="K357" i="1"/>
  <c r="L356" i="1"/>
  <c r="M355" i="1"/>
  <c r="L340" i="1"/>
  <c r="O360" i="1"/>
  <c r="P359" i="1"/>
  <c r="Q358" i="1"/>
  <c r="R357" i="1"/>
  <c r="J357" i="1"/>
  <c r="K356" i="1"/>
  <c r="L355" i="1"/>
  <c r="K340" i="1"/>
  <c r="N360" i="1"/>
  <c r="Q357" i="1"/>
  <c r="R356" i="1"/>
  <c r="J356" i="1"/>
  <c r="K355" i="1"/>
  <c r="R340" i="1"/>
  <c r="J340" i="1"/>
  <c r="A340" i="1"/>
  <c r="B355" i="1"/>
  <c r="B360" i="1"/>
  <c r="B357" i="1"/>
  <c r="B334" i="1"/>
  <c r="K334" i="1"/>
  <c r="P330" i="1"/>
  <c r="L333" i="1"/>
  <c r="O330" i="1"/>
  <c r="N332" i="1"/>
  <c r="M330" i="1"/>
  <c r="Q334" i="1"/>
  <c r="M332" i="1"/>
  <c r="P329" i="1"/>
  <c r="K332" i="1"/>
  <c r="N329" i="1"/>
  <c r="A279" i="1"/>
  <c r="A334" i="1"/>
  <c r="R334" i="1"/>
  <c r="J334" i="1"/>
  <c r="K333" i="1"/>
  <c r="L332" i="1"/>
  <c r="M331" i="1"/>
  <c r="N330" i="1"/>
  <c r="O329" i="1"/>
  <c r="N282" i="1"/>
  <c r="P334" i="1"/>
  <c r="Q333" i="1"/>
  <c r="R332" i="1"/>
  <c r="J332" i="1"/>
  <c r="K331" i="1"/>
  <c r="L330" i="1"/>
  <c r="M329" i="1"/>
  <c r="J333" i="1"/>
  <c r="R279" i="1"/>
  <c r="B332" i="1"/>
  <c r="O334" i="1"/>
  <c r="P333" i="1"/>
  <c r="Q332" i="1"/>
  <c r="R331" i="1"/>
  <c r="J331" i="1"/>
  <c r="K330" i="1"/>
  <c r="L329" i="1"/>
  <c r="N334" i="1"/>
  <c r="O333" i="1"/>
  <c r="P332" i="1"/>
  <c r="Q331" i="1"/>
  <c r="R330" i="1"/>
  <c r="J330" i="1"/>
  <c r="K329" i="1"/>
  <c r="R333" i="1"/>
  <c r="M334" i="1"/>
  <c r="N333" i="1"/>
  <c r="O332" i="1"/>
  <c r="P331" i="1"/>
  <c r="Q330" i="1"/>
  <c r="R329" i="1"/>
  <c r="J329" i="1"/>
  <c r="M333" i="1"/>
  <c r="Q329" i="1"/>
  <c r="A331" i="1"/>
  <c r="A333" i="1"/>
  <c r="B330" i="1"/>
  <c r="K282" i="1"/>
  <c r="Q279" i="1"/>
  <c r="P281" i="1"/>
  <c r="N279" i="1"/>
  <c r="B279" i="1"/>
  <c r="O281" i="1"/>
  <c r="J279" i="1"/>
  <c r="L281" i="1"/>
  <c r="R264" i="1"/>
  <c r="Q280" i="1"/>
  <c r="O264" i="1"/>
  <c r="N283" i="1"/>
  <c r="P280" i="1"/>
  <c r="K264" i="1"/>
  <c r="A282" i="1"/>
  <c r="O282" i="1"/>
  <c r="M280" i="1"/>
  <c r="J264" i="1"/>
  <c r="L284" i="1"/>
  <c r="K284" i="1"/>
  <c r="L283" i="1"/>
  <c r="M282" i="1"/>
  <c r="N281" i="1"/>
  <c r="O280" i="1"/>
  <c r="P279" i="1"/>
  <c r="Q264" i="1"/>
  <c r="M283" i="1"/>
  <c r="B282" i="1"/>
  <c r="R284" i="1"/>
  <c r="J284" i="1"/>
  <c r="K283" i="1"/>
  <c r="L282" i="1"/>
  <c r="M281" i="1"/>
  <c r="N280" i="1"/>
  <c r="O279" i="1"/>
  <c r="P264" i="1"/>
  <c r="R283" i="1"/>
  <c r="P284" i="1"/>
  <c r="Q283" i="1"/>
  <c r="R282" i="1"/>
  <c r="J282" i="1"/>
  <c r="K281" i="1"/>
  <c r="L280" i="1"/>
  <c r="M279" i="1"/>
  <c r="N264" i="1"/>
  <c r="O284" i="1"/>
  <c r="P283" i="1"/>
  <c r="Q282" i="1"/>
  <c r="R281" i="1"/>
  <c r="J281" i="1"/>
  <c r="K280" i="1"/>
  <c r="L279" i="1"/>
  <c r="M264" i="1"/>
  <c r="M284" i="1"/>
  <c r="Q284" i="1"/>
  <c r="J283" i="1"/>
  <c r="N284" i="1"/>
  <c r="O283" i="1"/>
  <c r="Q281" i="1"/>
  <c r="R280" i="1"/>
  <c r="J280" i="1"/>
  <c r="L264" i="1"/>
  <c r="A281" i="1"/>
  <c r="A284" i="1"/>
  <c r="B283" i="1"/>
  <c r="B280" i="1"/>
  <c r="A264" i="1"/>
  <c r="L257" i="1"/>
  <c r="N255" i="1"/>
  <c r="P253" i="1"/>
  <c r="O253" i="1"/>
  <c r="M256" i="1"/>
  <c r="L256" i="1"/>
  <c r="K257" i="1"/>
  <c r="M255" i="1"/>
  <c r="O254" i="1"/>
  <c r="N254" i="1"/>
  <c r="P252" i="1"/>
  <c r="R257" i="1"/>
  <c r="J257" i="1"/>
  <c r="K256" i="1"/>
  <c r="L255" i="1"/>
  <c r="M254" i="1"/>
  <c r="N253" i="1"/>
  <c r="O252" i="1"/>
  <c r="Q257" i="1"/>
  <c r="R256" i="1"/>
  <c r="J256" i="1"/>
  <c r="K255" i="1"/>
  <c r="L254" i="1"/>
  <c r="M253" i="1"/>
  <c r="N252" i="1"/>
  <c r="P257" i="1"/>
  <c r="Q256" i="1"/>
  <c r="R255" i="1"/>
  <c r="J255" i="1"/>
  <c r="K254" i="1"/>
  <c r="L253" i="1"/>
  <c r="M252" i="1"/>
  <c r="O257" i="1"/>
  <c r="P256" i="1"/>
  <c r="Q255" i="1"/>
  <c r="R254" i="1"/>
  <c r="J254" i="1"/>
  <c r="K253" i="1"/>
  <c r="L252" i="1"/>
  <c r="N257" i="1"/>
  <c r="O256" i="1"/>
  <c r="P255" i="1"/>
  <c r="Q254" i="1"/>
  <c r="R253" i="1"/>
  <c r="J253" i="1"/>
  <c r="K252" i="1"/>
  <c r="Q252" i="1"/>
  <c r="M257" i="1"/>
  <c r="N256" i="1"/>
  <c r="O255" i="1"/>
  <c r="P254" i="1"/>
  <c r="Q253" i="1"/>
  <c r="R252" i="1"/>
  <c r="J252" i="1"/>
  <c r="B237" i="1"/>
  <c r="B257" i="1"/>
  <c r="A252" i="1"/>
  <c r="B254" i="1"/>
  <c r="A253" i="1"/>
  <c r="B256" i="1"/>
  <c r="B255" i="1"/>
  <c r="J287" i="1" l="1"/>
  <c r="K287" i="1"/>
  <c r="L287" i="1"/>
  <c r="M287" i="1"/>
  <c r="N287" i="1"/>
  <c r="O287" i="1"/>
  <c r="P287" i="1"/>
  <c r="Q287" i="1"/>
  <c r="R287" i="1"/>
  <c r="A287" i="1"/>
  <c r="B287" i="1"/>
  <c r="C288" i="1"/>
  <c r="A288" i="1" s="1"/>
  <c r="B4" i="18"/>
  <c r="F5" i="8" s="1"/>
  <c r="C224" i="1"/>
  <c r="P224" i="1" s="1"/>
  <c r="C223" i="1"/>
  <c r="R223" i="1" s="1"/>
  <c r="B222" i="1"/>
  <c r="F4" i="8" l="1"/>
  <c r="O288" i="1"/>
  <c r="N288" i="1"/>
  <c r="P288" i="1"/>
  <c r="M288" i="1"/>
  <c r="L288" i="1"/>
  <c r="K288" i="1"/>
  <c r="R288" i="1"/>
  <c r="J288" i="1"/>
  <c r="Q288" i="1"/>
  <c r="B288" i="1"/>
  <c r="M224" i="1"/>
  <c r="A224" i="1"/>
  <c r="L224" i="1"/>
  <c r="L223" i="1"/>
  <c r="O223" i="1"/>
  <c r="N223" i="1"/>
  <c r="M223" i="1"/>
  <c r="B223" i="1"/>
  <c r="K224" i="1"/>
  <c r="K223" i="1"/>
  <c r="Q224" i="1"/>
  <c r="Q223" i="1"/>
  <c r="R224" i="1"/>
  <c r="O224" i="1"/>
  <c r="N224" i="1"/>
  <c r="B224" i="1"/>
  <c r="A223" i="1"/>
  <c r="J224" i="1"/>
  <c r="J223" i="1"/>
  <c r="P223" i="1"/>
  <c r="C108" i="1"/>
  <c r="N108" i="1" s="1"/>
  <c r="C109" i="1"/>
  <c r="R109" i="1" s="1"/>
  <c r="C110" i="1"/>
  <c r="O110" i="1" s="1"/>
  <c r="C111" i="1"/>
  <c r="R111" i="1" s="1"/>
  <c r="C112" i="1"/>
  <c r="M112" i="1" s="1"/>
  <c r="C113" i="1"/>
  <c r="K113" i="1" s="1"/>
  <c r="C114" i="1"/>
  <c r="M114" i="1" s="1"/>
  <c r="C115" i="1"/>
  <c r="K115" i="1" s="1"/>
  <c r="C116" i="1"/>
  <c r="N116" i="1" s="1"/>
  <c r="C117" i="1"/>
  <c r="R117" i="1" s="1"/>
  <c r="C118" i="1"/>
  <c r="O118" i="1" s="1"/>
  <c r="C119" i="1"/>
  <c r="K119" i="1" s="1"/>
  <c r="C120" i="1"/>
  <c r="M120" i="1" s="1"/>
  <c r="C121" i="1"/>
  <c r="K121" i="1" s="1"/>
  <c r="C122" i="1"/>
  <c r="N122" i="1" s="1"/>
  <c r="C123" i="1"/>
  <c r="R123" i="1" s="1"/>
  <c r="C124" i="1"/>
  <c r="N124" i="1" s="1"/>
  <c r="C125" i="1"/>
  <c r="R125" i="1" s="1"/>
  <c r="C126" i="1"/>
  <c r="O126" i="1" s="1"/>
  <c r="C127" i="1"/>
  <c r="R127" i="1" s="1"/>
  <c r="C128" i="1"/>
  <c r="O128" i="1" s="1"/>
  <c r="C129" i="1"/>
  <c r="K129" i="1" s="1"/>
  <c r="C130" i="1"/>
  <c r="M130" i="1" s="1"/>
  <c r="C131" i="1"/>
  <c r="K131" i="1" s="1"/>
  <c r="C132" i="1"/>
  <c r="N132" i="1" s="1"/>
  <c r="C133" i="1"/>
  <c r="R133" i="1" s="1"/>
  <c r="C134" i="1"/>
  <c r="O134" i="1" s="1"/>
  <c r="C135" i="1"/>
  <c r="R135" i="1" s="1"/>
  <c r="C136" i="1"/>
  <c r="O136" i="1" s="1"/>
  <c r="C137" i="1"/>
  <c r="K137" i="1" s="1"/>
  <c r="C138" i="1"/>
  <c r="M138" i="1" s="1"/>
  <c r="C139" i="1"/>
  <c r="Q139" i="1" s="1"/>
  <c r="C140" i="1"/>
  <c r="M140" i="1" s="1"/>
  <c r="C141" i="1"/>
  <c r="R141" i="1" s="1"/>
  <c r="C142" i="1"/>
  <c r="M142" i="1" s="1"/>
  <c r="C143" i="1"/>
  <c r="K143" i="1" s="1"/>
  <c r="C144" i="1"/>
  <c r="O144" i="1" s="1"/>
  <c r="C145" i="1"/>
  <c r="R145" i="1" s="1"/>
  <c r="C146" i="1"/>
  <c r="N146" i="1" s="1"/>
  <c r="C147" i="1"/>
  <c r="K147" i="1" s="1"/>
  <c r="C107" i="1"/>
  <c r="K107" i="1" s="1"/>
  <c r="R106" i="1"/>
  <c r="Q106" i="1"/>
  <c r="P106" i="1"/>
  <c r="O106" i="1"/>
  <c r="N106" i="1"/>
  <c r="M106" i="1"/>
  <c r="L106" i="1"/>
  <c r="K106" i="1"/>
  <c r="J106" i="1"/>
  <c r="B106" i="1"/>
  <c r="A106" i="1"/>
  <c r="C76" i="1"/>
  <c r="P76" i="1" s="1"/>
  <c r="C77" i="1"/>
  <c r="A77" i="1" s="1"/>
  <c r="C78" i="1"/>
  <c r="O78" i="1" s="1"/>
  <c r="C79" i="1"/>
  <c r="O79" i="1" s="1"/>
  <c r="C80" i="1"/>
  <c r="L80" i="1" s="1"/>
  <c r="C81" i="1"/>
  <c r="A81" i="1" s="1"/>
  <c r="C82" i="1"/>
  <c r="A82" i="1" s="1"/>
  <c r="C83" i="1"/>
  <c r="Q83" i="1" s="1"/>
  <c r="C84" i="1"/>
  <c r="P84" i="1" s="1"/>
  <c r="C85" i="1"/>
  <c r="A85" i="1" s="1"/>
  <c r="C86" i="1"/>
  <c r="A86" i="1" s="1"/>
  <c r="C87" i="1"/>
  <c r="O87" i="1" s="1"/>
  <c r="C88" i="1"/>
  <c r="L88" i="1" s="1"/>
  <c r="C89" i="1"/>
  <c r="A89" i="1" s="1"/>
  <c r="C90" i="1"/>
  <c r="A90" i="1" s="1"/>
  <c r="C91" i="1"/>
  <c r="Q91" i="1" s="1"/>
  <c r="C92" i="1"/>
  <c r="P92" i="1" s="1"/>
  <c r="C93" i="1"/>
  <c r="A93" i="1" s="1"/>
  <c r="C94" i="1"/>
  <c r="A94" i="1" s="1"/>
  <c r="C95" i="1"/>
  <c r="O95" i="1" s="1"/>
  <c r="C96" i="1"/>
  <c r="M96" i="1" s="1"/>
  <c r="C97" i="1"/>
  <c r="A97" i="1" s="1"/>
  <c r="C98" i="1"/>
  <c r="A98" i="1" s="1"/>
  <c r="C99" i="1"/>
  <c r="Q99" i="1" s="1"/>
  <c r="C100" i="1"/>
  <c r="P100" i="1" s="1"/>
  <c r="C101" i="1"/>
  <c r="A101" i="1" s="1"/>
  <c r="C102" i="1"/>
  <c r="A102" i="1" s="1"/>
  <c r="C103" i="1"/>
  <c r="P103" i="1" s="1"/>
  <c r="C104" i="1"/>
  <c r="M104" i="1" s="1"/>
  <c r="C105" i="1"/>
  <c r="A105" i="1" s="1"/>
  <c r="B18" i="10" a="1"/>
  <c r="B18" i="10" s="1"/>
  <c r="C176" i="1"/>
  <c r="O176" i="1" s="1"/>
  <c r="C177" i="1"/>
  <c r="Q177" i="1" s="1"/>
  <c r="C178" i="1"/>
  <c r="L178" i="1" s="1"/>
  <c r="C179" i="1"/>
  <c r="K179" i="1" s="1"/>
  <c r="C180" i="1"/>
  <c r="K180" i="1" s="1"/>
  <c r="C181" i="1"/>
  <c r="P181" i="1" s="1"/>
  <c r="C182" i="1"/>
  <c r="P182" i="1" s="1"/>
  <c r="C183" i="1"/>
  <c r="O183" i="1" s="1"/>
  <c r="C184" i="1"/>
  <c r="L184" i="1" s="1"/>
  <c r="C185" i="1"/>
  <c r="P185" i="1" s="1"/>
  <c r="C175" i="1"/>
  <c r="K175" i="1" s="1"/>
  <c r="J174" i="1"/>
  <c r="K174" i="1"/>
  <c r="L174" i="1"/>
  <c r="M174" i="1"/>
  <c r="N174" i="1"/>
  <c r="O174" i="1"/>
  <c r="P174" i="1"/>
  <c r="Q174" i="1"/>
  <c r="R174" i="1"/>
  <c r="J186" i="1"/>
  <c r="K186" i="1"/>
  <c r="L186" i="1"/>
  <c r="M186" i="1"/>
  <c r="N186" i="1"/>
  <c r="O186" i="1"/>
  <c r="P186" i="1"/>
  <c r="Q186" i="1"/>
  <c r="R186" i="1"/>
  <c r="A174" i="1"/>
  <c r="B174" i="1"/>
  <c r="A186" i="1"/>
  <c r="B186" i="1"/>
  <c r="M134" i="1" l="1"/>
  <c r="K141" i="1"/>
  <c r="N118" i="1"/>
  <c r="N126" i="1"/>
  <c r="M181" i="1"/>
  <c r="A178" i="1"/>
  <c r="N134" i="1"/>
  <c r="N181" i="1"/>
  <c r="L181" i="1"/>
  <c r="K111" i="1"/>
  <c r="B88" i="1"/>
  <c r="O185" i="1"/>
  <c r="J177" i="1"/>
  <c r="A140" i="1"/>
  <c r="R107" i="1"/>
  <c r="N140" i="1"/>
  <c r="O140" i="1"/>
  <c r="O181" i="1"/>
  <c r="R78" i="1"/>
  <c r="A120" i="1"/>
  <c r="A128" i="1"/>
  <c r="N136" i="1"/>
  <c r="J181" i="1"/>
  <c r="A112" i="1"/>
  <c r="N120" i="1"/>
  <c r="N128" i="1"/>
  <c r="M136" i="1"/>
  <c r="N144" i="1"/>
  <c r="R180" i="1"/>
  <c r="O105" i="1"/>
  <c r="O112" i="1"/>
  <c r="O120" i="1"/>
  <c r="R129" i="1"/>
  <c r="R137" i="1"/>
  <c r="M144" i="1"/>
  <c r="O103" i="1"/>
  <c r="R113" i="1"/>
  <c r="R121" i="1"/>
  <c r="A95" i="1"/>
  <c r="Q180" i="1"/>
  <c r="R181" i="1"/>
  <c r="N180" i="1"/>
  <c r="N101" i="1"/>
  <c r="J180" i="1"/>
  <c r="L95" i="1"/>
  <c r="N179" i="1"/>
  <c r="J105" i="1"/>
  <c r="R98" i="1"/>
  <c r="K89" i="1"/>
  <c r="N78" i="1"/>
  <c r="L104" i="1"/>
  <c r="K97" i="1"/>
  <c r="J89" i="1"/>
  <c r="N77" i="1"/>
  <c r="N112" i="1"/>
  <c r="M118" i="1"/>
  <c r="M128" i="1"/>
  <c r="K178" i="1"/>
  <c r="Q103" i="1"/>
  <c r="J97" i="1"/>
  <c r="Q87" i="1"/>
  <c r="B104" i="1"/>
  <c r="A136" i="1"/>
  <c r="N102" i="1"/>
  <c r="N94" i="1"/>
  <c r="J86" i="1"/>
  <c r="N110" i="1"/>
  <c r="M126" i="1"/>
  <c r="K90" i="1"/>
  <c r="K182" i="1"/>
  <c r="J182" i="1"/>
  <c r="M102" i="1"/>
  <c r="O93" i="1"/>
  <c r="J82" i="1"/>
  <c r="M110" i="1"/>
  <c r="N142" i="1"/>
  <c r="M86" i="1"/>
  <c r="A182" i="1"/>
  <c r="R105" i="1"/>
  <c r="O101" i="1"/>
  <c r="N93" i="1"/>
  <c r="R81" i="1"/>
  <c r="K127" i="1"/>
  <c r="J95" i="1"/>
  <c r="J90" i="1"/>
  <c r="N87" i="1"/>
  <c r="R143" i="1"/>
  <c r="P180" i="1"/>
  <c r="L105" i="1"/>
  <c r="N103" i="1"/>
  <c r="K102" i="1"/>
  <c r="O98" i="1"/>
  <c r="L96" i="1"/>
  <c r="R94" i="1"/>
  <c r="K93" i="1"/>
  <c r="R89" i="1"/>
  <c r="M87" i="1"/>
  <c r="N85" i="1"/>
  <c r="J81" i="1"/>
  <c r="M78" i="1"/>
  <c r="A87" i="1"/>
  <c r="K135" i="1"/>
  <c r="Q98" i="1"/>
  <c r="O180" i="1"/>
  <c r="K105" i="1"/>
  <c r="M103" i="1"/>
  <c r="J102" i="1"/>
  <c r="N98" i="1"/>
  <c r="K96" i="1"/>
  <c r="O94" i="1"/>
  <c r="O92" i="1"/>
  <c r="O89" i="1"/>
  <c r="L87" i="1"/>
  <c r="O84" i="1"/>
  <c r="K80" i="1"/>
  <c r="J78" i="1"/>
  <c r="B80" i="1"/>
  <c r="N130" i="1"/>
  <c r="K98" i="1"/>
  <c r="R95" i="1"/>
  <c r="R90" i="1"/>
  <c r="R184" i="1"/>
  <c r="J103" i="1"/>
  <c r="J98" i="1"/>
  <c r="Q95" i="1"/>
  <c r="M94" i="1"/>
  <c r="Q90" i="1"/>
  <c r="R86" i="1"/>
  <c r="Q82" i="1"/>
  <c r="N79" i="1"/>
  <c r="R119" i="1"/>
  <c r="M122" i="1"/>
  <c r="Q176" i="1"/>
  <c r="L103" i="1"/>
  <c r="J87" i="1"/>
  <c r="R82" i="1"/>
  <c r="Q79" i="1"/>
  <c r="A79" i="1"/>
  <c r="M180" i="1"/>
  <c r="B180" i="1"/>
  <c r="K184" i="1"/>
  <c r="L180" i="1"/>
  <c r="K104" i="1"/>
  <c r="R102" i="1"/>
  <c r="K101" i="1"/>
  <c r="R97" i="1"/>
  <c r="N95" i="1"/>
  <c r="K94" i="1"/>
  <c r="O90" i="1"/>
  <c r="K88" i="1"/>
  <c r="O86" i="1"/>
  <c r="N82" i="1"/>
  <c r="M79" i="1"/>
  <c r="A103" i="1"/>
  <c r="A180" i="1"/>
  <c r="J184" i="1"/>
  <c r="R103" i="1"/>
  <c r="O102" i="1"/>
  <c r="O100" i="1"/>
  <c r="O97" i="1"/>
  <c r="M95" i="1"/>
  <c r="J94" i="1"/>
  <c r="N90" i="1"/>
  <c r="R87" i="1"/>
  <c r="N86" i="1"/>
  <c r="K82" i="1"/>
  <c r="L79" i="1"/>
  <c r="B96" i="1"/>
  <c r="R115" i="1"/>
  <c r="N138" i="1"/>
  <c r="K123" i="1"/>
  <c r="R131" i="1"/>
  <c r="R139" i="1"/>
  <c r="K139" i="1"/>
  <c r="R147" i="1"/>
  <c r="N114" i="1"/>
  <c r="Q105" i="1"/>
  <c r="R104" i="1"/>
  <c r="J104" i="1"/>
  <c r="K103" i="1"/>
  <c r="L102" i="1"/>
  <c r="M101" i="1"/>
  <c r="N100" i="1"/>
  <c r="O99" i="1"/>
  <c r="P98" i="1"/>
  <c r="Q97" i="1"/>
  <c r="R96" i="1"/>
  <c r="J96" i="1"/>
  <c r="K95" i="1"/>
  <c r="L94" i="1"/>
  <c r="M93" i="1"/>
  <c r="N92" i="1"/>
  <c r="O91" i="1"/>
  <c r="P90" i="1"/>
  <c r="Q89" i="1"/>
  <c r="R88" i="1"/>
  <c r="J88" i="1"/>
  <c r="K87" i="1"/>
  <c r="L86" i="1"/>
  <c r="M85" i="1"/>
  <c r="N84" i="1"/>
  <c r="O83" i="1"/>
  <c r="P82" i="1"/>
  <c r="Q81" i="1"/>
  <c r="R80" i="1"/>
  <c r="J80" i="1"/>
  <c r="K79" i="1"/>
  <c r="L78" i="1"/>
  <c r="M77" i="1"/>
  <c r="N76" i="1"/>
  <c r="A104" i="1"/>
  <c r="A100" i="1"/>
  <c r="A96" i="1"/>
  <c r="A92" i="1"/>
  <c r="A88" i="1"/>
  <c r="A84" i="1"/>
  <c r="A80" i="1"/>
  <c r="A76" i="1"/>
  <c r="M108" i="1"/>
  <c r="A114" i="1"/>
  <c r="M116" i="1"/>
  <c r="A122" i="1"/>
  <c r="M124" i="1"/>
  <c r="A130" i="1"/>
  <c r="M132" i="1"/>
  <c r="A138" i="1"/>
  <c r="O142" i="1"/>
  <c r="K145" i="1"/>
  <c r="P99" i="1"/>
  <c r="O76" i="1"/>
  <c r="B100" i="1"/>
  <c r="B92" i="1"/>
  <c r="B184" i="1"/>
  <c r="Q184" i="1"/>
  <c r="A184" i="1"/>
  <c r="B176" i="1"/>
  <c r="P184" i="1"/>
  <c r="K181" i="1"/>
  <c r="N176" i="1"/>
  <c r="P105" i="1"/>
  <c r="Q104" i="1"/>
  <c r="L101" i="1"/>
  <c r="M100" i="1"/>
  <c r="N99" i="1"/>
  <c r="P97" i="1"/>
  <c r="Q96" i="1"/>
  <c r="L93" i="1"/>
  <c r="M92" i="1"/>
  <c r="N91" i="1"/>
  <c r="P89" i="1"/>
  <c r="Q88" i="1"/>
  <c r="K86" i="1"/>
  <c r="L85" i="1"/>
  <c r="M84" i="1"/>
  <c r="N83" i="1"/>
  <c r="O82" i="1"/>
  <c r="P81" i="1"/>
  <c r="Q80" i="1"/>
  <c r="R79" i="1"/>
  <c r="J79" i="1"/>
  <c r="K78" i="1"/>
  <c r="L77" i="1"/>
  <c r="M76" i="1"/>
  <c r="B103" i="1"/>
  <c r="B99" i="1"/>
  <c r="B95" i="1"/>
  <c r="B91" i="1"/>
  <c r="B87" i="1"/>
  <c r="B83" i="1"/>
  <c r="B79" i="1"/>
  <c r="O108" i="1"/>
  <c r="O116" i="1"/>
  <c r="O124" i="1"/>
  <c r="O132" i="1"/>
  <c r="A146" i="1"/>
  <c r="P176" i="1"/>
  <c r="O184" i="1"/>
  <c r="P104" i="1"/>
  <c r="K77" i="1"/>
  <c r="L76" i="1"/>
  <c r="A91" i="1"/>
  <c r="A83" i="1"/>
  <c r="P91" i="1"/>
  <c r="B84" i="1"/>
  <c r="P96" i="1"/>
  <c r="L92" i="1"/>
  <c r="A99" i="1"/>
  <c r="B181" i="1"/>
  <c r="N184" i="1"/>
  <c r="Q181" i="1"/>
  <c r="L176" i="1"/>
  <c r="N105" i="1"/>
  <c r="O104" i="1"/>
  <c r="Q102" i="1"/>
  <c r="R101" i="1"/>
  <c r="J101" i="1"/>
  <c r="K100" i="1"/>
  <c r="L99" i="1"/>
  <c r="M98" i="1"/>
  <c r="N97" i="1"/>
  <c r="O96" i="1"/>
  <c r="P95" i="1"/>
  <c r="Q94" i="1"/>
  <c r="R93" i="1"/>
  <c r="J93" i="1"/>
  <c r="K92" i="1"/>
  <c r="L91" i="1"/>
  <c r="M90" i="1"/>
  <c r="N89" i="1"/>
  <c r="O88" i="1"/>
  <c r="P87" i="1"/>
  <c r="Q86" i="1"/>
  <c r="R85" i="1"/>
  <c r="J85" i="1"/>
  <c r="K84" i="1"/>
  <c r="L83" i="1"/>
  <c r="M82" i="1"/>
  <c r="N81" i="1"/>
  <c r="O80" i="1"/>
  <c r="P79" i="1"/>
  <c r="Q78" i="1"/>
  <c r="R77" i="1"/>
  <c r="J77" i="1"/>
  <c r="K76" i="1"/>
  <c r="B102" i="1"/>
  <c r="B98" i="1"/>
  <c r="B94" i="1"/>
  <c r="B90" i="1"/>
  <c r="B86" i="1"/>
  <c r="B82" i="1"/>
  <c r="B78" i="1"/>
  <c r="K109" i="1"/>
  <c r="O114" i="1"/>
  <c r="K117" i="1"/>
  <c r="O122" i="1"/>
  <c r="K125" i="1"/>
  <c r="O130" i="1"/>
  <c r="K133" i="1"/>
  <c r="O138" i="1"/>
  <c r="A144" i="1"/>
  <c r="M146" i="1"/>
  <c r="B177" i="1"/>
  <c r="A176" i="1"/>
  <c r="M176" i="1"/>
  <c r="L100" i="1"/>
  <c r="M99" i="1"/>
  <c r="M91" i="1"/>
  <c r="P88" i="1"/>
  <c r="K85" i="1"/>
  <c r="L84" i="1"/>
  <c r="M83" i="1"/>
  <c r="O81" i="1"/>
  <c r="P80" i="1"/>
  <c r="A181" i="1"/>
  <c r="M184" i="1"/>
  <c r="M105" i="1"/>
  <c r="N104" i="1"/>
  <c r="P102" i="1"/>
  <c r="Q101" i="1"/>
  <c r="R100" i="1"/>
  <c r="J100" i="1"/>
  <c r="K99" i="1"/>
  <c r="L98" i="1"/>
  <c r="M97" i="1"/>
  <c r="N96" i="1"/>
  <c r="P94" i="1"/>
  <c r="Q93" i="1"/>
  <c r="R92" i="1"/>
  <c r="J92" i="1"/>
  <c r="K91" i="1"/>
  <c r="L90" i="1"/>
  <c r="M89" i="1"/>
  <c r="N88" i="1"/>
  <c r="P86" i="1"/>
  <c r="Q85" i="1"/>
  <c r="R84" i="1"/>
  <c r="J84" i="1"/>
  <c r="K83" i="1"/>
  <c r="L82" i="1"/>
  <c r="M81" i="1"/>
  <c r="N80" i="1"/>
  <c r="P78" i="1"/>
  <c r="Q77" i="1"/>
  <c r="R76" i="1"/>
  <c r="J76" i="1"/>
  <c r="A78" i="1"/>
  <c r="A110" i="1"/>
  <c r="A118" i="1"/>
  <c r="A126" i="1"/>
  <c r="A134" i="1"/>
  <c r="O146" i="1"/>
  <c r="P83" i="1"/>
  <c r="B76" i="1"/>
  <c r="P101" i="1"/>
  <c r="Q100" i="1"/>
  <c r="R99" i="1"/>
  <c r="J99" i="1"/>
  <c r="L97" i="1"/>
  <c r="P93" i="1"/>
  <c r="Q92" i="1"/>
  <c r="R91" i="1"/>
  <c r="J91" i="1"/>
  <c r="L89" i="1"/>
  <c r="M88" i="1"/>
  <c r="P85" i="1"/>
  <c r="Q84" i="1"/>
  <c r="R83" i="1"/>
  <c r="J83" i="1"/>
  <c r="L81" i="1"/>
  <c r="M80" i="1"/>
  <c r="P77" i="1"/>
  <c r="Q76" i="1"/>
  <c r="B105" i="1"/>
  <c r="B101" i="1"/>
  <c r="B97" i="1"/>
  <c r="B93" i="1"/>
  <c r="B89" i="1"/>
  <c r="B85" i="1"/>
  <c r="B81" i="1"/>
  <c r="B77" i="1"/>
  <c r="A142" i="1"/>
  <c r="O85" i="1"/>
  <c r="K81" i="1"/>
  <c r="O77" i="1"/>
  <c r="A108" i="1"/>
  <c r="A116" i="1"/>
  <c r="A124" i="1"/>
  <c r="A132" i="1"/>
  <c r="L107" i="1"/>
  <c r="B108" i="1"/>
  <c r="P108" i="1"/>
  <c r="L109" i="1"/>
  <c r="B110" i="1"/>
  <c r="P110" i="1"/>
  <c r="L111" i="1"/>
  <c r="B112" i="1"/>
  <c r="P112" i="1"/>
  <c r="L113" i="1"/>
  <c r="B114" i="1"/>
  <c r="P114" i="1"/>
  <c r="L115" i="1"/>
  <c r="B116" i="1"/>
  <c r="P116" i="1"/>
  <c r="L117" i="1"/>
  <c r="B118" i="1"/>
  <c r="P118" i="1"/>
  <c r="L119" i="1"/>
  <c r="B120" i="1"/>
  <c r="P120" i="1"/>
  <c r="L121" i="1"/>
  <c r="B122" i="1"/>
  <c r="P122" i="1"/>
  <c r="L123" i="1"/>
  <c r="B124" i="1"/>
  <c r="P124" i="1"/>
  <c r="L125" i="1"/>
  <c r="B126" i="1"/>
  <c r="P126" i="1"/>
  <c r="L127" i="1"/>
  <c r="B128" i="1"/>
  <c r="P128" i="1"/>
  <c r="L129" i="1"/>
  <c r="B130" i="1"/>
  <c r="P130" i="1"/>
  <c r="L131" i="1"/>
  <c r="B132" i="1"/>
  <c r="P132" i="1"/>
  <c r="L133" i="1"/>
  <c r="B134" i="1"/>
  <c r="P134" i="1"/>
  <c r="L135" i="1"/>
  <c r="B136" i="1"/>
  <c r="P136" i="1"/>
  <c r="L137" i="1"/>
  <c r="B138" i="1"/>
  <c r="P138" i="1"/>
  <c r="L139" i="1"/>
  <c r="B140" i="1"/>
  <c r="P140" i="1"/>
  <c r="L141" i="1"/>
  <c r="B142" i="1"/>
  <c r="P142" i="1"/>
  <c r="L143" i="1"/>
  <c r="B144" i="1"/>
  <c r="P144" i="1"/>
  <c r="L145" i="1"/>
  <c r="B146" i="1"/>
  <c r="P146" i="1"/>
  <c r="L147" i="1"/>
  <c r="M107" i="1"/>
  <c r="Q108" i="1"/>
  <c r="M109" i="1"/>
  <c r="Q110" i="1"/>
  <c r="M111" i="1"/>
  <c r="Q112" i="1"/>
  <c r="M113" i="1"/>
  <c r="Q114" i="1"/>
  <c r="M115" i="1"/>
  <c r="Q116" i="1"/>
  <c r="M117" i="1"/>
  <c r="Q118" i="1"/>
  <c r="M119" i="1"/>
  <c r="Q120" i="1"/>
  <c r="M121" i="1"/>
  <c r="Q122" i="1"/>
  <c r="M123" i="1"/>
  <c r="Q124" i="1"/>
  <c r="M125" i="1"/>
  <c r="Q126" i="1"/>
  <c r="M127" i="1"/>
  <c r="Q128" i="1"/>
  <c r="M129" i="1"/>
  <c r="Q130" i="1"/>
  <c r="M131" i="1"/>
  <c r="Q132" i="1"/>
  <c r="M133" i="1"/>
  <c r="Q134" i="1"/>
  <c r="M135" i="1"/>
  <c r="Q136" i="1"/>
  <c r="M137" i="1"/>
  <c r="Q138" i="1"/>
  <c r="M139" i="1"/>
  <c r="Q140" i="1"/>
  <c r="M141" i="1"/>
  <c r="Q142" i="1"/>
  <c r="M143" i="1"/>
  <c r="Q144" i="1"/>
  <c r="M145" i="1"/>
  <c r="Q146" i="1"/>
  <c r="M147" i="1"/>
  <c r="N107" i="1"/>
  <c r="J108" i="1"/>
  <c r="R108" i="1"/>
  <c r="N109" i="1"/>
  <c r="J110" i="1"/>
  <c r="R110" i="1"/>
  <c r="N111" i="1"/>
  <c r="J112" i="1"/>
  <c r="R112" i="1"/>
  <c r="N113" i="1"/>
  <c r="J114" i="1"/>
  <c r="R114" i="1"/>
  <c r="N115" i="1"/>
  <c r="J116" i="1"/>
  <c r="R116" i="1"/>
  <c r="N117" i="1"/>
  <c r="J118" i="1"/>
  <c r="R118" i="1"/>
  <c r="N119" i="1"/>
  <c r="J120" i="1"/>
  <c r="R120" i="1"/>
  <c r="N121" i="1"/>
  <c r="J122" i="1"/>
  <c r="R122" i="1"/>
  <c r="N123" i="1"/>
  <c r="J124" i="1"/>
  <c r="R124" i="1"/>
  <c r="N125" i="1"/>
  <c r="J126" i="1"/>
  <c r="R126" i="1"/>
  <c r="N127" i="1"/>
  <c r="J128" i="1"/>
  <c r="R128" i="1"/>
  <c r="N129" i="1"/>
  <c r="J130" i="1"/>
  <c r="R130" i="1"/>
  <c r="N131" i="1"/>
  <c r="J132" i="1"/>
  <c r="R132" i="1"/>
  <c r="N133" i="1"/>
  <c r="J134" i="1"/>
  <c r="R134" i="1"/>
  <c r="N135" i="1"/>
  <c r="J136" i="1"/>
  <c r="R136" i="1"/>
  <c r="N137" i="1"/>
  <c r="J138" i="1"/>
  <c r="R138" i="1"/>
  <c r="N139" i="1"/>
  <c r="J140" i="1"/>
  <c r="R140" i="1"/>
  <c r="N141" i="1"/>
  <c r="J142" i="1"/>
  <c r="R142" i="1"/>
  <c r="N143" i="1"/>
  <c r="J144" i="1"/>
  <c r="R144" i="1"/>
  <c r="N145" i="1"/>
  <c r="J146" i="1"/>
  <c r="R146" i="1"/>
  <c r="N147" i="1"/>
  <c r="A107" i="1"/>
  <c r="O107" i="1"/>
  <c r="K108" i="1"/>
  <c r="A109" i="1"/>
  <c r="O109" i="1"/>
  <c r="K110" i="1"/>
  <c r="A111" i="1"/>
  <c r="O111" i="1"/>
  <c r="K112" i="1"/>
  <c r="A113" i="1"/>
  <c r="O113" i="1"/>
  <c r="K114" i="1"/>
  <c r="A115" i="1"/>
  <c r="O115" i="1"/>
  <c r="K116" i="1"/>
  <c r="A117" i="1"/>
  <c r="O117" i="1"/>
  <c r="K118" i="1"/>
  <c r="A119" i="1"/>
  <c r="O119" i="1"/>
  <c r="K120" i="1"/>
  <c r="A121" i="1"/>
  <c r="O121" i="1"/>
  <c r="K122" i="1"/>
  <c r="A123" i="1"/>
  <c r="O123" i="1"/>
  <c r="K124" i="1"/>
  <c r="A125" i="1"/>
  <c r="O125" i="1"/>
  <c r="K126" i="1"/>
  <c r="A127" i="1"/>
  <c r="O127" i="1"/>
  <c r="K128" i="1"/>
  <c r="A129" i="1"/>
  <c r="O129" i="1"/>
  <c r="K130" i="1"/>
  <c r="A131" i="1"/>
  <c r="O131" i="1"/>
  <c r="K132" i="1"/>
  <c r="A133" i="1"/>
  <c r="O133" i="1"/>
  <c r="K134" i="1"/>
  <c r="A135" i="1"/>
  <c r="O135" i="1"/>
  <c r="K136" i="1"/>
  <c r="A137" i="1"/>
  <c r="O137" i="1"/>
  <c r="K138" i="1"/>
  <c r="A139" i="1"/>
  <c r="O139" i="1"/>
  <c r="K140" i="1"/>
  <c r="A141" i="1"/>
  <c r="O141" i="1"/>
  <c r="K142" i="1"/>
  <c r="A143" i="1"/>
  <c r="O143" i="1"/>
  <c r="K144" i="1"/>
  <c r="A145" i="1"/>
  <c r="O145" i="1"/>
  <c r="K146" i="1"/>
  <c r="A147" i="1"/>
  <c r="O147" i="1"/>
  <c r="B107" i="1"/>
  <c r="P107" i="1"/>
  <c r="L108" i="1"/>
  <c r="B109" i="1"/>
  <c r="P109" i="1"/>
  <c r="L110" i="1"/>
  <c r="B111" i="1"/>
  <c r="P111" i="1"/>
  <c r="L112" i="1"/>
  <c r="B113" i="1"/>
  <c r="P113" i="1"/>
  <c r="L114" i="1"/>
  <c r="B115" i="1"/>
  <c r="P115" i="1"/>
  <c r="L116" i="1"/>
  <c r="B117" i="1"/>
  <c r="P117" i="1"/>
  <c r="L118" i="1"/>
  <c r="B119" i="1"/>
  <c r="P119" i="1"/>
  <c r="L120" i="1"/>
  <c r="B121" i="1"/>
  <c r="P121" i="1"/>
  <c r="L122" i="1"/>
  <c r="B123" i="1"/>
  <c r="P123" i="1"/>
  <c r="L124" i="1"/>
  <c r="B125" i="1"/>
  <c r="P125" i="1"/>
  <c r="L126" i="1"/>
  <c r="B127" i="1"/>
  <c r="P127" i="1"/>
  <c r="L128" i="1"/>
  <c r="B129" i="1"/>
  <c r="P129" i="1"/>
  <c r="L130" i="1"/>
  <c r="B131" i="1"/>
  <c r="P131" i="1"/>
  <c r="L132" i="1"/>
  <c r="B133" i="1"/>
  <c r="P133" i="1"/>
  <c r="L134" i="1"/>
  <c r="B135" i="1"/>
  <c r="P135" i="1"/>
  <c r="L136" i="1"/>
  <c r="B137" i="1"/>
  <c r="P137" i="1"/>
  <c r="L138" i="1"/>
  <c r="B139" i="1"/>
  <c r="P139" i="1"/>
  <c r="L140" i="1"/>
  <c r="B141" i="1"/>
  <c r="P141" i="1"/>
  <c r="L142" i="1"/>
  <c r="B143" i="1"/>
  <c r="P143" i="1"/>
  <c r="L144" i="1"/>
  <c r="B145" i="1"/>
  <c r="P145" i="1"/>
  <c r="L146" i="1"/>
  <c r="B147" i="1"/>
  <c r="P147" i="1"/>
  <c r="Q107" i="1"/>
  <c r="Q111" i="1"/>
  <c r="Q115" i="1"/>
  <c r="Q121" i="1"/>
  <c r="Q125" i="1"/>
  <c r="Q127" i="1"/>
  <c r="Q133" i="1"/>
  <c r="Q135" i="1"/>
  <c r="Q137" i="1"/>
  <c r="Q141" i="1"/>
  <c r="Q143" i="1"/>
  <c r="Q145" i="1"/>
  <c r="Q147" i="1"/>
  <c r="Q109" i="1"/>
  <c r="Q113" i="1"/>
  <c r="Q117" i="1"/>
  <c r="Q119" i="1"/>
  <c r="Q123" i="1"/>
  <c r="Q129" i="1"/>
  <c r="Q131" i="1"/>
  <c r="J107" i="1"/>
  <c r="J109" i="1"/>
  <c r="J111" i="1"/>
  <c r="J113" i="1"/>
  <c r="J115" i="1"/>
  <c r="J117" i="1"/>
  <c r="J119" i="1"/>
  <c r="J121" i="1"/>
  <c r="J123" i="1"/>
  <c r="J125" i="1"/>
  <c r="J127" i="1"/>
  <c r="J129" i="1"/>
  <c r="J131" i="1"/>
  <c r="J133" i="1"/>
  <c r="J135" i="1"/>
  <c r="J137" i="1"/>
  <c r="J139" i="1"/>
  <c r="J141" i="1"/>
  <c r="J143" i="1"/>
  <c r="J145" i="1"/>
  <c r="J147" i="1"/>
  <c r="R182" i="1"/>
  <c r="O182" i="1"/>
  <c r="N182" i="1"/>
  <c r="Q183" i="1"/>
  <c r="R177" i="1"/>
  <c r="R185" i="1"/>
  <c r="P177" i="1"/>
  <c r="A185" i="1"/>
  <c r="Q185" i="1"/>
  <c r="K177" i="1"/>
  <c r="J185" i="1"/>
  <c r="N185" i="1"/>
  <c r="N183" i="1"/>
  <c r="O177" i="1"/>
  <c r="M185" i="1"/>
  <c r="J183" i="1"/>
  <c r="N177" i="1"/>
  <c r="L185" i="1"/>
  <c r="O178" i="1"/>
  <c r="M177" i="1"/>
  <c r="B185" i="1"/>
  <c r="K185" i="1"/>
  <c r="N178" i="1"/>
  <c r="L177" i="1"/>
  <c r="A177" i="1"/>
  <c r="R183" i="1"/>
  <c r="R179" i="1"/>
  <c r="J179" i="1"/>
  <c r="B183" i="1"/>
  <c r="B179" i="1"/>
  <c r="Q179" i="1"/>
  <c r="A183" i="1"/>
  <c r="A179" i="1"/>
  <c r="L183" i="1"/>
  <c r="M182" i="1"/>
  <c r="P179" i="1"/>
  <c r="Q178" i="1"/>
  <c r="K176" i="1"/>
  <c r="M183" i="1"/>
  <c r="R178" i="1"/>
  <c r="J178" i="1"/>
  <c r="B182" i="1"/>
  <c r="B178" i="1"/>
  <c r="K183" i="1"/>
  <c r="L182" i="1"/>
  <c r="O179" i="1"/>
  <c r="P178" i="1"/>
  <c r="R176" i="1"/>
  <c r="J176" i="1"/>
  <c r="M179" i="1"/>
  <c r="P183" i="1"/>
  <c r="Q182" i="1"/>
  <c r="L179" i="1"/>
  <c r="M178" i="1"/>
  <c r="R175" i="1"/>
  <c r="B175" i="1"/>
  <c r="O175" i="1"/>
  <c r="A175" i="1"/>
  <c r="N175" i="1"/>
  <c r="M175" i="1"/>
  <c r="J175" i="1"/>
  <c r="Q175" i="1"/>
  <c r="P175" i="1"/>
  <c r="L175" i="1"/>
  <c r="C692" i="15" l="1"/>
  <c r="C691" i="15"/>
  <c r="C690" i="15"/>
  <c r="C689" i="15"/>
  <c r="C688" i="15"/>
  <c r="C686" i="15"/>
  <c r="C685" i="15"/>
  <c r="A2" i="1"/>
  <c r="B2" i="1"/>
  <c r="J2" i="1"/>
  <c r="K2" i="1"/>
  <c r="L2" i="1"/>
  <c r="M2" i="1"/>
  <c r="N2" i="1"/>
  <c r="O2" i="1"/>
  <c r="P2" i="1"/>
  <c r="Q2" i="1"/>
  <c r="R2" i="1"/>
  <c r="J1225" i="1"/>
  <c r="K1225" i="1"/>
  <c r="L1225" i="1"/>
  <c r="M1225" i="1"/>
  <c r="N1225" i="1"/>
  <c r="O1225" i="1"/>
  <c r="P1225" i="1"/>
  <c r="Q1225" i="1"/>
  <c r="R1225" i="1"/>
  <c r="A1225" i="1"/>
  <c r="B1225" i="1"/>
  <c r="A747" i="1" l="1"/>
  <c r="B747" i="1"/>
  <c r="J747" i="1"/>
  <c r="K747" i="1"/>
  <c r="L747" i="1"/>
  <c r="M747" i="1"/>
  <c r="N747" i="1"/>
  <c r="O747" i="1"/>
  <c r="P747" i="1"/>
  <c r="Q747" i="1"/>
  <c r="R747" i="1"/>
  <c r="C1263" i="1"/>
  <c r="Q1263" i="1" s="1"/>
  <c r="C1264" i="1"/>
  <c r="P1264" i="1" s="1"/>
  <c r="C1265" i="1"/>
  <c r="O1265" i="1" s="1"/>
  <c r="C1266" i="1"/>
  <c r="N1266" i="1" s="1"/>
  <c r="C1267" i="1"/>
  <c r="M1267" i="1" s="1"/>
  <c r="C1268" i="1"/>
  <c r="L1268" i="1" s="1"/>
  <c r="C1269" i="1"/>
  <c r="R1269" i="1" s="1"/>
  <c r="C1270" i="1"/>
  <c r="P1270" i="1" s="1"/>
  <c r="C1271" i="1"/>
  <c r="Q1271" i="1" s="1"/>
  <c r="C1272" i="1"/>
  <c r="P1272" i="1" s="1"/>
  <c r="C1273" i="1"/>
  <c r="O1273" i="1" s="1"/>
  <c r="C1274" i="1"/>
  <c r="N1274" i="1" s="1"/>
  <c r="C1275" i="1"/>
  <c r="M1275" i="1" s="1"/>
  <c r="C1276" i="1"/>
  <c r="L1276" i="1" s="1"/>
  <c r="C1277" i="1"/>
  <c r="J1277" i="1" s="1"/>
  <c r="C1278" i="1"/>
  <c r="P1278" i="1" s="1"/>
  <c r="C1279" i="1"/>
  <c r="Q1279" i="1" s="1"/>
  <c r="C1280" i="1"/>
  <c r="P1280" i="1" s="1"/>
  <c r="C1281" i="1"/>
  <c r="O1281" i="1" s="1"/>
  <c r="C1282" i="1"/>
  <c r="N1282" i="1" s="1"/>
  <c r="C1283" i="1"/>
  <c r="M1283" i="1" s="1"/>
  <c r="C1284" i="1"/>
  <c r="L1284" i="1" s="1"/>
  <c r="C1285" i="1"/>
  <c r="J1285" i="1" s="1"/>
  <c r="C1262" i="1"/>
  <c r="B20" i="18"/>
  <c r="F102" i="8" s="1"/>
  <c r="B19" i="18"/>
  <c r="F101" i="8" s="1"/>
  <c r="B18" i="18"/>
  <c r="F100" i="8" s="1"/>
  <c r="J1286" i="1"/>
  <c r="K1286" i="1"/>
  <c r="L1286" i="1"/>
  <c r="M1286" i="1"/>
  <c r="N1286" i="1"/>
  <c r="O1286" i="1"/>
  <c r="P1286" i="1"/>
  <c r="Q1286" i="1"/>
  <c r="R1286" i="1"/>
  <c r="A1286" i="1"/>
  <c r="B1286" i="1"/>
  <c r="B1261" i="1"/>
  <c r="A743" i="1"/>
  <c r="B743" i="1"/>
  <c r="A744" i="1"/>
  <c r="B744" i="1"/>
  <c r="A745" i="1"/>
  <c r="B745" i="1"/>
  <c r="A746" i="1"/>
  <c r="B746" i="1"/>
  <c r="A948" i="1"/>
  <c r="B948" i="1"/>
  <c r="A949" i="1"/>
  <c r="B949" i="1"/>
  <c r="C950" i="1"/>
  <c r="P950" i="1" s="1"/>
  <c r="C951" i="1"/>
  <c r="B951" i="1" s="1"/>
  <c r="C952" i="1"/>
  <c r="A952" i="1" s="1"/>
  <c r="C953" i="1"/>
  <c r="A953" i="1" s="1"/>
  <c r="C954" i="1"/>
  <c r="M954" i="1" s="1"/>
  <c r="C955" i="1"/>
  <c r="B955" i="1" s="1"/>
  <c r="C956" i="1"/>
  <c r="N956" i="1" s="1"/>
  <c r="C957" i="1"/>
  <c r="Q957" i="1" s="1"/>
  <c r="C958" i="1"/>
  <c r="Q958" i="1" s="1"/>
  <c r="C959" i="1"/>
  <c r="B959" i="1" s="1"/>
  <c r="C960" i="1"/>
  <c r="A960" i="1" s="1"/>
  <c r="C961" i="1"/>
  <c r="A961" i="1" s="1"/>
  <c r="C962" i="1"/>
  <c r="P962" i="1" s="1"/>
  <c r="C963" i="1"/>
  <c r="B963" i="1" s="1"/>
  <c r="C964" i="1"/>
  <c r="C965" i="1"/>
  <c r="A965" i="1" s="1"/>
  <c r="C966" i="1"/>
  <c r="R966" i="1" s="1"/>
  <c r="C967" i="1"/>
  <c r="B967" i="1" s="1"/>
  <c r="C968" i="1"/>
  <c r="A968" i="1" s="1"/>
  <c r="C969" i="1"/>
  <c r="A969" i="1" s="1"/>
  <c r="C970" i="1"/>
  <c r="K970" i="1" s="1"/>
  <c r="C971" i="1"/>
  <c r="B971" i="1" s="1"/>
  <c r="C972" i="1"/>
  <c r="P972" i="1" s="1"/>
  <c r="C973" i="1"/>
  <c r="A973" i="1" s="1"/>
  <c r="C974" i="1"/>
  <c r="K974" i="1" s="1"/>
  <c r="C975" i="1"/>
  <c r="B975" i="1" s="1"/>
  <c r="C976" i="1"/>
  <c r="A976" i="1" s="1"/>
  <c r="C977" i="1"/>
  <c r="A977" i="1" s="1"/>
  <c r="C978" i="1"/>
  <c r="P978" i="1" s="1"/>
  <c r="C979" i="1"/>
  <c r="B979" i="1" s="1"/>
  <c r="C980" i="1"/>
  <c r="K980" i="1" s="1"/>
  <c r="C981" i="1"/>
  <c r="A981" i="1" s="1"/>
  <c r="C982" i="1"/>
  <c r="L982" i="1" s="1"/>
  <c r="C983" i="1"/>
  <c r="B983" i="1" s="1"/>
  <c r="C984" i="1"/>
  <c r="A984" i="1" s="1"/>
  <c r="C985" i="1"/>
  <c r="A985" i="1" s="1"/>
  <c r="C986" i="1"/>
  <c r="R986" i="1" s="1"/>
  <c r="C987" i="1"/>
  <c r="B987" i="1" s="1"/>
  <c r="C988" i="1"/>
  <c r="R988" i="1" s="1"/>
  <c r="C989" i="1"/>
  <c r="A989" i="1" s="1"/>
  <c r="C990" i="1"/>
  <c r="M990" i="1" s="1"/>
  <c r="C991" i="1"/>
  <c r="B991" i="1" s="1"/>
  <c r="C992" i="1"/>
  <c r="A992" i="1" s="1"/>
  <c r="C993" i="1"/>
  <c r="A993" i="1" s="1"/>
  <c r="C994" i="1"/>
  <c r="L994" i="1" s="1"/>
  <c r="C995" i="1"/>
  <c r="B995" i="1" s="1"/>
  <c r="C996" i="1"/>
  <c r="C997" i="1"/>
  <c r="A997" i="1" s="1"/>
  <c r="C998" i="1"/>
  <c r="P998" i="1" s="1"/>
  <c r="C999" i="1"/>
  <c r="B999" i="1" s="1"/>
  <c r="C1000" i="1"/>
  <c r="A1000" i="1" s="1"/>
  <c r="C1001" i="1"/>
  <c r="A1001" i="1" s="1"/>
  <c r="C1002" i="1"/>
  <c r="N1002" i="1" s="1"/>
  <c r="C1003" i="1"/>
  <c r="B1003" i="1" s="1"/>
  <c r="C1004" i="1"/>
  <c r="C1005" i="1"/>
  <c r="A1005" i="1" s="1"/>
  <c r="C1006" i="1"/>
  <c r="P1006" i="1" s="1"/>
  <c r="C1007" i="1"/>
  <c r="B1007" i="1" s="1"/>
  <c r="C1008" i="1"/>
  <c r="A1008" i="1" s="1"/>
  <c r="C1009" i="1"/>
  <c r="A1009" i="1" s="1"/>
  <c r="C1010" i="1"/>
  <c r="Q1010" i="1" s="1"/>
  <c r="C1011" i="1"/>
  <c r="O1011" i="1" s="1"/>
  <c r="C1012" i="1"/>
  <c r="A1012" i="1" s="1"/>
  <c r="C1013" i="1"/>
  <c r="A1013" i="1" s="1"/>
  <c r="C1014" i="1"/>
  <c r="Q1014" i="1" s="1"/>
  <c r="C1015" i="1"/>
  <c r="A1015" i="1" s="1"/>
  <c r="C1016" i="1"/>
  <c r="A1016" i="1" s="1"/>
  <c r="C1017" i="1"/>
  <c r="A1017" i="1" s="1"/>
  <c r="C1018" i="1"/>
  <c r="K1018" i="1" s="1"/>
  <c r="C1019" i="1"/>
  <c r="B1019" i="1" s="1"/>
  <c r="C1020" i="1"/>
  <c r="A1020" i="1" s="1"/>
  <c r="C1021" i="1"/>
  <c r="A1021" i="1" s="1"/>
  <c r="C1022" i="1"/>
  <c r="J1022" i="1" s="1"/>
  <c r="C1023" i="1"/>
  <c r="A1023" i="1" s="1"/>
  <c r="C1024" i="1"/>
  <c r="A1024" i="1" s="1"/>
  <c r="C1025" i="1"/>
  <c r="A1025" i="1" s="1"/>
  <c r="C1026" i="1"/>
  <c r="Q1026" i="1" s="1"/>
  <c r="C1027" i="1"/>
  <c r="B1027" i="1" s="1"/>
  <c r="C1028" i="1"/>
  <c r="A1028" i="1" s="1"/>
  <c r="C1029" i="1"/>
  <c r="A1029" i="1" s="1"/>
  <c r="C1030" i="1"/>
  <c r="J1030" i="1" s="1"/>
  <c r="C1031" i="1"/>
  <c r="A1031" i="1" s="1"/>
  <c r="C1032" i="1"/>
  <c r="A1032" i="1" s="1"/>
  <c r="C1033" i="1"/>
  <c r="A1033" i="1" s="1"/>
  <c r="C1034" i="1"/>
  <c r="N1034" i="1" s="1"/>
  <c r="C1035" i="1"/>
  <c r="B1035" i="1" s="1"/>
  <c r="C1036" i="1"/>
  <c r="B1036" i="1" s="1"/>
  <c r="C1037" i="1"/>
  <c r="A1037" i="1" s="1"/>
  <c r="C1038" i="1"/>
  <c r="R1038" i="1" s="1"/>
  <c r="C1039" i="1"/>
  <c r="A1039" i="1" s="1"/>
  <c r="C1040" i="1"/>
  <c r="A1040" i="1" s="1"/>
  <c r="C1041" i="1"/>
  <c r="A1041" i="1" s="1"/>
  <c r="C1042" i="1"/>
  <c r="P1042" i="1" s="1"/>
  <c r="C1043" i="1"/>
  <c r="B1043" i="1" s="1"/>
  <c r="C1044" i="1"/>
  <c r="A1044" i="1" s="1"/>
  <c r="C1045" i="1"/>
  <c r="A1045" i="1" s="1"/>
  <c r="C1046" i="1"/>
  <c r="R1046" i="1" s="1"/>
  <c r="C1047" i="1"/>
  <c r="A1047" i="1" s="1"/>
  <c r="C1048" i="1"/>
  <c r="A1048" i="1" s="1"/>
  <c r="C1049" i="1"/>
  <c r="A1049" i="1" s="1"/>
  <c r="C1050" i="1"/>
  <c r="R1050" i="1" s="1"/>
  <c r="C1051" i="1"/>
  <c r="B1051" i="1" s="1"/>
  <c r="C1052" i="1"/>
  <c r="B1052" i="1" s="1"/>
  <c r="C1053" i="1"/>
  <c r="A1053" i="1" s="1"/>
  <c r="C1054" i="1"/>
  <c r="L1054" i="1" s="1"/>
  <c r="C1055" i="1"/>
  <c r="A1055" i="1" s="1"/>
  <c r="C1056" i="1"/>
  <c r="A1056" i="1" s="1"/>
  <c r="C1057" i="1"/>
  <c r="A1057" i="1" s="1"/>
  <c r="C1058" i="1"/>
  <c r="L1058" i="1" s="1"/>
  <c r="C1059" i="1"/>
  <c r="B1059" i="1" s="1"/>
  <c r="C1060" i="1"/>
  <c r="B1060" i="1" s="1"/>
  <c r="C1061" i="1"/>
  <c r="A1061" i="1" s="1"/>
  <c r="I1462" i="1"/>
  <c r="I1463" i="1"/>
  <c r="I1464" i="1"/>
  <c r="I1465" i="1"/>
  <c r="I1467" i="1"/>
  <c r="I1468" i="1"/>
  <c r="I1469" i="1"/>
  <c r="I1470" i="1"/>
  <c r="I1472" i="1"/>
  <c r="I1473" i="1"/>
  <c r="I1474" i="1"/>
  <c r="I1475" i="1"/>
  <c r="I1477" i="1"/>
  <c r="I1478" i="1"/>
  <c r="I1479" i="1"/>
  <c r="I1480" i="1"/>
  <c r="I1482" i="1"/>
  <c r="I1483" i="1"/>
  <c r="I1484" i="1"/>
  <c r="I1485" i="1"/>
  <c r="I1487" i="1"/>
  <c r="I1488" i="1"/>
  <c r="I1489" i="1"/>
  <c r="I1490" i="1"/>
  <c r="I1492" i="1"/>
  <c r="I1493" i="1"/>
  <c r="I1494" i="1"/>
  <c r="I1495" i="1"/>
  <c r="I1497" i="1"/>
  <c r="I1498" i="1"/>
  <c r="I1499" i="1"/>
  <c r="I1500" i="1"/>
  <c r="I1502" i="1"/>
  <c r="I1503" i="1"/>
  <c r="I1504" i="1"/>
  <c r="I1505" i="1"/>
  <c r="A1507" i="1"/>
  <c r="B1507" i="1"/>
  <c r="J1507" i="1"/>
  <c r="K1507" i="1"/>
  <c r="L1507" i="1"/>
  <c r="M1507" i="1"/>
  <c r="N1507" i="1"/>
  <c r="O1507" i="1"/>
  <c r="P1507" i="1"/>
  <c r="Q1507" i="1"/>
  <c r="R1507" i="1"/>
  <c r="I687" i="15"/>
  <c r="B629" i="15"/>
  <c r="B597" i="15"/>
  <c r="B510" i="15"/>
  <c r="B464" i="15"/>
  <c r="B59" i="15"/>
  <c r="B61" i="15"/>
  <c r="B666" i="15" s="1"/>
  <c r="B687" i="15" s="1"/>
  <c r="J1210" i="1"/>
  <c r="K1210" i="1"/>
  <c r="L1210" i="1"/>
  <c r="M1210" i="1"/>
  <c r="N1210" i="1"/>
  <c r="O1210" i="1"/>
  <c r="P1210" i="1"/>
  <c r="Q1210" i="1"/>
  <c r="R1210" i="1"/>
  <c r="A1210" i="1"/>
  <c r="B1210" i="1"/>
  <c r="A62" i="1"/>
  <c r="B62" i="1"/>
  <c r="A63" i="1"/>
  <c r="B63" i="1"/>
  <c r="A64" i="1"/>
  <c r="B64" i="1"/>
  <c r="A148" i="1"/>
  <c r="B148" i="1"/>
  <c r="A149" i="1"/>
  <c r="B149" i="1"/>
  <c r="A161" i="1"/>
  <c r="B161" i="1"/>
  <c r="A162" i="1"/>
  <c r="B162" i="1"/>
  <c r="A187" i="1"/>
  <c r="B187" i="1"/>
  <c r="A202" i="1"/>
  <c r="B202" i="1"/>
  <c r="A220" i="1"/>
  <c r="B220" i="1"/>
  <c r="A221" i="1"/>
  <c r="B221" i="1"/>
  <c r="A222" i="1"/>
  <c r="A225" i="1"/>
  <c r="B225" i="1"/>
  <c r="A226" i="1"/>
  <c r="B226" i="1"/>
  <c r="A229" i="1"/>
  <c r="B229" i="1"/>
  <c r="A235" i="1"/>
  <c r="B235" i="1"/>
  <c r="A259" i="1"/>
  <c r="B259" i="1"/>
  <c r="A261" i="1"/>
  <c r="B261" i="1"/>
  <c r="A262" i="1"/>
  <c r="B262" i="1"/>
  <c r="A286" i="1"/>
  <c r="B286" i="1"/>
  <c r="A311" i="1"/>
  <c r="B311" i="1"/>
  <c r="A312" i="1"/>
  <c r="B312" i="1"/>
  <c r="A336" i="1"/>
  <c r="B336" i="1"/>
  <c r="A337" i="1"/>
  <c r="B337" i="1"/>
  <c r="A338" i="1"/>
  <c r="B338" i="1"/>
  <c r="A362" i="1"/>
  <c r="B362" i="1"/>
  <c r="A386" i="1"/>
  <c r="B386" i="1"/>
  <c r="A387" i="1"/>
  <c r="B387" i="1"/>
  <c r="A415" i="1"/>
  <c r="B415" i="1"/>
  <c r="A416" i="1"/>
  <c r="B416" i="1"/>
  <c r="A465" i="1"/>
  <c r="B465" i="1"/>
  <c r="A490" i="1"/>
  <c r="B490" i="1"/>
  <c r="A540" i="1"/>
  <c r="B540" i="1"/>
  <c r="A541" i="1"/>
  <c r="B541" i="1"/>
  <c r="A542" i="1"/>
  <c r="B542" i="1"/>
  <c r="A543" i="1"/>
  <c r="B543" i="1"/>
  <c r="A1199" i="1"/>
  <c r="B1199" i="1"/>
  <c r="A1202" i="1"/>
  <c r="B1202" i="1"/>
  <c r="A1206" i="1"/>
  <c r="B1206" i="1"/>
  <c r="A1211" i="1"/>
  <c r="B1211" i="1"/>
  <c r="A1220" i="1"/>
  <c r="B1220" i="1"/>
  <c r="A1221" i="1"/>
  <c r="B1221" i="1"/>
  <c r="A1222" i="1"/>
  <c r="B1222" i="1"/>
  <c r="A1223" i="1"/>
  <c r="B1223" i="1"/>
  <c r="A1224" i="1"/>
  <c r="B1224" i="1"/>
  <c r="A1226" i="1"/>
  <c r="B1226" i="1"/>
  <c r="A1227" i="1"/>
  <c r="B1227" i="1"/>
  <c r="A1228" i="1"/>
  <c r="B1228" i="1"/>
  <c r="A1229" i="1"/>
  <c r="B1229" i="1"/>
  <c r="A1230" i="1"/>
  <c r="B1230" i="1"/>
  <c r="A1231" i="1"/>
  <c r="B1231" i="1"/>
  <c r="A1232" i="1"/>
  <c r="B1232" i="1"/>
  <c r="A1233" i="1"/>
  <c r="B1233" i="1"/>
  <c r="A1239" i="1"/>
  <c r="B1239" i="1"/>
  <c r="A1260" i="1"/>
  <c r="B1260" i="1"/>
  <c r="A1261" i="1"/>
  <c r="A1287" i="1"/>
  <c r="B1287" i="1"/>
  <c r="A1290" i="1"/>
  <c r="B1290" i="1"/>
  <c r="A1302" i="1"/>
  <c r="B1302" i="1"/>
  <c r="A1317" i="1"/>
  <c r="B1317" i="1"/>
  <c r="A1334" i="1"/>
  <c r="B1334" i="1"/>
  <c r="A1397" i="1"/>
  <c r="B1397" i="1"/>
  <c r="A1398" i="1"/>
  <c r="B1398" i="1"/>
  <c r="A1506" i="1"/>
  <c r="B1506" i="1"/>
  <c r="A1461" i="1"/>
  <c r="B1461" i="1"/>
  <c r="A1466" i="1"/>
  <c r="B1466" i="1"/>
  <c r="A1471" i="1"/>
  <c r="B1471" i="1"/>
  <c r="A1476" i="1"/>
  <c r="B1476" i="1"/>
  <c r="A1481" i="1"/>
  <c r="B1481" i="1"/>
  <c r="A1486" i="1"/>
  <c r="B1486" i="1"/>
  <c r="A1491" i="1"/>
  <c r="B1491" i="1"/>
  <c r="A1496" i="1"/>
  <c r="B1496" i="1"/>
  <c r="A1501" i="1"/>
  <c r="B1501" i="1"/>
  <c r="J62" i="1"/>
  <c r="K62" i="1"/>
  <c r="L62" i="1"/>
  <c r="M62" i="1"/>
  <c r="N62" i="1"/>
  <c r="O62" i="1"/>
  <c r="P62" i="1"/>
  <c r="Q62" i="1"/>
  <c r="R62" i="1"/>
  <c r="J63" i="1"/>
  <c r="K63" i="1"/>
  <c r="L63" i="1"/>
  <c r="M63" i="1"/>
  <c r="N63" i="1"/>
  <c r="O63" i="1"/>
  <c r="P63" i="1"/>
  <c r="Q63" i="1"/>
  <c r="R63" i="1"/>
  <c r="J64" i="1"/>
  <c r="K64" i="1"/>
  <c r="L64" i="1"/>
  <c r="M64" i="1"/>
  <c r="N64" i="1"/>
  <c r="O64" i="1"/>
  <c r="P64" i="1"/>
  <c r="Q64" i="1"/>
  <c r="R64" i="1"/>
  <c r="J148" i="1"/>
  <c r="K148" i="1"/>
  <c r="L148" i="1"/>
  <c r="M148" i="1"/>
  <c r="N148" i="1"/>
  <c r="O148" i="1"/>
  <c r="P148" i="1"/>
  <c r="Q148" i="1"/>
  <c r="R148" i="1"/>
  <c r="J149" i="1"/>
  <c r="K149" i="1"/>
  <c r="L149" i="1"/>
  <c r="N149" i="1"/>
  <c r="O149" i="1"/>
  <c r="P149" i="1"/>
  <c r="Q149" i="1"/>
  <c r="R149" i="1"/>
  <c r="J161" i="1"/>
  <c r="K161" i="1"/>
  <c r="L161" i="1"/>
  <c r="M161" i="1"/>
  <c r="N161" i="1"/>
  <c r="O161" i="1"/>
  <c r="P161" i="1"/>
  <c r="Q161" i="1"/>
  <c r="R161" i="1"/>
  <c r="J162" i="1"/>
  <c r="K162" i="1"/>
  <c r="L162" i="1"/>
  <c r="N162" i="1"/>
  <c r="O162" i="1"/>
  <c r="P162" i="1"/>
  <c r="Q162" i="1"/>
  <c r="R162" i="1"/>
  <c r="J187" i="1"/>
  <c r="K187" i="1"/>
  <c r="L187" i="1"/>
  <c r="M187" i="1"/>
  <c r="N187" i="1"/>
  <c r="O187" i="1"/>
  <c r="P187" i="1"/>
  <c r="Q187" i="1"/>
  <c r="R187" i="1"/>
  <c r="J202" i="1"/>
  <c r="K202" i="1"/>
  <c r="L202" i="1"/>
  <c r="M202" i="1"/>
  <c r="N202" i="1"/>
  <c r="O202" i="1"/>
  <c r="P202" i="1"/>
  <c r="Q202" i="1"/>
  <c r="R202" i="1"/>
  <c r="J220" i="1"/>
  <c r="K220" i="1"/>
  <c r="L220" i="1"/>
  <c r="M220" i="1"/>
  <c r="N220" i="1"/>
  <c r="O220" i="1"/>
  <c r="P220" i="1"/>
  <c r="Q220" i="1"/>
  <c r="R220" i="1"/>
  <c r="J221" i="1"/>
  <c r="K221" i="1"/>
  <c r="L221" i="1"/>
  <c r="N221" i="1"/>
  <c r="O221" i="1"/>
  <c r="P221" i="1"/>
  <c r="Q221" i="1"/>
  <c r="R221" i="1"/>
  <c r="J222" i="1"/>
  <c r="K222" i="1"/>
  <c r="L222" i="1"/>
  <c r="M222" i="1"/>
  <c r="N222" i="1"/>
  <c r="O222" i="1"/>
  <c r="P222" i="1"/>
  <c r="Q222" i="1"/>
  <c r="R222" i="1"/>
  <c r="J225" i="1"/>
  <c r="K225" i="1"/>
  <c r="L225" i="1"/>
  <c r="M225" i="1"/>
  <c r="N225" i="1"/>
  <c r="O225" i="1"/>
  <c r="P225" i="1"/>
  <c r="Q225" i="1"/>
  <c r="R225" i="1"/>
  <c r="J226" i="1"/>
  <c r="K226" i="1"/>
  <c r="L226" i="1"/>
  <c r="M226" i="1"/>
  <c r="N226" i="1"/>
  <c r="O226" i="1"/>
  <c r="P226" i="1"/>
  <c r="Q226" i="1"/>
  <c r="R226" i="1"/>
  <c r="J229" i="1"/>
  <c r="K229" i="1"/>
  <c r="L229" i="1"/>
  <c r="M229" i="1"/>
  <c r="N229" i="1"/>
  <c r="O229" i="1"/>
  <c r="P229" i="1"/>
  <c r="Q229" i="1"/>
  <c r="R229" i="1"/>
  <c r="J235" i="1"/>
  <c r="K235" i="1"/>
  <c r="L235" i="1"/>
  <c r="M235" i="1"/>
  <c r="N235" i="1"/>
  <c r="O235" i="1"/>
  <c r="P235" i="1"/>
  <c r="Q235" i="1"/>
  <c r="R235" i="1"/>
  <c r="J259" i="1"/>
  <c r="K259" i="1"/>
  <c r="L259" i="1"/>
  <c r="M259" i="1"/>
  <c r="N259" i="1"/>
  <c r="O259" i="1"/>
  <c r="P259" i="1"/>
  <c r="Q259" i="1"/>
  <c r="R259" i="1"/>
  <c r="J261" i="1"/>
  <c r="K261" i="1"/>
  <c r="L261" i="1"/>
  <c r="M261" i="1"/>
  <c r="N261" i="1"/>
  <c r="O261" i="1"/>
  <c r="P261" i="1"/>
  <c r="Q261" i="1"/>
  <c r="R261" i="1"/>
  <c r="J262" i="1"/>
  <c r="K262" i="1"/>
  <c r="L262" i="1"/>
  <c r="M262" i="1"/>
  <c r="N262" i="1"/>
  <c r="O262" i="1"/>
  <c r="P262" i="1"/>
  <c r="Q262" i="1"/>
  <c r="R262" i="1"/>
  <c r="J311" i="1"/>
  <c r="K311" i="1"/>
  <c r="L311" i="1"/>
  <c r="M311" i="1"/>
  <c r="N311" i="1"/>
  <c r="O311" i="1"/>
  <c r="P311" i="1"/>
  <c r="Q311" i="1"/>
  <c r="R311" i="1"/>
  <c r="J312" i="1"/>
  <c r="K312" i="1"/>
  <c r="L312" i="1"/>
  <c r="M312" i="1"/>
  <c r="N312" i="1"/>
  <c r="O312" i="1"/>
  <c r="P312" i="1"/>
  <c r="Q312" i="1"/>
  <c r="R312" i="1"/>
  <c r="J336" i="1"/>
  <c r="K336" i="1"/>
  <c r="L336" i="1"/>
  <c r="M336" i="1"/>
  <c r="N336" i="1"/>
  <c r="O336" i="1"/>
  <c r="P336" i="1"/>
  <c r="Q336" i="1"/>
  <c r="R336" i="1"/>
  <c r="J337" i="1"/>
  <c r="K337" i="1"/>
  <c r="L337" i="1"/>
  <c r="N337" i="1"/>
  <c r="O337" i="1"/>
  <c r="P337" i="1"/>
  <c r="Q337" i="1"/>
  <c r="R337" i="1"/>
  <c r="J338" i="1"/>
  <c r="K338" i="1"/>
  <c r="L338" i="1"/>
  <c r="M338" i="1"/>
  <c r="N338" i="1"/>
  <c r="O338" i="1"/>
  <c r="P338" i="1"/>
  <c r="Q338" i="1"/>
  <c r="R338" i="1"/>
  <c r="J362" i="1"/>
  <c r="K362" i="1"/>
  <c r="L362" i="1"/>
  <c r="M362" i="1"/>
  <c r="N362" i="1"/>
  <c r="O362" i="1"/>
  <c r="P362" i="1"/>
  <c r="Q362" i="1"/>
  <c r="R362" i="1"/>
  <c r="J387" i="1"/>
  <c r="K387" i="1"/>
  <c r="L387" i="1"/>
  <c r="M387" i="1"/>
  <c r="N387" i="1"/>
  <c r="O387" i="1"/>
  <c r="P387" i="1"/>
  <c r="Q387" i="1"/>
  <c r="R387" i="1"/>
  <c r="J415" i="1"/>
  <c r="K415" i="1"/>
  <c r="L415" i="1"/>
  <c r="M415" i="1"/>
  <c r="N415" i="1"/>
  <c r="O415" i="1"/>
  <c r="P415" i="1"/>
  <c r="Q415" i="1"/>
  <c r="R415" i="1"/>
  <c r="J416" i="1"/>
  <c r="K416" i="1"/>
  <c r="L416" i="1"/>
  <c r="M416" i="1"/>
  <c r="N416" i="1"/>
  <c r="O416" i="1"/>
  <c r="P416" i="1"/>
  <c r="Q416" i="1"/>
  <c r="R416" i="1"/>
  <c r="J465" i="1"/>
  <c r="K465" i="1"/>
  <c r="L465" i="1"/>
  <c r="M465" i="1"/>
  <c r="N465" i="1"/>
  <c r="O465" i="1"/>
  <c r="P465" i="1"/>
  <c r="Q465" i="1"/>
  <c r="R465" i="1"/>
  <c r="J490" i="1"/>
  <c r="K490" i="1"/>
  <c r="L490" i="1"/>
  <c r="M490" i="1"/>
  <c r="N490" i="1"/>
  <c r="O490" i="1"/>
  <c r="P490" i="1"/>
  <c r="Q490" i="1"/>
  <c r="R490" i="1"/>
  <c r="J540" i="1"/>
  <c r="K540" i="1"/>
  <c r="L540" i="1"/>
  <c r="M540" i="1"/>
  <c r="N540" i="1"/>
  <c r="O540" i="1"/>
  <c r="P540" i="1"/>
  <c r="Q540" i="1"/>
  <c r="R540" i="1"/>
  <c r="J541" i="1"/>
  <c r="K541" i="1"/>
  <c r="L541" i="1"/>
  <c r="M541" i="1"/>
  <c r="N541" i="1"/>
  <c r="O541" i="1"/>
  <c r="P541" i="1"/>
  <c r="Q541" i="1"/>
  <c r="R541" i="1"/>
  <c r="J542" i="1"/>
  <c r="K542" i="1"/>
  <c r="L542" i="1"/>
  <c r="M542" i="1"/>
  <c r="N542" i="1"/>
  <c r="O542" i="1"/>
  <c r="P542" i="1"/>
  <c r="Q542" i="1"/>
  <c r="R542" i="1"/>
  <c r="J949" i="1"/>
  <c r="K949" i="1"/>
  <c r="L949" i="1"/>
  <c r="M949" i="1"/>
  <c r="N949" i="1"/>
  <c r="O949" i="1"/>
  <c r="P949" i="1"/>
  <c r="Q949" i="1"/>
  <c r="R949" i="1"/>
  <c r="J948" i="1"/>
  <c r="K948" i="1"/>
  <c r="L948" i="1"/>
  <c r="M948" i="1"/>
  <c r="N948" i="1"/>
  <c r="O948" i="1"/>
  <c r="P948" i="1"/>
  <c r="Q948" i="1"/>
  <c r="R948" i="1"/>
  <c r="J543" i="1"/>
  <c r="K543" i="1"/>
  <c r="L543" i="1"/>
  <c r="M543" i="1"/>
  <c r="N543" i="1"/>
  <c r="O543" i="1"/>
  <c r="P543" i="1"/>
  <c r="Q543" i="1"/>
  <c r="R543" i="1"/>
  <c r="J743" i="1"/>
  <c r="K743" i="1"/>
  <c r="L743" i="1"/>
  <c r="M743" i="1"/>
  <c r="N743" i="1"/>
  <c r="O743" i="1"/>
  <c r="P743" i="1"/>
  <c r="Q743" i="1"/>
  <c r="R743" i="1"/>
  <c r="J744" i="1"/>
  <c r="K744" i="1"/>
  <c r="L744" i="1"/>
  <c r="M744" i="1"/>
  <c r="N744" i="1"/>
  <c r="O744" i="1"/>
  <c r="P744" i="1"/>
  <c r="Q744" i="1"/>
  <c r="R744" i="1"/>
  <c r="J745" i="1"/>
  <c r="K745" i="1"/>
  <c r="L745" i="1"/>
  <c r="M745" i="1"/>
  <c r="N745" i="1"/>
  <c r="O745" i="1"/>
  <c r="P745" i="1"/>
  <c r="Q745" i="1"/>
  <c r="R745" i="1"/>
  <c r="J746" i="1"/>
  <c r="K746" i="1"/>
  <c r="L746" i="1"/>
  <c r="M746" i="1"/>
  <c r="N746" i="1"/>
  <c r="O746" i="1"/>
  <c r="P746" i="1"/>
  <c r="Q746" i="1"/>
  <c r="R746" i="1"/>
  <c r="J1199" i="1"/>
  <c r="K1199" i="1"/>
  <c r="L1199" i="1"/>
  <c r="M1199" i="1"/>
  <c r="N1199" i="1"/>
  <c r="O1199" i="1"/>
  <c r="P1199" i="1"/>
  <c r="Q1199" i="1"/>
  <c r="R1199" i="1"/>
  <c r="J1202" i="1"/>
  <c r="K1202" i="1"/>
  <c r="L1202" i="1"/>
  <c r="M1202" i="1"/>
  <c r="N1202" i="1"/>
  <c r="O1202" i="1"/>
  <c r="P1202" i="1"/>
  <c r="Q1202" i="1"/>
  <c r="R1202" i="1"/>
  <c r="J1206" i="1"/>
  <c r="K1206" i="1"/>
  <c r="L1206" i="1"/>
  <c r="M1206" i="1"/>
  <c r="N1206" i="1"/>
  <c r="O1206" i="1"/>
  <c r="P1206" i="1"/>
  <c r="Q1206" i="1"/>
  <c r="R1206" i="1"/>
  <c r="J1211" i="1"/>
  <c r="K1211" i="1"/>
  <c r="L1211" i="1"/>
  <c r="M1211" i="1"/>
  <c r="N1211" i="1"/>
  <c r="O1211" i="1"/>
  <c r="P1211" i="1"/>
  <c r="Q1211" i="1"/>
  <c r="R1211" i="1"/>
  <c r="J1220" i="1"/>
  <c r="K1220" i="1"/>
  <c r="L1220" i="1"/>
  <c r="M1220" i="1"/>
  <c r="N1220" i="1"/>
  <c r="O1220" i="1"/>
  <c r="P1220" i="1"/>
  <c r="Q1220" i="1"/>
  <c r="R1220" i="1"/>
  <c r="J1221" i="1"/>
  <c r="K1221" i="1"/>
  <c r="L1221" i="1"/>
  <c r="M1221" i="1"/>
  <c r="N1221" i="1"/>
  <c r="O1221" i="1"/>
  <c r="P1221" i="1"/>
  <c r="Q1221" i="1"/>
  <c r="R1221" i="1"/>
  <c r="J1222" i="1"/>
  <c r="K1222" i="1"/>
  <c r="L1222" i="1"/>
  <c r="M1222" i="1"/>
  <c r="N1222" i="1"/>
  <c r="O1222" i="1"/>
  <c r="P1222" i="1"/>
  <c r="Q1222" i="1"/>
  <c r="R1222" i="1"/>
  <c r="J1223" i="1"/>
  <c r="K1223" i="1"/>
  <c r="L1223" i="1"/>
  <c r="M1223" i="1"/>
  <c r="N1223" i="1"/>
  <c r="O1223" i="1"/>
  <c r="P1223" i="1"/>
  <c r="Q1223" i="1"/>
  <c r="R1223" i="1"/>
  <c r="J1224" i="1"/>
  <c r="K1224" i="1"/>
  <c r="L1224" i="1"/>
  <c r="M1224" i="1"/>
  <c r="N1224" i="1"/>
  <c r="O1224" i="1"/>
  <c r="P1224" i="1"/>
  <c r="Q1224" i="1"/>
  <c r="R1224" i="1"/>
  <c r="J1226" i="1"/>
  <c r="K1226" i="1"/>
  <c r="L1226" i="1"/>
  <c r="M1226" i="1"/>
  <c r="N1226" i="1"/>
  <c r="O1226" i="1"/>
  <c r="P1226" i="1"/>
  <c r="Q1226" i="1"/>
  <c r="R1226" i="1"/>
  <c r="J1227" i="1"/>
  <c r="K1227" i="1"/>
  <c r="L1227" i="1"/>
  <c r="M1227" i="1"/>
  <c r="N1227" i="1"/>
  <c r="O1227" i="1"/>
  <c r="P1227" i="1"/>
  <c r="Q1227" i="1"/>
  <c r="R1227" i="1"/>
  <c r="J1228" i="1"/>
  <c r="K1228" i="1"/>
  <c r="L1228" i="1"/>
  <c r="M1228" i="1"/>
  <c r="N1228" i="1"/>
  <c r="O1228" i="1"/>
  <c r="P1228" i="1"/>
  <c r="Q1228" i="1"/>
  <c r="R1228" i="1"/>
  <c r="J1229" i="1"/>
  <c r="K1229" i="1"/>
  <c r="L1229" i="1"/>
  <c r="M1229" i="1"/>
  <c r="N1229" i="1"/>
  <c r="O1229" i="1"/>
  <c r="P1229" i="1"/>
  <c r="Q1229" i="1"/>
  <c r="R1229" i="1"/>
  <c r="J1230" i="1"/>
  <c r="K1230" i="1"/>
  <c r="L1230" i="1"/>
  <c r="M1230" i="1"/>
  <c r="N1230" i="1"/>
  <c r="O1230" i="1"/>
  <c r="P1230" i="1"/>
  <c r="Q1230" i="1"/>
  <c r="R1230" i="1"/>
  <c r="J1231" i="1"/>
  <c r="K1231" i="1"/>
  <c r="L1231" i="1"/>
  <c r="M1231" i="1"/>
  <c r="N1231" i="1"/>
  <c r="O1231" i="1"/>
  <c r="P1231" i="1"/>
  <c r="Q1231" i="1"/>
  <c r="R1231" i="1"/>
  <c r="J1232" i="1"/>
  <c r="K1232" i="1"/>
  <c r="L1232" i="1"/>
  <c r="M1232" i="1"/>
  <c r="N1232" i="1"/>
  <c r="O1232" i="1"/>
  <c r="P1232" i="1"/>
  <c r="Q1232" i="1"/>
  <c r="R1232" i="1"/>
  <c r="J1233" i="1"/>
  <c r="K1233" i="1"/>
  <c r="L1233" i="1"/>
  <c r="M1233" i="1"/>
  <c r="N1233" i="1"/>
  <c r="P1233" i="1"/>
  <c r="Q1233" i="1"/>
  <c r="R1233" i="1"/>
  <c r="J1239" i="1"/>
  <c r="K1239" i="1"/>
  <c r="L1239" i="1"/>
  <c r="M1239" i="1"/>
  <c r="N1239" i="1"/>
  <c r="O1239" i="1"/>
  <c r="P1239" i="1"/>
  <c r="Q1239" i="1"/>
  <c r="R1239" i="1"/>
  <c r="J1260" i="1"/>
  <c r="K1260" i="1"/>
  <c r="L1260" i="1"/>
  <c r="M1260" i="1"/>
  <c r="N1260" i="1"/>
  <c r="O1260" i="1"/>
  <c r="P1260" i="1"/>
  <c r="Q1260" i="1"/>
  <c r="R1260" i="1"/>
  <c r="J1261" i="1"/>
  <c r="K1261" i="1"/>
  <c r="L1261" i="1"/>
  <c r="M1261" i="1"/>
  <c r="N1261" i="1"/>
  <c r="O1261" i="1"/>
  <c r="P1261" i="1"/>
  <c r="Q1261" i="1"/>
  <c r="R1261" i="1"/>
  <c r="J1287" i="1"/>
  <c r="K1287" i="1"/>
  <c r="L1287" i="1"/>
  <c r="M1287" i="1"/>
  <c r="N1287" i="1"/>
  <c r="O1287" i="1"/>
  <c r="P1287" i="1"/>
  <c r="Q1287" i="1"/>
  <c r="R1287" i="1"/>
  <c r="J1290" i="1"/>
  <c r="K1290" i="1"/>
  <c r="L1290" i="1"/>
  <c r="M1290" i="1"/>
  <c r="N1290" i="1"/>
  <c r="O1290" i="1"/>
  <c r="P1290" i="1"/>
  <c r="Q1290" i="1"/>
  <c r="R1290" i="1"/>
  <c r="J1302" i="1"/>
  <c r="K1302" i="1"/>
  <c r="L1302" i="1"/>
  <c r="M1302" i="1"/>
  <c r="N1302" i="1"/>
  <c r="O1302" i="1"/>
  <c r="P1302" i="1"/>
  <c r="Q1302" i="1"/>
  <c r="R1302" i="1"/>
  <c r="J1317" i="1"/>
  <c r="K1317" i="1"/>
  <c r="L1317" i="1"/>
  <c r="M1317" i="1"/>
  <c r="N1317" i="1"/>
  <c r="O1317" i="1"/>
  <c r="P1317" i="1"/>
  <c r="Q1317" i="1"/>
  <c r="R1317" i="1"/>
  <c r="J1334" i="1"/>
  <c r="K1334" i="1"/>
  <c r="L1334" i="1"/>
  <c r="M1334" i="1"/>
  <c r="N1334" i="1"/>
  <c r="O1334" i="1"/>
  <c r="P1334" i="1"/>
  <c r="Q1334" i="1"/>
  <c r="R1334" i="1"/>
  <c r="K1340" i="1"/>
  <c r="K1341" i="1"/>
  <c r="K1365" i="1"/>
  <c r="K1390" i="1"/>
  <c r="J1397" i="1"/>
  <c r="K1397" i="1"/>
  <c r="L1397" i="1"/>
  <c r="M1397" i="1"/>
  <c r="N1397" i="1"/>
  <c r="O1397" i="1"/>
  <c r="P1397" i="1"/>
  <c r="Q1397" i="1"/>
  <c r="R1397" i="1"/>
  <c r="J1398" i="1"/>
  <c r="K1398" i="1"/>
  <c r="L1398" i="1"/>
  <c r="M1398" i="1"/>
  <c r="N1398" i="1"/>
  <c r="O1398" i="1"/>
  <c r="P1398" i="1"/>
  <c r="Q1398" i="1"/>
  <c r="R1398" i="1"/>
  <c r="K1404" i="1"/>
  <c r="K1405" i="1"/>
  <c r="K1429" i="1"/>
  <c r="K1454" i="1"/>
  <c r="J1506" i="1"/>
  <c r="K1506" i="1"/>
  <c r="L1506" i="1"/>
  <c r="M1506" i="1"/>
  <c r="N1506" i="1"/>
  <c r="O1506" i="1"/>
  <c r="P1506" i="1"/>
  <c r="Q1506" i="1"/>
  <c r="R1506" i="1"/>
  <c r="J1461" i="1"/>
  <c r="K1461" i="1"/>
  <c r="L1461" i="1"/>
  <c r="M1461" i="1"/>
  <c r="N1461" i="1"/>
  <c r="O1461" i="1"/>
  <c r="P1461" i="1"/>
  <c r="Q1461" i="1"/>
  <c r="R1461" i="1"/>
  <c r="J1466" i="1"/>
  <c r="K1466" i="1"/>
  <c r="L1466" i="1"/>
  <c r="M1466" i="1"/>
  <c r="N1466" i="1"/>
  <c r="O1466" i="1"/>
  <c r="R1466" i="1"/>
  <c r="J1471" i="1"/>
  <c r="K1471" i="1"/>
  <c r="L1471" i="1"/>
  <c r="M1471" i="1"/>
  <c r="N1471" i="1"/>
  <c r="O1471" i="1"/>
  <c r="R1471" i="1"/>
  <c r="J1476" i="1"/>
  <c r="K1476" i="1"/>
  <c r="L1476" i="1"/>
  <c r="M1476" i="1"/>
  <c r="N1476" i="1"/>
  <c r="O1476" i="1"/>
  <c r="R1476" i="1"/>
  <c r="J1481" i="1"/>
  <c r="K1481" i="1"/>
  <c r="L1481" i="1"/>
  <c r="M1481" i="1"/>
  <c r="N1481" i="1"/>
  <c r="O1481" i="1"/>
  <c r="R1481" i="1"/>
  <c r="J1486" i="1"/>
  <c r="K1486" i="1"/>
  <c r="L1486" i="1"/>
  <c r="M1486" i="1"/>
  <c r="N1486" i="1"/>
  <c r="O1486" i="1"/>
  <c r="R1486" i="1"/>
  <c r="J1491" i="1"/>
  <c r="K1491" i="1"/>
  <c r="L1491" i="1"/>
  <c r="M1491" i="1"/>
  <c r="N1491" i="1"/>
  <c r="O1491" i="1"/>
  <c r="R1491" i="1"/>
  <c r="J1496" i="1"/>
  <c r="K1496" i="1"/>
  <c r="L1496" i="1"/>
  <c r="M1496" i="1"/>
  <c r="N1496" i="1"/>
  <c r="O1496" i="1"/>
  <c r="R1496" i="1"/>
  <c r="J1501" i="1"/>
  <c r="K1501" i="1"/>
  <c r="L1501" i="1"/>
  <c r="M1501" i="1"/>
  <c r="N1501" i="1"/>
  <c r="O1501" i="1"/>
  <c r="R1501" i="1"/>
  <c r="K102" i="19"/>
  <c r="Q1501" i="1" s="1"/>
  <c r="K101" i="19"/>
  <c r="Q1496" i="1" s="1"/>
  <c r="K100" i="19"/>
  <c r="Q1491" i="1" s="1"/>
  <c r="K99" i="19"/>
  <c r="Q1486" i="1" s="1"/>
  <c r="K98" i="19"/>
  <c r="Q1481" i="1" s="1"/>
  <c r="K97" i="19"/>
  <c r="Q1476" i="1" s="1"/>
  <c r="K96" i="19"/>
  <c r="Q1471" i="1" s="1"/>
  <c r="K95" i="19"/>
  <c r="Q1466" i="1" s="1"/>
  <c r="J102" i="19"/>
  <c r="P1501" i="1" s="1"/>
  <c r="J101" i="19"/>
  <c r="P1496" i="1" s="1"/>
  <c r="J100" i="19"/>
  <c r="P1491" i="1" s="1"/>
  <c r="J99" i="19"/>
  <c r="P1486" i="1" s="1"/>
  <c r="J98" i="19"/>
  <c r="P1481" i="1" s="1"/>
  <c r="J97" i="19"/>
  <c r="P1476" i="1" s="1"/>
  <c r="J96" i="19"/>
  <c r="P1471" i="1" s="1"/>
  <c r="J95" i="19"/>
  <c r="P1466" i="1" s="1"/>
  <c r="L93" i="19"/>
  <c r="R1454" i="1" s="1"/>
  <c r="K93" i="19"/>
  <c r="Q1454" i="1" s="1"/>
  <c r="J93" i="19"/>
  <c r="P1454" i="1" s="1"/>
  <c r="I93" i="19"/>
  <c r="H93" i="19"/>
  <c r="N1454" i="1" s="1"/>
  <c r="G93" i="19"/>
  <c r="M1454" i="1" s="1"/>
  <c r="F93" i="19"/>
  <c r="L1454" i="1" s="1"/>
  <c r="D93" i="19"/>
  <c r="J1454" i="1" s="1"/>
  <c r="L92" i="19"/>
  <c r="R1429" i="1" s="1"/>
  <c r="K92" i="19"/>
  <c r="Q1429" i="1" s="1"/>
  <c r="J92" i="19"/>
  <c r="P1429" i="1" s="1"/>
  <c r="I92" i="19"/>
  <c r="O1429" i="1" s="1"/>
  <c r="H92" i="19"/>
  <c r="N1429" i="1" s="1"/>
  <c r="G92" i="19"/>
  <c r="M1429" i="1" s="1"/>
  <c r="F92" i="19"/>
  <c r="L1429" i="1" s="1"/>
  <c r="D92" i="19"/>
  <c r="J1429" i="1" s="1"/>
  <c r="L91" i="19"/>
  <c r="K91" i="19"/>
  <c r="J91" i="19"/>
  <c r="I91" i="19"/>
  <c r="O1405" i="1"/>
  <c r="H91" i="19"/>
  <c r="G91" i="19"/>
  <c r="F91" i="19"/>
  <c r="D91" i="19"/>
  <c r="L90" i="19"/>
  <c r="R1404" i="1" s="1"/>
  <c r="K90" i="19"/>
  <c r="Q1404" i="1" s="1"/>
  <c r="J90" i="19"/>
  <c r="P1404" i="1" s="1"/>
  <c r="I90" i="19"/>
  <c r="O1404" i="1" s="1"/>
  <c r="H90" i="19"/>
  <c r="N1404" i="1" s="1"/>
  <c r="G90" i="19"/>
  <c r="M1404" i="1" s="1"/>
  <c r="F90" i="19"/>
  <c r="L1404" i="1" s="1"/>
  <c r="D90" i="19"/>
  <c r="J1404" i="1" s="1"/>
  <c r="B90" i="19"/>
  <c r="B1404" i="1" s="1"/>
  <c r="B91" i="19"/>
  <c r="B92" i="19"/>
  <c r="B1429" i="1" s="1"/>
  <c r="B93" i="19"/>
  <c r="B1454" i="1" s="1"/>
  <c r="A91" i="19"/>
  <c r="A92" i="19"/>
  <c r="A1429" i="1" s="1"/>
  <c r="A93" i="19"/>
  <c r="A1454" i="1" s="1"/>
  <c r="A90" i="19"/>
  <c r="A1404" i="1" s="1"/>
  <c r="L87" i="19"/>
  <c r="R1390" i="1" s="1"/>
  <c r="K87" i="19"/>
  <c r="Q1390" i="1" s="1"/>
  <c r="J87" i="19"/>
  <c r="P1390" i="1" s="1"/>
  <c r="I87" i="19"/>
  <c r="O1390" i="1" s="1"/>
  <c r="H87" i="19"/>
  <c r="N1390" i="1" s="1"/>
  <c r="G87" i="19"/>
  <c r="M1390" i="1" s="1"/>
  <c r="F87" i="19"/>
  <c r="L1390" i="1" s="1"/>
  <c r="D87" i="19"/>
  <c r="J1390" i="1" s="1"/>
  <c r="L86" i="19"/>
  <c r="K86" i="19"/>
  <c r="J86" i="19"/>
  <c r="P1365" i="1" s="1"/>
  <c r="I86" i="19"/>
  <c r="O1365" i="1" s="1"/>
  <c r="H86" i="19"/>
  <c r="N1365" i="1" s="1"/>
  <c r="G86" i="19"/>
  <c r="M1365" i="1" s="1"/>
  <c r="F86" i="19"/>
  <c r="L1365" i="1" s="1"/>
  <c r="D86" i="19"/>
  <c r="J1365" i="1" s="1"/>
  <c r="L85" i="19"/>
  <c r="K85" i="19"/>
  <c r="J85" i="19"/>
  <c r="I85" i="19"/>
  <c r="H85" i="19"/>
  <c r="G85" i="19"/>
  <c r="F85" i="19"/>
  <c r="D85" i="19"/>
  <c r="L84" i="19"/>
  <c r="R1340" i="1" s="1"/>
  <c r="K84" i="19"/>
  <c r="Q1340" i="1" s="1"/>
  <c r="J84" i="19"/>
  <c r="P1340" i="1" s="1"/>
  <c r="I84" i="19"/>
  <c r="O1340" i="1" s="1"/>
  <c r="H84" i="19"/>
  <c r="N1340" i="1" s="1"/>
  <c r="G84" i="19"/>
  <c r="M1340" i="1" s="1"/>
  <c r="F84" i="19"/>
  <c r="L1340" i="1" s="1"/>
  <c r="D84" i="19"/>
  <c r="J1340" i="1" s="1"/>
  <c r="B87" i="19"/>
  <c r="B1390" i="1" s="1"/>
  <c r="A87" i="19"/>
  <c r="A1390" i="1" s="1"/>
  <c r="B86" i="19"/>
  <c r="B1365" i="1" s="1"/>
  <c r="A86" i="19"/>
  <c r="A1365" i="1" s="1"/>
  <c r="B85" i="19"/>
  <c r="A85" i="19"/>
  <c r="B84" i="19"/>
  <c r="B1340" i="1" s="1"/>
  <c r="A84" i="19"/>
  <c r="A1340" i="1" s="1"/>
  <c r="G33" i="19"/>
  <c r="M337" i="1" s="1"/>
  <c r="G18" i="19"/>
  <c r="M221" i="1" s="1"/>
  <c r="G12" i="19"/>
  <c r="M162" i="1" s="1"/>
  <c r="G10" i="19"/>
  <c r="M149" i="1" s="1"/>
  <c r="C467" i="1"/>
  <c r="B467" i="1" s="1"/>
  <c r="C468" i="1"/>
  <c r="C469" i="1"/>
  <c r="P469" i="1" s="1"/>
  <c r="C470" i="1"/>
  <c r="C471" i="1"/>
  <c r="C472" i="1"/>
  <c r="O472" i="1" s="1"/>
  <c r="C473" i="1"/>
  <c r="C474" i="1"/>
  <c r="C475" i="1"/>
  <c r="A475" i="1" s="1"/>
  <c r="C476" i="1"/>
  <c r="C477" i="1"/>
  <c r="M477" i="1" s="1"/>
  <c r="C478" i="1"/>
  <c r="C479" i="1"/>
  <c r="C480" i="1"/>
  <c r="Q480" i="1" s="1"/>
  <c r="C481" i="1"/>
  <c r="K481" i="1" s="1"/>
  <c r="C482" i="1"/>
  <c r="C483" i="1"/>
  <c r="Q483" i="1" s="1"/>
  <c r="C484" i="1"/>
  <c r="C485" i="1"/>
  <c r="B485" i="1" s="1"/>
  <c r="C486" i="1"/>
  <c r="C487" i="1"/>
  <c r="M487" i="1" s="1"/>
  <c r="C488" i="1"/>
  <c r="B488" i="1" s="1"/>
  <c r="C489" i="1"/>
  <c r="C466" i="1"/>
  <c r="H59" i="15"/>
  <c r="E670" i="15"/>
  <c r="F670" i="15"/>
  <c r="G670" i="15"/>
  <c r="H670" i="15"/>
  <c r="C65" i="15"/>
  <c r="C670" i="15" s="1"/>
  <c r="D65" i="15"/>
  <c r="D670" i="15"/>
  <c r="B65" i="15"/>
  <c r="B670" i="15" s="1"/>
  <c r="B691" i="15" s="1"/>
  <c r="D63" i="15"/>
  <c r="D668" i="15" s="1"/>
  <c r="C63" i="15"/>
  <c r="C668" i="15" s="1"/>
  <c r="B63" i="15"/>
  <c r="B668" i="15" s="1"/>
  <c r="C61" i="15"/>
  <c r="C666" i="15" s="1"/>
  <c r="C687" i="15" s="1"/>
  <c r="D61" i="15"/>
  <c r="D666" i="15" s="1"/>
  <c r="D687" i="15" s="1"/>
  <c r="H692" i="15"/>
  <c r="I692" i="15"/>
  <c r="H688" i="15"/>
  <c r="I688" i="15"/>
  <c r="H689" i="15"/>
  <c r="H690" i="15"/>
  <c r="I690" i="15"/>
  <c r="H691" i="15"/>
  <c r="I691" i="15"/>
  <c r="I686" i="15"/>
  <c r="H686" i="15"/>
  <c r="H685" i="15"/>
  <c r="C60" i="15"/>
  <c r="C665" i="15" s="1"/>
  <c r="D60" i="15"/>
  <c r="D665" i="15" s="1"/>
  <c r="D686" i="15" s="1"/>
  <c r="E60" i="15"/>
  <c r="E665" i="15" s="1"/>
  <c r="E686" i="15" s="1"/>
  <c r="F60" i="15"/>
  <c r="F665" i="15" s="1"/>
  <c r="F686" i="15" s="1"/>
  <c r="G60" i="15"/>
  <c r="G665" i="15" s="1"/>
  <c r="G686" i="15" s="1"/>
  <c r="H60" i="15"/>
  <c r="H665" i="15" s="1"/>
  <c r="E61" i="15"/>
  <c r="E666" i="15" s="1"/>
  <c r="E687" i="15" s="1"/>
  <c r="F61" i="15"/>
  <c r="F666" i="15" s="1"/>
  <c r="F687" i="15" s="1"/>
  <c r="G61" i="15"/>
  <c r="G666" i="15" s="1"/>
  <c r="G687" i="15" s="1"/>
  <c r="H61" i="15"/>
  <c r="H666" i="15" s="1"/>
  <c r="H687" i="15" s="1"/>
  <c r="C62" i="15"/>
  <c r="C667" i="15" s="1"/>
  <c r="D62" i="15"/>
  <c r="D667" i="15"/>
  <c r="D688" i="15" s="1"/>
  <c r="E62" i="15"/>
  <c r="E667" i="15"/>
  <c r="E688" i="15"/>
  <c r="F62" i="15"/>
  <c r="F667" i="15" s="1"/>
  <c r="F688" i="15" s="1"/>
  <c r="G62" i="15"/>
  <c r="G667" i="15" s="1"/>
  <c r="G688" i="15" s="1"/>
  <c r="H62" i="15"/>
  <c r="H667" i="15"/>
  <c r="E63" i="15"/>
  <c r="E668" i="15" s="1"/>
  <c r="E689" i="15" s="1"/>
  <c r="F63" i="15"/>
  <c r="F668" i="15" s="1"/>
  <c r="G63" i="15"/>
  <c r="G668" i="15" s="1"/>
  <c r="H63" i="15"/>
  <c r="H668" i="15" s="1"/>
  <c r="C64" i="15"/>
  <c r="C669" i="15"/>
  <c r="D64" i="15"/>
  <c r="D669" i="15"/>
  <c r="E64" i="15"/>
  <c r="E669" i="15" s="1"/>
  <c r="F64" i="15"/>
  <c r="F669" i="15"/>
  <c r="G64" i="15"/>
  <c r="G669" i="15"/>
  <c r="H64" i="15"/>
  <c r="H669" i="15"/>
  <c r="B64" i="15"/>
  <c r="B669" i="15" s="1"/>
  <c r="B62" i="15"/>
  <c r="B667" i="15"/>
  <c r="B688" i="15" s="1"/>
  <c r="B60" i="15"/>
  <c r="B665" i="15" s="1"/>
  <c r="B686" i="15" s="1"/>
  <c r="C1437" i="1"/>
  <c r="C1438" i="1"/>
  <c r="K1438" i="1" s="1"/>
  <c r="C1439" i="1"/>
  <c r="C1440" i="1"/>
  <c r="C1441" i="1"/>
  <c r="C1442" i="1"/>
  <c r="C1443" i="1"/>
  <c r="C1444" i="1"/>
  <c r="K1444" i="1" s="1"/>
  <c r="C1445" i="1"/>
  <c r="C1446" i="1"/>
  <c r="C1447" i="1"/>
  <c r="C1448" i="1"/>
  <c r="C1449" i="1"/>
  <c r="C1450" i="1"/>
  <c r="C1451" i="1"/>
  <c r="C1452" i="1"/>
  <c r="C1453" i="1"/>
  <c r="C1373" i="1"/>
  <c r="C1374" i="1"/>
  <c r="C1375" i="1"/>
  <c r="C1376" i="1"/>
  <c r="C1377" i="1"/>
  <c r="C1378" i="1"/>
  <c r="C1379" i="1"/>
  <c r="C1380" i="1"/>
  <c r="C1381" i="1"/>
  <c r="C1382" i="1"/>
  <c r="C1383" i="1"/>
  <c r="C1384" i="1"/>
  <c r="C1385" i="1"/>
  <c r="C1386" i="1"/>
  <c r="C1387" i="1"/>
  <c r="C1388" i="1"/>
  <c r="C1389" i="1"/>
  <c r="C1207" i="1"/>
  <c r="Q1207" i="1" s="1"/>
  <c r="C1203" i="1"/>
  <c r="C607" i="1"/>
  <c r="C608" i="1"/>
  <c r="R608" i="1" s="1"/>
  <c r="C609" i="1"/>
  <c r="C610" i="1"/>
  <c r="A610" i="1" s="1"/>
  <c r="C611" i="1"/>
  <c r="J611" i="1" s="1"/>
  <c r="C612" i="1"/>
  <c r="C613" i="1"/>
  <c r="M613" i="1" s="1"/>
  <c r="C614" i="1"/>
  <c r="P614" i="1" s="1"/>
  <c r="C615" i="1"/>
  <c r="K615" i="1" s="1"/>
  <c r="C616" i="1"/>
  <c r="C617" i="1"/>
  <c r="Q617" i="1" s="1"/>
  <c r="C618" i="1"/>
  <c r="C619" i="1"/>
  <c r="B619" i="1" s="1"/>
  <c r="C620" i="1"/>
  <c r="P620" i="1" s="1"/>
  <c r="C621" i="1"/>
  <c r="C622" i="1"/>
  <c r="C623" i="1"/>
  <c r="C624" i="1"/>
  <c r="L624" i="1" s="1"/>
  <c r="C625" i="1"/>
  <c r="K625" i="1" s="1"/>
  <c r="C626" i="1"/>
  <c r="P626" i="1" s="1"/>
  <c r="C627" i="1"/>
  <c r="C628" i="1"/>
  <c r="M628" i="1" s="1"/>
  <c r="C629" i="1"/>
  <c r="C630" i="1"/>
  <c r="M630" i="1" s="1"/>
  <c r="C631" i="1"/>
  <c r="P631" i="1" s="1"/>
  <c r="C632" i="1"/>
  <c r="J632" i="1" s="1"/>
  <c r="C633" i="1"/>
  <c r="C634" i="1"/>
  <c r="N634" i="1" s="1"/>
  <c r="C635" i="1"/>
  <c r="C636" i="1"/>
  <c r="M636" i="1" s="1"/>
  <c r="C637" i="1"/>
  <c r="M637" i="1" s="1"/>
  <c r="C638" i="1"/>
  <c r="C639" i="1"/>
  <c r="C640" i="1"/>
  <c r="C641" i="1"/>
  <c r="L641" i="1" s="1"/>
  <c r="C642" i="1"/>
  <c r="K642" i="1" s="1"/>
  <c r="C643" i="1"/>
  <c r="J643" i="1" s="1"/>
  <c r="C644" i="1"/>
  <c r="M644" i="1" s="1"/>
  <c r="C645" i="1"/>
  <c r="C646" i="1"/>
  <c r="J646" i="1" s="1"/>
  <c r="C647" i="1"/>
  <c r="A647" i="1" s="1"/>
  <c r="C648" i="1"/>
  <c r="P648" i="1" s="1"/>
  <c r="C649" i="1"/>
  <c r="Q649" i="1" s="1"/>
  <c r="C650" i="1"/>
  <c r="A650" i="1" s="1"/>
  <c r="C651" i="1"/>
  <c r="N651" i="1" s="1"/>
  <c r="C652" i="1"/>
  <c r="R652" i="1" s="1"/>
  <c r="C653" i="1"/>
  <c r="O653" i="1" s="1"/>
  <c r="C654" i="1"/>
  <c r="C655" i="1"/>
  <c r="N655" i="1" s="1"/>
  <c r="C656" i="1"/>
  <c r="R656" i="1" s="1"/>
  <c r="C657" i="1"/>
  <c r="O657" i="1" s="1"/>
  <c r="C658" i="1"/>
  <c r="R658" i="1" s="1"/>
  <c r="C659" i="1"/>
  <c r="C660" i="1"/>
  <c r="R660" i="1" s="1"/>
  <c r="C661" i="1"/>
  <c r="Q661" i="1" s="1"/>
  <c r="C662" i="1"/>
  <c r="P662" i="1" s="1"/>
  <c r="C663" i="1"/>
  <c r="O663" i="1" s="1"/>
  <c r="C664" i="1"/>
  <c r="J664" i="1" s="1"/>
  <c r="C665" i="1"/>
  <c r="C666" i="1"/>
  <c r="A666" i="1" s="1"/>
  <c r="C667" i="1"/>
  <c r="C668" i="1"/>
  <c r="L668" i="1" s="1"/>
  <c r="C669" i="1"/>
  <c r="K669" i="1" s="1"/>
  <c r="C670" i="1"/>
  <c r="B670" i="1" s="1"/>
  <c r="C671" i="1"/>
  <c r="C672" i="1"/>
  <c r="C673" i="1"/>
  <c r="C674" i="1"/>
  <c r="B674" i="1" s="1"/>
  <c r="C675" i="1"/>
  <c r="K675" i="1" s="1"/>
  <c r="C676" i="1"/>
  <c r="J676" i="1" s="1"/>
  <c r="C677" i="1"/>
  <c r="P677" i="1" s="1"/>
  <c r="C678" i="1"/>
  <c r="A678" i="1" s="1"/>
  <c r="C679" i="1"/>
  <c r="B679" i="1" s="1"/>
  <c r="C680" i="1"/>
  <c r="B680" i="1" s="1"/>
  <c r="C681" i="1"/>
  <c r="N681" i="1" s="1"/>
  <c r="C682" i="1"/>
  <c r="L682" i="1" s="1"/>
  <c r="C683" i="1"/>
  <c r="C684" i="1"/>
  <c r="C685" i="1"/>
  <c r="C686" i="1"/>
  <c r="C687" i="1"/>
  <c r="J687" i="1" s="1"/>
  <c r="C688" i="1"/>
  <c r="B688" i="1" s="1"/>
  <c r="C689" i="1"/>
  <c r="N689" i="1" s="1"/>
  <c r="C690" i="1"/>
  <c r="M690" i="1" s="1"/>
  <c r="C691" i="1"/>
  <c r="C692" i="1"/>
  <c r="A692" i="1" s="1"/>
  <c r="C693" i="1"/>
  <c r="A693" i="1" s="1"/>
  <c r="C694" i="1"/>
  <c r="P694" i="1" s="1"/>
  <c r="C695" i="1"/>
  <c r="Q695" i="1" s="1"/>
  <c r="C696" i="1"/>
  <c r="R696" i="1" s="1"/>
  <c r="C697" i="1"/>
  <c r="C698" i="1"/>
  <c r="C699" i="1"/>
  <c r="C700" i="1"/>
  <c r="P700" i="1" s="1"/>
  <c r="C701" i="1"/>
  <c r="A701" i="1" s="1"/>
  <c r="C702" i="1"/>
  <c r="P702" i="1" s="1"/>
  <c r="C703" i="1"/>
  <c r="C704" i="1"/>
  <c r="B704" i="1" s="1"/>
  <c r="C705" i="1"/>
  <c r="R705" i="1" s="1"/>
  <c r="C706" i="1"/>
  <c r="P706" i="1" s="1"/>
  <c r="C707" i="1"/>
  <c r="R707" i="1" s="1"/>
  <c r="C708" i="1"/>
  <c r="Q708" i="1" s="1"/>
  <c r="C709" i="1"/>
  <c r="A709" i="1" s="1"/>
  <c r="C710" i="1"/>
  <c r="P710" i="1" s="1"/>
  <c r="C711" i="1"/>
  <c r="C712" i="1"/>
  <c r="C713" i="1"/>
  <c r="M713" i="1" s="1"/>
  <c r="C714" i="1"/>
  <c r="Q714" i="1" s="1"/>
  <c r="C715" i="1"/>
  <c r="J715" i="1" s="1"/>
  <c r="C716" i="1"/>
  <c r="N716" i="1" s="1"/>
  <c r="C717" i="1"/>
  <c r="C718" i="1"/>
  <c r="C719" i="1"/>
  <c r="O719" i="1" s="1"/>
  <c r="C720" i="1"/>
  <c r="Q720" i="1" s="1"/>
  <c r="C721" i="1"/>
  <c r="M721" i="1" s="1"/>
  <c r="C722" i="1"/>
  <c r="A722" i="1" s="1"/>
  <c r="C723" i="1"/>
  <c r="C724" i="1"/>
  <c r="C725" i="1"/>
  <c r="O725" i="1" s="1"/>
  <c r="C726" i="1"/>
  <c r="C727" i="1"/>
  <c r="B727" i="1" s="1"/>
  <c r="C728" i="1"/>
  <c r="C729" i="1"/>
  <c r="O729" i="1" s="1"/>
  <c r="C730" i="1"/>
  <c r="K730" i="1" s="1"/>
  <c r="C731" i="1"/>
  <c r="M731" i="1" s="1"/>
  <c r="C732" i="1"/>
  <c r="M732" i="1" s="1"/>
  <c r="C733" i="1"/>
  <c r="C734" i="1"/>
  <c r="J734" i="1" s="1"/>
  <c r="C735" i="1"/>
  <c r="C736" i="1"/>
  <c r="C737" i="1"/>
  <c r="C738" i="1"/>
  <c r="C739" i="1"/>
  <c r="J739" i="1" s="1"/>
  <c r="C740" i="1"/>
  <c r="J740" i="1" s="1"/>
  <c r="C741" i="1"/>
  <c r="O741" i="1" s="1"/>
  <c r="C742" i="1"/>
  <c r="R742" i="1" s="1"/>
  <c r="B615" i="1"/>
  <c r="C1062" i="1"/>
  <c r="J1062" i="1" s="1"/>
  <c r="C1063" i="1"/>
  <c r="C1064" i="1"/>
  <c r="C1065" i="1"/>
  <c r="K1065" i="1" s="1"/>
  <c r="C1066" i="1"/>
  <c r="J1066" i="1" s="1"/>
  <c r="C1067" i="1"/>
  <c r="A1067" i="1" s="1"/>
  <c r="C1068" i="1"/>
  <c r="K1068" i="1" s="1"/>
  <c r="C1069" i="1"/>
  <c r="O1069" i="1" s="1"/>
  <c r="C1070" i="1"/>
  <c r="K1070" i="1" s="1"/>
  <c r="C1071" i="1"/>
  <c r="M1071" i="1" s="1"/>
  <c r="C1072" i="1"/>
  <c r="L1072" i="1" s="1"/>
  <c r="C1073" i="1"/>
  <c r="J1073" i="1" s="1"/>
  <c r="C1074" i="1"/>
  <c r="C1075" i="1"/>
  <c r="L1075" i="1" s="1"/>
  <c r="C1076" i="1"/>
  <c r="Q1076" i="1" s="1"/>
  <c r="C1077" i="1"/>
  <c r="A1077" i="1" s="1"/>
  <c r="C1078" i="1"/>
  <c r="P1078" i="1" s="1"/>
  <c r="C1079" i="1"/>
  <c r="N1079" i="1" s="1"/>
  <c r="C1080" i="1"/>
  <c r="B1080" i="1" s="1"/>
  <c r="C1081" i="1"/>
  <c r="J1081" i="1" s="1"/>
  <c r="C1082" i="1"/>
  <c r="Q1082" i="1" s="1"/>
  <c r="C1083" i="1"/>
  <c r="A1083" i="1" s="1"/>
  <c r="C1084" i="1"/>
  <c r="L1084" i="1" s="1"/>
  <c r="C1085" i="1"/>
  <c r="R1085" i="1" s="1"/>
  <c r="C1086" i="1"/>
  <c r="C1087" i="1"/>
  <c r="C1088" i="1"/>
  <c r="C1089" i="1"/>
  <c r="B1089" i="1" s="1"/>
  <c r="C1090" i="1"/>
  <c r="N1090" i="1" s="1"/>
  <c r="C1091" i="1"/>
  <c r="C1092" i="1"/>
  <c r="C1093" i="1"/>
  <c r="C1094" i="1"/>
  <c r="R1094" i="1" s="1"/>
  <c r="C1095" i="1"/>
  <c r="N1095" i="1" s="1"/>
  <c r="C1096" i="1"/>
  <c r="P1096" i="1" s="1"/>
  <c r="C1097" i="1"/>
  <c r="M1097" i="1" s="1"/>
  <c r="C1098" i="1"/>
  <c r="Q1098" i="1" s="1"/>
  <c r="C1099" i="1"/>
  <c r="L1099" i="1" s="1"/>
  <c r="C1100" i="1"/>
  <c r="Q1100" i="1" s="1"/>
  <c r="C1101" i="1"/>
  <c r="M1101" i="1" s="1"/>
  <c r="C1102" i="1"/>
  <c r="C1103" i="1"/>
  <c r="C1104" i="1"/>
  <c r="C1105" i="1"/>
  <c r="K1105" i="1" s="1"/>
  <c r="C1106" i="1"/>
  <c r="R1106" i="1" s="1"/>
  <c r="C1107" i="1"/>
  <c r="B1107" i="1" s="1"/>
  <c r="C1108" i="1"/>
  <c r="N1108" i="1" s="1"/>
  <c r="C1109" i="1"/>
  <c r="L1109" i="1" s="1"/>
  <c r="C1110" i="1"/>
  <c r="M1110" i="1" s="1"/>
  <c r="C1111" i="1"/>
  <c r="C1112" i="1"/>
  <c r="M1112" i="1" s="1"/>
  <c r="C1113" i="1"/>
  <c r="L1113" i="1" s="1"/>
  <c r="C1114" i="1"/>
  <c r="L1114" i="1" s="1"/>
  <c r="C1115" i="1"/>
  <c r="P1115" i="1" s="1"/>
  <c r="C1116" i="1"/>
  <c r="C1117" i="1"/>
  <c r="L1117" i="1" s="1"/>
  <c r="C1118" i="1"/>
  <c r="C1119" i="1"/>
  <c r="C1120" i="1"/>
  <c r="K1120" i="1" s="1"/>
  <c r="C1121" i="1"/>
  <c r="O1121" i="1" s="1"/>
  <c r="C1122" i="1"/>
  <c r="N1122" i="1" s="1"/>
  <c r="C1123" i="1"/>
  <c r="J1123" i="1" s="1"/>
  <c r="C1124" i="1"/>
  <c r="C1125" i="1"/>
  <c r="O1125" i="1" s="1"/>
  <c r="C1126" i="1"/>
  <c r="B1126" i="1" s="1"/>
  <c r="C1127" i="1"/>
  <c r="C1128" i="1"/>
  <c r="C1129" i="1"/>
  <c r="O1129" i="1" s="1"/>
  <c r="C1130" i="1"/>
  <c r="O1130" i="1" s="1"/>
  <c r="C1131" i="1"/>
  <c r="C1132" i="1"/>
  <c r="J1132" i="1" s="1"/>
  <c r="C1133" i="1"/>
  <c r="B1133" i="1" s="1"/>
  <c r="C1134" i="1"/>
  <c r="O1134" i="1" s="1"/>
  <c r="C1135" i="1"/>
  <c r="J1135" i="1" s="1"/>
  <c r="C1136" i="1"/>
  <c r="M1136" i="1" s="1"/>
  <c r="C1137" i="1"/>
  <c r="K1137" i="1" s="1"/>
  <c r="C1138" i="1"/>
  <c r="P1138" i="1" s="1"/>
  <c r="C1139" i="1"/>
  <c r="J1139" i="1" s="1"/>
  <c r="C1140" i="1"/>
  <c r="L1140" i="1" s="1"/>
  <c r="C1141" i="1"/>
  <c r="L1141" i="1" s="1"/>
  <c r="C1142" i="1"/>
  <c r="J1142" i="1" s="1"/>
  <c r="C1143" i="1"/>
  <c r="N1143" i="1" s="1"/>
  <c r="C1144" i="1"/>
  <c r="C1145" i="1"/>
  <c r="B1145" i="1" s="1"/>
  <c r="C1146" i="1"/>
  <c r="C1147" i="1"/>
  <c r="R1147" i="1" s="1"/>
  <c r="C1148" i="1"/>
  <c r="C1149" i="1"/>
  <c r="Q1149" i="1" s="1"/>
  <c r="C1150" i="1"/>
  <c r="O1150" i="1" s="1"/>
  <c r="C1151" i="1"/>
  <c r="Q1151" i="1" s="1"/>
  <c r="C1152" i="1"/>
  <c r="M1152" i="1" s="1"/>
  <c r="C1153" i="1"/>
  <c r="J1153" i="1" s="1"/>
  <c r="C1154" i="1"/>
  <c r="K1154" i="1" s="1"/>
  <c r="C1155" i="1"/>
  <c r="B1155" i="1" s="1"/>
  <c r="C1156" i="1"/>
  <c r="C1157" i="1"/>
  <c r="A1157" i="1" s="1"/>
  <c r="C1158" i="1"/>
  <c r="R1158" i="1" s="1"/>
  <c r="C1159" i="1"/>
  <c r="C1160" i="1"/>
  <c r="P1160" i="1" s="1"/>
  <c r="C1161" i="1"/>
  <c r="L1161" i="1" s="1"/>
  <c r="C1162" i="1"/>
  <c r="B1162" i="1" s="1"/>
  <c r="C1163" i="1"/>
  <c r="B1163" i="1" s="1"/>
  <c r="C1164" i="1"/>
  <c r="N1164" i="1" s="1"/>
  <c r="C1165" i="1"/>
  <c r="C1166" i="1"/>
  <c r="C1167" i="1"/>
  <c r="C1168" i="1"/>
  <c r="C1169" i="1"/>
  <c r="N1169" i="1" s="1"/>
  <c r="C1170" i="1"/>
  <c r="C1171" i="1"/>
  <c r="C1172" i="1"/>
  <c r="C1173" i="1"/>
  <c r="J1173" i="1" s="1"/>
  <c r="C1174" i="1"/>
  <c r="C1175" i="1"/>
  <c r="C1176" i="1"/>
  <c r="C1177" i="1"/>
  <c r="R1177" i="1" s="1"/>
  <c r="C1178" i="1"/>
  <c r="J1178" i="1" s="1"/>
  <c r="C1179" i="1"/>
  <c r="R1179" i="1" s="1"/>
  <c r="C1180" i="1"/>
  <c r="J1180" i="1" s="1"/>
  <c r="C1181" i="1"/>
  <c r="A1181" i="1" s="1"/>
  <c r="C1182" i="1"/>
  <c r="Q1182" i="1" s="1"/>
  <c r="C1183" i="1"/>
  <c r="B1183" i="1" s="1"/>
  <c r="C1184" i="1"/>
  <c r="C1185" i="1"/>
  <c r="L1185" i="1" s="1"/>
  <c r="C1186" i="1"/>
  <c r="C1187" i="1"/>
  <c r="O1187" i="1" s="1"/>
  <c r="C1188" i="1"/>
  <c r="M1188" i="1" s="1"/>
  <c r="C1189" i="1"/>
  <c r="N1189" i="1" s="1"/>
  <c r="C1190" i="1"/>
  <c r="B1190" i="1" s="1"/>
  <c r="C1191" i="1"/>
  <c r="C1192" i="1"/>
  <c r="R1192" i="1" s="1"/>
  <c r="C1193" i="1"/>
  <c r="C1194" i="1"/>
  <c r="L1194" i="1" s="1"/>
  <c r="C1195" i="1"/>
  <c r="K1195" i="1" s="1"/>
  <c r="C1196" i="1"/>
  <c r="P1196" i="1" s="1"/>
  <c r="C1197" i="1"/>
  <c r="C1198" i="1"/>
  <c r="A1151" i="1"/>
  <c r="O1052" i="1"/>
  <c r="R1052" i="1"/>
  <c r="R1036" i="1"/>
  <c r="M1036" i="1"/>
  <c r="M1060" i="1"/>
  <c r="P1060" i="1"/>
  <c r="L1044" i="1"/>
  <c r="N1044" i="1"/>
  <c r="M1044" i="1"/>
  <c r="P1056" i="1"/>
  <c r="N1056" i="1"/>
  <c r="M1056" i="1"/>
  <c r="L1056" i="1"/>
  <c r="Q1048" i="1"/>
  <c r="L1048" i="1"/>
  <c r="M1048" i="1"/>
  <c r="L1040" i="1"/>
  <c r="N1040" i="1"/>
  <c r="K1040" i="1"/>
  <c r="R1032" i="1"/>
  <c r="L1032" i="1"/>
  <c r="M1032" i="1"/>
  <c r="Q1032" i="1"/>
  <c r="C506" i="1"/>
  <c r="N506" i="1" s="1"/>
  <c r="C507" i="1"/>
  <c r="C508" i="1"/>
  <c r="O508" i="1" s="1"/>
  <c r="C509" i="1"/>
  <c r="B509" i="1" s="1"/>
  <c r="C510" i="1"/>
  <c r="M510" i="1" s="1"/>
  <c r="C511" i="1"/>
  <c r="B511" i="1" s="1"/>
  <c r="C512" i="1"/>
  <c r="L512" i="1" s="1"/>
  <c r="C513" i="1"/>
  <c r="N513" i="1" s="1"/>
  <c r="C514" i="1"/>
  <c r="R514" i="1" s="1"/>
  <c r="C515" i="1"/>
  <c r="C516" i="1"/>
  <c r="C517" i="1"/>
  <c r="C518" i="1"/>
  <c r="C519" i="1"/>
  <c r="C520" i="1"/>
  <c r="L520" i="1" s="1"/>
  <c r="C521" i="1"/>
  <c r="C522" i="1"/>
  <c r="J522" i="1" s="1"/>
  <c r="C523" i="1"/>
  <c r="C524" i="1"/>
  <c r="A524" i="1" s="1"/>
  <c r="C525" i="1"/>
  <c r="K525" i="1" s="1"/>
  <c r="C526" i="1"/>
  <c r="C527" i="1"/>
  <c r="P527" i="1" s="1"/>
  <c r="C528" i="1"/>
  <c r="C529" i="1"/>
  <c r="K529" i="1" s="1"/>
  <c r="C530" i="1"/>
  <c r="L530" i="1" s="1"/>
  <c r="C531" i="1"/>
  <c r="C532" i="1"/>
  <c r="C533" i="1"/>
  <c r="M533" i="1" s="1"/>
  <c r="C534" i="1"/>
  <c r="N534" i="1" s="1"/>
  <c r="C535" i="1"/>
  <c r="P535" i="1" s="1"/>
  <c r="C536" i="1"/>
  <c r="N536" i="1" s="1"/>
  <c r="C537" i="1"/>
  <c r="C538" i="1"/>
  <c r="L538" i="1" s="1"/>
  <c r="C539" i="1"/>
  <c r="G152" i="13"/>
  <c r="G139" i="13"/>
  <c r="C492" i="1"/>
  <c r="C493" i="1"/>
  <c r="A493" i="1" s="1"/>
  <c r="C494" i="1"/>
  <c r="N494" i="1" s="1"/>
  <c r="C495" i="1"/>
  <c r="A495" i="1" s="1"/>
  <c r="C496" i="1"/>
  <c r="B496" i="1" s="1"/>
  <c r="C497" i="1"/>
  <c r="C498" i="1"/>
  <c r="L498" i="1" s="1"/>
  <c r="C499" i="1"/>
  <c r="C500" i="1"/>
  <c r="C501" i="1"/>
  <c r="L501" i="1" s="1"/>
  <c r="C502" i="1"/>
  <c r="C503" i="1"/>
  <c r="C504" i="1"/>
  <c r="K504" i="1" s="1"/>
  <c r="C505" i="1"/>
  <c r="C491" i="1"/>
  <c r="P491" i="1" s="1"/>
  <c r="C341" i="1"/>
  <c r="C342" i="1"/>
  <c r="C343" i="1"/>
  <c r="C344" i="1"/>
  <c r="C345" i="1"/>
  <c r="C346" i="1"/>
  <c r="C347" i="1"/>
  <c r="C348" i="1"/>
  <c r="C349" i="1"/>
  <c r="C350" i="1"/>
  <c r="C351" i="1"/>
  <c r="C352" i="1"/>
  <c r="C353" i="1"/>
  <c r="C354" i="1"/>
  <c r="C339" i="1"/>
  <c r="R339" i="1" s="1"/>
  <c r="I213" i="13"/>
  <c r="B215" i="13"/>
  <c r="H213" i="13"/>
  <c r="G213" i="13"/>
  <c r="B214" i="13"/>
  <c r="F213" i="13"/>
  <c r="E213" i="13"/>
  <c r="D213" i="13"/>
  <c r="C213" i="13"/>
  <c r="B213" i="13"/>
  <c r="C221" i="13"/>
  <c r="D221" i="13"/>
  <c r="E221" i="13"/>
  <c r="B221" i="13"/>
  <c r="B222" i="13"/>
  <c r="C205" i="13"/>
  <c r="D205" i="13"/>
  <c r="E205" i="13"/>
  <c r="F205" i="13"/>
  <c r="G205" i="13"/>
  <c r="H205" i="13"/>
  <c r="I205" i="13"/>
  <c r="B207" i="13"/>
  <c r="B205" i="13"/>
  <c r="B206" i="13"/>
  <c r="C173" i="1"/>
  <c r="L173" i="1" s="1"/>
  <c r="C172" i="1"/>
  <c r="B172" i="1" s="1"/>
  <c r="C171" i="1"/>
  <c r="C170" i="1"/>
  <c r="C169" i="1"/>
  <c r="C168" i="1"/>
  <c r="K168" i="1" s="1"/>
  <c r="C167" i="1"/>
  <c r="A167" i="1" s="1"/>
  <c r="C166" i="1"/>
  <c r="C165" i="1"/>
  <c r="O165" i="1" s="1"/>
  <c r="C164" i="1"/>
  <c r="A164" i="1" s="1"/>
  <c r="C1292" i="1"/>
  <c r="A1292" i="1" s="1"/>
  <c r="C1293" i="1"/>
  <c r="P1293" i="1" s="1"/>
  <c r="C1294" i="1"/>
  <c r="M1294" i="1" s="1"/>
  <c r="C1295" i="1"/>
  <c r="C1296" i="1"/>
  <c r="O1296" i="1" s="1"/>
  <c r="C1297" i="1"/>
  <c r="A1297" i="1" s="1"/>
  <c r="C1298" i="1"/>
  <c r="L1298" i="1" s="1"/>
  <c r="C1299" i="1"/>
  <c r="C1300" i="1"/>
  <c r="P1300" i="1" s="1"/>
  <c r="C1301" i="1"/>
  <c r="K1301" i="1" s="1"/>
  <c r="C1291" i="1"/>
  <c r="O1291" i="1" s="1"/>
  <c r="R1295" i="1"/>
  <c r="J1024" i="1"/>
  <c r="R1024" i="1"/>
  <c r="L1024" i="1"/>
  <c r="N1024" i="1"/>
  <c r="Q1016" i="1"/>
  <c r="J1016" i="1"/>
  <c r="R1016" i="1"/>
  <c r="K1016" i="1"/>
  <c r="P1008" i="1"/>
  <c r="Q1008" i="1"/>
  <c r="J1008" i="1"/>
  <c r="R1008" i="1"/>
  <c r="M1008" i="1"/>
  <c r="P1000" i="1"/>
  <c r="Q1000" i="1"/>
  <c r="J1000" i="1"/>
  <c r="N1000" i="1"/>
  <c r="O1000" i="1"/>
  <c r="P992" i="1"/>
  <c r="Q992" i="1"/>
  <c r="N992" i="1"/>
  <c r="O992" i="1"/>
  <c r="M992" i="1"/>
  <c r="P984" i="1"/>
  <c r="N984" i="1"/>
  <c r="O984" i="1"/>
  <c r="K984" i="1"/>
  <c r="L984" i="1"/>
  <c r="K976" i="1"/>
  <c r="L976" i="1"/>
  <c r="M976" i="1"/>
  <c r="N976" i="1"/>
  <c r="R968" i="1"/>
  <c r="L968" i="1"/>
  <c r="O968" i="1"/>
  <c r="K968" i="1"/>
  <c r="J960" i="1"/>
  <c r="R960" i="1"/>
  <c r="K960" i="1"/>
  <c r="L960" i="1"/>
  <c r="L1028" i="1"/>
  <c r="N1028" i="1"/>
  <c r="R1028" i="1"/>
  <c r="L1020" i="1"/>
  <c r="J1020" i="1"/>
  <c r="Q1020" i="1"/>
  <c r="B664" i="15"/>
  <c r="G407" i="15"/>
  <c r="B671" i="15" s="1"/>
  <c r="B672" i="15"/>
  <c r="B673" i="15"/>
  <c r="B674" i="15"/>
  <c r="B692" i="15" s="1"/>
  <c r="B660" i="15"/>
  <c r="B675" i="15" s="1"/>
  <c r="C59" i="15"/>
  <c r="C664" i="15" s="1"/>
  <c r="H407" i="15"/>
  <c r="C671" i="15"/>
  <c r="C464" i="15"/>
  <c r="C672" i="15"/>
  <c r="C597" i="15"/>
  <c r="C673" i="15" s="1"/>
  <c r="C629" i="15"/>
  <c r="C674" i="15" s="1"/>
  <c r="C660" i="15"/>
  <c r="C675" i="15"/>
  <c r="D59" i="15"/>
  <c r="D664" i="15" s="1"/>
  <c r="I407" i="15"/>
  <c r="D671" i="15" s="1"/>
  <c r="D464" i="15"/>
  <c r="D672" i="15" s="1"/>
  <c r="D597" i="15"/>
  <c r="D673" i="15"/>
  <c r="D629" i="15"/>
  <c r="D674" i="15"/>
  <c r="D660" i="15"/>
  <c r="D675" i="15" s="1"/>
  <c r="E59" i="15"/>
  <c r="E664" i="15" s="1"/>
  <c r="J464" i="15"/>
  <c r="E672" i="15"/>
  <c r="E597" i="15"/>
  <c r="E673" i="15" s="1"/>
  <c r="E690" i="15" s="1"/>
  <c r="E629" i="15"/>
  <c r="E674" i="15"/>
  <c r="E660" i="15"/>
  <c r="E675" i="15" s="1"/>
  <c r="E691" i="15" s="1"/>
  <c r="F59" i="15"/>
  <c r="F664" i="15" s="1"/>
  <c r="K464" i="15"/>
  <c r="F672" i="15"/>
  <c r="F597" i="15"/>
  <c r="F673" i="15" s="1"/>
  <c r="F690" i="15" s="1"/>
  <c r="F629" i="15"/>
  <c r="F674" i="15"/>
  <c r="F692" i="15" s="1"/>
  <c r="F660" i="15"/>
  <c r="F675" i="15" s="1"/>
  <c r="F691" i="15" s="1"/>
  <c r="G59" i="15"/>
  <c r="G664" i="15" s="1"/>
  <c r="L464" i="15"/>
  <c r="G672" i="15"/>
  <c r="G597" i="15"/>
  <c r="G673" i="15" s="1"/>
  <c r="G629" i="15"/>
  <c r="G674" i="15" s="1"/>
  <c r="G660" i="15"/>
  <c r="G675" i="15" s="1"/>
  <c r="G691" i="15" s="1"/>
  <c r="B679" i="15"/>
  <c r="B680" i="15" s="1"/>
  <c r="C679" i="15"/>
  <c r="C680" i="15" s="1"/>
  <c r="D680" i="15"/>
  <c r="E680" i="15"/>
  <c r="F679" i="15"/>
  <c r="F680" i="15"/>
  <c r="G680" i="15"/>
  <c r="H679" i="15"/>
  <c r="H680" i="15" s="1"/>
  <c r="I680" i="15"/>
  <c r="J679" i="15"/>
  <c r="J680" i="15"/>
  <c r="K680" i="15"/>
  <c r="L680" i="15"/>
  <c r="M680" i="15"/>
  <c r="N680" i="15"/>
  <c r="O680" i="15"/>
  <c r="P680" i="15"/>
  <c r="Q679" i="15"/>
  <c r="Q680" i="15"/>
  <c r="R680" i="15"/>
  <c r="S680" i="15"/>
  <c r="T680" i="15"/>
  <c r="W679" i="15"/>
  <c r="W680" i="15"/>
  <c r="X679" i="15"/>
  <c r="X680" i="15" s="1"/>
  <c r="Y679" i="15"/>
  <c r="Y680" i="15"/>
  <c r="Z680" i="15"/>
  <c r="AA679" i="15"/>
  <c r="AA680" i="15"/>
  <c r="AD680" i="15"/>
  <c r="AE680" i="15"/>
  <c r="AH679" i="15"/>
  <c r="AH680" i="15"/>
  <c r="AI679" i="15"/>
  <c r="AI680" i="15"/>
  <c r="AJ679" i="15"/>
  <c r="AJ680" i="15"/>
  <c r="C1468" i="1"/>
  <c r="B1468" i="1" s="1"/>
  <c r="C1469" i="1"/>
  <c r="C1470" i="1"/>
  <c r="M1470" i="1" s="1"/>
  <c r="C1467" i="1"/>
  <c r="B1467" i="1" s="1"/>
  <c r="C1473" i="1"/>
  <c r="N1473" i="1" s="1"/>
  <c r="C1474" i="1"/>
  <c r="L1474" i="1" s="1"/>
  <c r="C1475" i="1"/>
  <c r="P1475" i="1" s="1"/>
  <c r="C1472" i="1"/>
  <c r="C1478" i="1"/>
  <c r="M1478" i="1" s="1"/>
  <c r="C1479" i="1"/>
  <c r="M1479" i="1" s="1"/>
  <c r="C1480" i="1"/>
  <c r="L1480" i="1" s="1"/>
  <c r="C1477" i="1"/>
  <c r="A1477" i="1" s="1"/>
  <c r="C1483" i="1"/>
  <c r="C1484" i="1"/>
  <c r="N1484" i="1" s="1"/>
  <c r="C1485" i="1"/>
  <c r="J1485" i="1" s="1"/>
  <c r="C1482" i="1"/>
  <c r="B1482" i="1" s="1"/>
  <c r="C1488" i="1"/>
  <c r="O1488" i="1" s="1"/>
  <c r="C1489" i="1"/>
  <c r="C1490" i="1"/>
  <c r="B1490" i="1" s="1"/>
  <c r="C1487" i="1"/>
  <c r="O1487" i="1" s="1"/>
  <c r="C1493" i="1"/>
  <c r="R1493" i="1" s="1"/>
  <c r="C1494" i="1"/>
  <c r="O1494" i="1" s="1"/>
  <c r="C1495" i="1"/>
  <c r="B1495" i="1" s="1"/>
  <c r="C1492" i="1"/>
  <c r="C1498" i="1"/>
  <c r="J1498" i="1" s="1"/>
  <c r="C1499" i="1"/>
  <c r="C1500" i="1"/>
  <c r="O1500" i="1" s="1"/>
  <c r="C1497" i="1"/>
  <c r="B1497" i="1" s="1"/>
  <c r="C1502" i="1"/>
  <c r="C1503" i="1"/>
  <c r="A1503" i="1" s="1"/>
  <c r="C1504" i="1"/>
  <c r="K1504" i="1" s="1"/>
  <c r="C1505" i="1"/>
  <c r="C1462" i="1"/>
  <c r="J1462" i="1" s="1"/>
  <c r="C1463" i="1"/>
  <c r="K1463" i="1" s="1"/>
  <c r="C1464" i="1"/>
  <c r="C1465" i="1"/>
  <c r="P1465" i="1" s="1"/>
  <c r="B10" i="18"/>
  <c r="F46" i="8"/>
  <c r="B12" i="18"/>
  <c r="F80" i="8" s="1"/>
  <c r="B13" i="18"/>
  <c r="F79" i="8" s="1"/>
  <c r="B14" i="18"/>
  <c r="F66" i="8" s="1"/>
  <c r="B11" i="18"/>
  <c r="F52" i="8" s="1"/>
  <c r="B31" i="18"/>
  <c r="F163" i="8" s="1"/>
  <c r="B7" i="18"/>
  <c r="F33" i="8" s="1"/>
  <c r="B5" i="18"/>
  <c r="F9" i="8"/>
  <c r="B50" i="18"/>
  <c r="I42" i="19" s="1"/>
  <c r="B49" i="18"/>
  <c r="I75" i="19" s="1"/>
  <c r="B45" i="18"/>
  <c r="F209" i="8" s="1"/>
  <c r="B44" i="18"/>
  <c r="F206" i="8" s="1"/>
  <c r="B43" i="18"/>
  <c r="F205" i="8" s="1"/>
  <c r="B42" i="18"/>
  <c r="F204" i="8" s="1"/>
  <c r="B41" i="18"/>
  <c r="F203" i="8" s="1"/>
  <c r="B40" i="18"/>
  <c r="F201" i="8" s="1"/>
  <c r="B39" i="18"/>
  <c r="F199" i="8" s="1"/>
  <c r="B38" i="18"/>
  <c r="F197" i="8"/>
  <c r="B37" i="18"/>
  <c r="F196" i="8" s="1"/>
  <c r="B36" i="18"/>
  <c r="F180" i="8" s="1"/>
  <c r="B35" i="18"/>
  <c r="F171" i="8" s="1"/>
  <c r="B34" i="18"/>
  <c r="F168" i="8"/>
  <c r="B33" i="18"/>
  <c r="F167" i="8" s="1"/>
  <c r="B32" i="18"/>
  <c r="F170" i="8" s="1"/>
  <c r="B30" i="18"/>
  <c r="F156" i="8" s="1"/>
  <c r="B29" i="18"/>
  <c r="F127" i="8" s="1"/>
  <c r="B28" i="18"/>
  <c r="F131" i="8" s="1"/>
  <c r="B27" i="18"/>
  <c r="B26" i="18"/>
  <c r="F120" i="8" s="1"/>
  <c r="B25" i="18"/>
  <c r="F137" i="8" s="1"/>
  <c r="B24" i="18"/>
  <c r="F136" i="8" s="1"/>
  <c r="B23" i="18"/>
  <c r="F107" i="8" s="1"/>
  <c r="B22" i="18"/>
  <c r="F103" i="8" s="1"/>
  <c r="B21" i="18"/>
  <c r="F98" i="8" s="1"/>
  <c r="B16" i="18"/>
  <c r="F104" i="8" s="1"/>
  <c r="B15" i="18"/>
  <c r="B9" i="18"/>
  <c r="F75" i="8" s="1"/>
  <c r="B8" i="18"/>
  <c r="F42" i="8" s="1"/>
  <c r="B6" i="18"/>
  <c r="F23" i="8" s="1"/>
  <c r="B3" i="18"/>
  <c r="F153" i="8" s="1"/>
  <c r="C244" i="1"/>
  <c r="B244" i="1" s="1"/>
  <c r="C278" i="1"/>
  <c r="O278" i="1" s="1"/>
  <c r="C277" i="1"/>
  <c r="N277" i="1" s="1"/>
  <c r="C276" i="1"/>
  <c r="R276" i="1" s="1"/>
  <c r="C275" i="1"/>
  <c r="L275" i="1" s="1"/>
  <c r="C274" i="1"/>
  <c r="O274" i="1" s="1"/>
  <c r="C273" i="1"/>
  <c r="C272" i="1"/>
  <c r="P272" i="1" s="1"/>
  <c r="C271" i="1"/>
  <c r="R271" i="1" s="1"/>
  <c r="C270" i="1"/>
  <c r="B270" i="1" s="1"/>
  <c r="C269" i="1"/>
  <c r="M269" i="1" s="1"/>
  <c r="C268" i="1"/>
  <c r="P268" i="1" s="1"/>
  <c r="C267" i="1"/>
  <c r="C266" i="1"/>
  <c r="Q266" i="1" s="1"/>
  <c r="C265" i="1"/>
  <c r="C263" i="1"/>
  <c r="J263" i="1" s="1"/>
  <c r="C1460" i="1"/>
  <c r="C1396" i="1"/>
  <c r="C417" i="1"/>
  <c r="Q417" i="1" s="1"/>
  <c r="C1209" i="1"/>
  <c r="K1209" i="1" s="1"/>
  <c r="C1208" i="1"/>
  <c r="J1208" i="1" s="1"/>
  <c r="C1204" i="1"/>
  <c r="O1204" i="1" s="1"/>
  <c r="C1205" i="1"/>
  <c r="J1205" i="1" s="1"/>
  <c r="C1316" i="1"/>
  <c r="O1316" i="1" s="1"/>
  <c r="C1315" i="1"/>
  <c r="P1315" i="1" s="1"/>
  <c r="C1314" i="1"/>
  <c r="C1313" i="1"/>
  <c r="Q1313" i="1" s="1"/>
  <c r="C1312" i="1"/>
  <c r="C1311" i="1"/>
  <c r="C1310" i="1"/>
  <c r="J1310" i="1" s="1"/>
  <c r="C1309" i="1"/>
  <c r="L1309" i="1" s="1"/>
  <c r="C1308" i="1"/>
  <c r="N1308" i="1" s="1"/>
  <c r="C1307" i="1"/>
  <c r="R1307" i="1" s="1"/>
  <c r="C1306" i="1"/>
  <c r="C1305" i="1"/>
  <c r="O1305" i="1" s="1"/>
  <c r="C1304" i="1"/>
  <c r="C1303" i="1"/>
  <c r="C328" i="1"/>
  <c r="Q328" i="1" s="1"/>
  <c r="C327" i="1"/>
  <c r="N327" i="1" s="1"/>
  <c r="C326" i="1"/>
  <c r="N326" i="1" s="1"/>
  <c r="C251" i="1"/>
  <c r="K251" i="1" s="1"/>
  <c r="C250" i="1"/>
  <c r="R250" i="1" s="1"/>
  <c r="C249" i="1"/>
  <c r="C1289" i="1"/>
  <c r="K1289" i="1" s="1"/>
  <c r="C1288" i="1"/>
  <c r="C551" i="1"/>
  <c r="C552" i="1"/>
  <c r="C553" i="1"/>
  <c r="A553" i="1" s="1"/>
  <c r="C554" i="1"/>
  <c r="L554" i="1" s="1"/>
  <c r="C555" i="1"/>
  <c r="O555" i="1" s="1"/>
  <c r="C556" i="1"/>
  <c r="C557" i="1"/>
  <c r="Q557" i="1" s="1"/>
  <c r="C558" i="1"/>
  <c r="A558" i="1" s="1"/>
  <c r="C559" i="1"/>
  <c r="R559" i="1" s="1"/>
  <c r="C560" i="1"/>
  <c r="Q560" i="1" s="1"/>
  <c r="C561" i="1"/>
  <c r="A561" i="1" s="1"/>
  <c r="C562" i="1"/>
  <c r="R562" i="1" s="1"/>
  <c r="C563" i="1"/>
  <c r="O563" i="1" s="1"/>
  <c r="C564" i="1"/>
  <c r="B564" i="1" s="1"/>
  <c r="C565" i="1"/>
  <c r="R565" i="1" s="1"/>
  <c r="C566" i="1"/>
  <c r="K566" i="1" s="1"/>
  <c r="C567" i="1"/>
  <c r="M567" i="1" s="1"/>
  <c r="C568" i="1"/>
  <c r="J568" i="1" s="1"/>
  <c r="C569" i="1"/>
  <c r="L569" i="1" s="1"/>
  <c r="C570" i="1"/>
  <c r="C571" i="1"/>
  <c r="B571" i="1" s="1"/>
  <c r="C572" i="1"/>
  <c r="J572" i="1" s="1"/>
  <c r="C573" i="1"/>
  <c r="B573" i="1" s="1"/>
  <c r="C574" i="1"/>
  <c r="C575" i="1"/>
  <c r="C576" i="1"/>
  <c r="C577" i="1"/>
  <c r="Q577" i="1" s="1"/>
  <c r="C578" i="1"/>
  <c r="C579" i="1"/>
  <c r="M579" i="1" s="1"/>
  <c r="C580" i="1"/>
  <c r="C581" i="1"/>
  <c r="B581" i="1" s="1"/>
  <c r="C582" i="1"/>
  <c r="Q582" i="1" s="1"/>
  <c r="C583" i="1"/>
  <c r="J583" i="1" s="1"/>
  <c r="C584" i="1"/>
  <c r="C585" i="1"/>
  <c r="J585" i="1" s="1"/>
  <c r="C586" i="1"/>
  <c r="O586" i="1" s="1"/>
  <c r="C587" i="1"/>
  <c r="K587" i="1" s="1"/>
  <c r="C588" i="1"/>
  <c r="C589" i="1"/>
  <c r="J589" i="1" s="1"/>
  <c r="C590" i="1"/>
  <c r="C591" i="1"/>
  <c r="K591" i="1" s="1"/>
  <c r="C592" i="1"/>
  <c r="M592" i="1" s="1"/>
  <c r="C593" i="1"/>
  <c r="K593" i="1" s="1"/>
  <c r="C594" i="1"/>
  <c r="O594" i="1" s="1"/>
  <c r="C595" i="1"/>
  <c r="R595" i="1" s="1"/>
  <c r="C596" i="1"/>
  <c r="C597" i="1"/>
  <c r="C598" i="1"/>
  <c r="Q598" i="1" s="1"/>
  <c r="C599" i="1"/>
  <c r="P599" i="1" s="1"/>
  <c r="C600" i="1"/>
  <c r="L600" i="1" s="1"/>
  <c r="C601" i="1"/>
  <c r="A601" i="1" s="1"/>
  <c r="C602" i="1"/>
  <c r="C603" i="1"/>
  <c r="A603" i="1" s="1"/>
  <c r="C604" i="1"/>
  <c r="A604" i="1" s="1"/>
  <c r="C605" i="1"/>
  <c r="A605" i="1" s="1"/>
  <c r="C606" i="1"/>
  <c r="J606" i="1" s="1"/>
  <c r="C550" i="1"/>
  <c r="C549" i="1"/>
  <c r="R549" i="1" s="1"/>
  <c r="C1219" i="1"/>
  <c r="J1219" i="1" s="1"/>
  <c r="C1218" i="1"/>
  <c r="J1218" i="1" s="1"/>
  <c r="C1217" i="1"/>
  <c r="C1216" i="1"/>
  <c r="C1215" i="1"/>
  <c r="R1215" i="1" s="1"/>
  <c r="C1214" i="1"/>
  <c r="B1214" i="1" s="1"/>
  <c r="C1213" i="1"/>
  <c r="C1212" i="1"/>
  <c r="L1212" i="1" s="1"/>
  <c r="C1255" i="1"/>
  <c r="C1256" i="1"/>
  <c r="L1256" i="1" s="1"/>
  <c r="C1257" i="1"/>
  <c r="C1258" i="1"/>
  <c r="R1258" i="1" s="1"/>
  <c r="C1259" i="1"/>
  <c r="P1259" i="1" s="1"/>
  <c r="C1329" i="1"/>
  <c r="Q1329" i="1" s="1"/>
  <c r="C1330" i="1"/>
  <c r="C1331" i="1"/>
  <c r="B1331" i="1" s="1"/>
  <c r="C1332" i="1"/>
  <c r="C1333" i="1"/>
  <c r="Q1333" i="1" s="1"/>
  <c r="C191" i="1"/>
  <c r="C196" i="1"/>
  <c r="B196" i="1" s="1"/>
  <c r="C201" i="1"/>
  <c r="J201" i="1" s="1"/>
  <c r="C189" i="1"/>
  <c r="K189" i="1" s="1"/>
  <c r="C190" i="1"/>
  <c r="J190" i="1" s="1"/>
  <c r="C192" i="1"/>
  <c r="Q192" i="1" s="1"/>
  <c r="C193" i="1"/>
  <c r="M193" i="1" s="1"/>
  <c r="C194" i="1"/>
  <c r="O194" i="1" s="1"/>
  <c r="C195" i="1"/>
  <c r="C197" i="1"/>
  <c r="Q197" i="1" s="1"/>
  <c r="C198" i="1"/>
  <c r="Q198" i="1" s="1"/>
  <c r="C199" i="1"/>
  <c r="P199" i="1" s="1"/>
  <c r="C200" i="1"/>
  <c r="P200" i="1" s="1"/>
  <c r="B17" i="10"/>
  <c r="C1201" i="1"/>
  <c r="K1201" i="1" s="1"/>
  <c r="C1200" i="1"/>
  <c r="C61" i="1"/>
  <c r="C60" i="1"/>
  <c r="C59" i="1"/>
  <c r="M59" i="1" s="1"/>
  <c r="C58" i="1"/>
  <c r="M58" i="1" s="1"/>
  <c r="C57" i="1"/>
  <c r="M57" i="1" s="1"/>
  <c r="C56" i="1"/>
  <c r="B56" i="1" s="1"/>
  <c r="C55" i="1"/>
  <c r="K55" i="1" s="1"/>
  <c r="C54" i="1"/>
  <c r="C53" i="1"/>
  <c r="C52" i="1"/>
  <c r="C51" i="1"/>
  <c r="C50" i="1"/>
  <c r="N50" i="1" s="1"/>
  <c r="C49" i="1"/>
  <c r="A49" i="1" s="1"/>
  <c r="C48" i="1"/>
  <c r="A48" i="1" s="1"/>
  <c r="C47" i="1"/>
  <c r="R47" i="1" s="1"/>
  <c r="C46" i="1"/>
  <c r="N46" i="1" s="1"/>
  <c r="C45" i="1"/>
  <c r="A45" i="1" s="1"/>
  <c r="C44" i="1"/>
  <c r="Q44" i="1" s="1"/>
  <c r="C43" i="1"/>
  <c r="C42" i="1"/>
  <c r="K42" i="1" s="1"/>
  <c r="C41" i="1"/>
  <c r="A41" i="1" s="1"/>
  <c r="C40" i="1"/>
  <c r="J40" i="1" s="1"/>
  <c r="C39" i="1"/>
  <c r="C38" i="1"/>
  <c r="N38" i="1" s="1"/>
  <c r="C37" i="1"/>
  <c r="C36" i="1"/>
  <c r="C35" i="1"/>
  <c r="B35" i="1" s="1"/>
  <c r="C34" i="1"/>
  <c r="Q34" i="1" s="1"/>
  <c r="C33" i="1"/>
  <c r="C32" i="1"/>
  <c r="O32" i="1" s="1"/>
  <c r="C31" i="1"/>
  <c r="R31" i="1" s="1"/>
  <c r="C30" i="1"/>
  <c r="J30" i="1" s="1"/>
  <c r="C29" i="1"/>
  <c r="C28" i="1"/>
  <c r="B28" i="1" s="1"/>
  <c r="C27" i="1"/>
  <c r="Q27" i="1" s="1"/>
  <c r="C26" i="1"/>
  <c r="M26" i="1" s="1"/>
  <c r="C25" i="1"/>
  <c r="M25" i="1" s="1"/>
  <c r="C24" i="1"/>
  <c r="B24" i="1" s="1"/>
  <c r="C23" i="1"/>
  <c r="A23" i="1" s="1"/>
  <c r="C22" i="1"/>
  <c r="L22" i="1" s="1"/>
  <c r="C21" i="1"/>
  <c r="R21" i="1" s="1"/>
  <c r="C20" i="1"/>
  <c r="C19" i="1"/>
  <c r="A19" i="1" s="1"/>
  <c r="C18" i="1"/>
  <c r="O18" i="1" s="1"/>
  <c r="C17" i="1"/>
  <c r="O17" i="1" s="1"/>
  <c r="C16" i="1"/>
  <c r="N16" i="1" s="1"/>
  <c r="C15" i="1"/>
  <c r="B15" i="1" s="1"/>
  <c r="C14" i="1"/>
  <c r="R14" i="1" s="1"/>
  <c r="C13" i="1"/>
  <c r="C12" i="1"/>
  <c r="C11" i="1"/>
  <c r="C10" i="1"/>
  <c r="C9" i="1"/>
  <c r="C8" i="1"/>
  <c r="C7" i="1"/>
  <c r="C6" i="1"/>
  <c r="C5" i="1"/>
  <c r="C4" i="1"/>
  <c r="C3" i="1"/>
  <c r="C363" i="1"/>
  <c r="N363" i="1" s="1"/>
  <c r="C321" i="1"/>
  <c r="J321" i="1" s="1"/>
  <c r="C548" i="1"/>
  <c r="C547" i="1"/>
  <c r="B547" i="1" s="1"/>
  <c r="C546" i="1"/>
  <c r="C545" i="1"/>
  <c r="P545" i="1" s="1"/>
  <c r="C544" i="1"/>
  <c r="A544" i="1" s="1"/>
  <c r="C414" i="1"/>
  <c r="C413" i="1"/>
  <c r="C1413" i="1"/>
  <c r="B186" i="13"/>
  <c r="B187" i="13"/>
  <c r="C152" i="1"/>
  <c r="C153" i="1"/>
  <c r="O153" i="1" s="1"/>
  <c r="C154" i="1"/>
  <c r="L154" i="1" s="1"/>
  <c r="C155" i="1"/>
  <c r="R155" i="1" s="1"/>
  <c r="C156" i="1"/>
  <c r="C157" i="1"/>
  <c r="Q157" i="1" s="1"/>
  <c r="C158" i="1"/>
  <c r="L158" i="1" s="1"/>
  <c r="C159" i="1"/>
  <c r="O159" i="1" s="1"/>
  <c r="C160" i="1"/>
  <c r="C150" i="1"/>
  <c r="R150" i="1" s="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c r="I464" i="15"/>
  <c r="H464" i="15"/>
  <c r="G464" i="15"/>
  <c r="F464" i="15"/>
  <c r="E464" i="15"/>
  <c r="J407" i="15"/>
  <c r="F407" i="15"/>
  <c r="E407" i="15"/>
  <c r="D407" i="15"/>
  <c r="C407" i="15"/>
  <c r="B407" i="15"/>
  <c r="H664" i="15"/>
  <c r="C75" i="1"/>
  <c r="C74" i="1"/>
  <c r="Q74" i="1" s="1"/>
  <c r="C73" i="1"/>
  <c r="J73" i="1" s="1"/>
  <c r="C72" i="1"/>
  <c r="B72" i="1" s="1"/>
  <c r="C71" i="1"/>
  <c r="M71" i="1" s="1"/>
  <c r="C70" i="1"/>
  <c r="C69" i="1"/>
  <c r="J69" i="1" s="1"/>
  <c r="C68" i="1"/>
  <c r="Q68" i="1" s="1"/>
  <c r="C67" i="1"/>
  <c r="A67" i="1" s="1"/>
  <c r="C66" i="1"/>
  <c r="O66" i="1" s="1"/>
  <c r="C65" i="1"/>
  <c r="C1415" i="1"/>
  <c r="C248" i="1"/>
  <c r="K248" i="1" s="1"/>
  <c r="C325" i="1"/>
  <c r="Q325" i="1" s="1"/>
  <c r="C1414" i="1"/>
  <c r="N1414" i="1" s="1"/>
  <c r="C247" i="1"/>
  <c r="R247" i="1" s="1"/>
  <c r="C324" i="1"/>
  <c r="C1254" i="1"/>
  <c r="A1254" i="1" s="1"/>
  <c r="C1328" i="1"/>
  <c r="L1328" i="1" s="1"/>
  <c r="C163" i="1"/>
  <c r="C1253" i="1"/>
  <c r="K1253" i="1" s="1"/>
  <c r="B161" i="13"/>
  <c r="G140" i="13"/>
  <c r="G141" i="13"/>
  <c r="G142" i="13"/>
  <c r="G143" i="13"/>
  <c r="G144" i="13"/>
  <c r="G145" i="13"/>
  <c r="G146" i="13"/>
  <c r="G147" i="13"/>
  <c r="G148" i="13"/>
  <c r="G149" i="13"/>
  <c r="G150" i="13"/>
  <c r="G151" i="13"/>
  <c r="G153" i="13"/>
  <c r="B162" i="13"/>
  <c r="G154" i="13"/>
  <c r="G155" i="13"/>
  <c r="G156" i="13"/>
  <c r="B167" i="13"/>
  <c r="B181" i="13"/>
  <c r="B176" i="13"/>
  <c r="B171" i="13"/>
  <c r="B172" i="13"/>
  <c r="A127" i="13"/>
  <c r="A128" i="13"/>
  <c r="A130" i="13"/>
  <c r="A116" i="13"/>
  <c r="A117" i="13"/>
  <c r="A101" i="13"/>
  <c r="A102" i="13"/>
  <c r="B88" i="13"/>
  <c r="A91" i="13"/>
  <c r="A93" i="13"/>
  <c r="A94" i="13"/>
  <c r="A96" i="13"/>
  <c r="C1234" i="1"/>
  <c r="A1234" i="1" s="1"/>
  <c r="C1235" i="1"/>
  <c r="C1236" i="1"/>
  <c r="N1236" i="1" s="1"/>
  <c r="C1237" i="1"/>
  <c r="C1238" i="1"/>
  <c r="A1238" i="1" s="1"/>
  <c r="C238" i="1"/>
  <c r="B238" i="1" s="1"/>
  <c r="C239" i="1"/>
  <c r="C240" i="1"/>
  <c r="P240" i="1" s="1"/>
  <c r="C241" i="1"/>
  <c r="J241" i="1" s="1"/>
  <c r="C242" i="1"/>
  <c r="N242" i="1" s="1"/>
  <c r="C243" i="1"/>
  <c r="J243" i="1" s="1"/>
  <c r="C245" i="1"/>
  <c r="C246" i="1"/>
  <c r="R246" i="1" s="1"/>
  <c r="C236" i="1"/>
  <c r="J236" i="1" s="1"/>
  <c r="C322" i="1"/>
  <c r="Q322" i="1" s="1"/>
  <c r="C323" i="1"/>
  <c r="C188" i="1"/>
  <c r="M188" i="1" s="1"/>
  <c r="C208" i="1"/>
  <c r="A208" i="1" s="1"/>
  <c r="C209" i="1"/>
  <c r="O209" i="1" s="1"/>
  <c r="C210" i="1"/>
  <c r="C211" i="1"/>
  <c r="R211" i="1" s="1"/>
  <c r="C212" i="1"/>
  <c r="B212" i="1" s="1"/>
  <c r="C213" i="1"/>
  <c r="C214" i="1"/>
  <c r="C215" i="1"/>
  <c r="A215" i="1" s="1"/>
  <c r="C216" i="1"/>
  <c r="K216" i="1" s="1"/>
  <c r="C217" i="1"/>
  <c r="B217" i="1" s="1"/>
  <c r="C218" i="1"/>
  <c r="C219" i="1"/>
  <c r="O219" i="1" s="1"/>
  <c r="B194" i="13"/>
  <c r="B196" i="13"/>
  <c r="B197" i="13"/>
  <c r="C1459" i="1"/>
  <c r="C1458" i="1"/>
  <c r="C1457" i="1"/>
  <c r="C1456" i="1"/>
  <c r="C1455" i="1"/>
  <c r="C1436" i="1"/>
  <c r="C1435" i="1"/>
  <c r="C1434" i="1"/>
  <c r="C1433" i="1"/>
  <c r="C1432" i="1"/>
  <c r="C1431" i="1"/>
  <c r="C1430" i="1"/>
  <c r="C1412" i="1"/>
  <c r="K1412" i="1" s="1"/>
  <c r="C1411" i="1"/>
  <c r="C1410" i="1"/>
  <c r="N1410" i="1" s="1"/>
  <c r="C1409" i="1"/>
  <c r="C1408" i="1"/>
  <c r="C1407" i="1"/>
  <c r="C1406" i="1"/>
  <c r="C1395" i="1"/>
  <c r="C1394" i="1"/>
  <c r="K1394" i="1" s="1"/>
  <c r="C1393" i="1"/>
  <c r="C1392" i="1"/>
  <c r="C1391" i="1"/>
  <c r="C1403" i="1"/>
  <c r="C1402" i="1"/>
  <c r="N1402" i="1" s="1"/>
  <c r="C1401" i="1"/>
  <c r="N1401" i="1" s="1"/>
  <c r="C1400" i="1"/>
  <c r="B1400" i="1" s="1"/>
  <c r="C1399" i="1"/>
  <c r="N1399" i="1" s="1"/>
  <c r="C1372" i="1"/>
  <c r="C1371" i="1"/>
  <c r="C1370" i="1"/>
  <c r="C1369" i="1"/>
  <c r="C1368" i="1"/>
  <c r="C1367" i="1"/>
  <c r="K1367" i="1" s="1"/>
  <c r="C1366" i="1"/>
  <c r="C1342" i="1"/>
  <c r="C1336" i="1"/>
  <c r="C1337" i="1"/>
  <c r="A1337" i="1" s="1"/>
  <c r="C1338" i="1"/>
  <c r="C1339" i="1"/>
  <c r="C1335" i="1"/>
  <c r="C1252" i="1"/>
  <c r="C1241" i="1"/>
  <c r="C1242" i="1"/>
  <c r="P1242" i="1" s="1"/>
  <c r="C1243" i="1"/>
  <c r="B1243" i="1" s="1"/>
  <c r="C1244" i="1"/>
  <c r="J1244" i="1" s="1"/>
  <c r="C1245" i="1"/>
  <c r="A1245" i="1" s="1"/>
  <c r="C1246" i="1"/>
  <c r="Q1246" i="1" s="1"/>
  <c r="C1247" i="1"/>
  <c r="C1248" i="1"/>
  <c r="K1248" i="1" s="1"/>
  <c r="C1249" i="1"/>
  <c r="L1249" i="1" s="1"/>
  <c r="C1250" i="1"/>
  <c r="B1250" i="1" s="1"/>
  <c r="C1251" i="1"/>
  <c r="C1240" i="1"/>
  <c r="K1240" i="1" s="1"/>
  <c r="C315" i="1"/>
  <c r="B315" i="1" s="1"/>
  <c r="C316" i="1"/>
  <c r="C317" i="1"/>
  <c r="R317" i="1" s="1"/>
  <c r="C318" i="1"/>
  <c r="C319" i="1"/>
  <c r="L319" i="1" s="1"/>
  <c r="C320" i="1"/>
  <c r="R320" i="1" s="1"/>
  <c r="C314" i="1"/>
  <c r="N314" i="1" s="1"/>
  <c r="C231" i="1"/>
  <c r="P231" i="1" s="1"/>
  <c r="C232" i="1"/>
  <c r="C233" i="1"/>
  <c r="A233" i="1" s="1"/>
  <c r="C234" i="1"/>
  <c r="C230" i="1"/>
  <c r="A230" i="1" s="1"/>
  <c r="C228" i="1"/>
  <c r="C227" i="1"/>
  <c r="P227" i="1" s="1"/>
  <c r="C204" i="1"/>
  <c r="L204" i="1" s="1"/>
  <c r="C205" i="1"/>
  <c r="C206" i="1"/>
  <c r="K206" i="1" s="1"/>
  <c r="C207" i="1"/>
  <c r="C203" i="1"/>
  <c r="C151" i="1"/>
  <c r="L151" i="1" s="1"/>
  <c r="C1327" i="1"/>
  <c r="C1326" i="1"/>
  <c r="C1325" i="1"/>
  <c r="A1325" i="1" s="1"/>
  <c r="C1324" i="1"/>
  <c r="O1324" i="1" s="1"/>
  <c r="C1323" i="1"/>
  <c r="B1323" i="1" s="1"/>
  <c r="C1322" i="1"/>
  <c r="L1322" i="1" s="1"/>
  <c r="C1321" i="1"/>
  <c r="C1320" i="1"/>
  <c r="C1319" i="1"/>
  <c r="N1319" i="1" s="1"/>
  <c r="C1318" i="1"/>
  <c r="R441" i="1"/>
  <c r="F91" i="8"/>
  <c r="M950" i="1"/>
  <c r="O952" i="1"/>
  <c r="J952" i="1"/>
  <c r="K952" i="1"/>
  <c r="L952" i="1"/>
  <c r="P956" i="1"/>
  <c r="F179" i="8"/>
  <c r="F105" i="8"/>
  <c r="F72" i="8"/>
  <c r="F2" i="8"/>
  <c r="B159" i="13"/>
  <c r="F71" i="8"/>
  <c r="F34" i="8"/>
  <c r="F95" i="8"/>
  <c r="F133" i="8"/>
  <c r="F29" i="8"/>
  <c r="F185" i="8"/>
  <c r="F20" i="8"/>
  <c r="F134" i="8"/>
  <c r="F122" i="8"/>
  <c r="F194" i="8"/>
  <c r="B188" i="13"/>
  <c r="B189" i="13"/>
  <c r="F208" i="8"/>
  <c r="F97" i="8"/>
  <c r="F15" i="8"/>
  <c r="F132" i="8"/>
  <c r="F28" i="8"/>
  <c r="F49" i="8"/>
  <c r="F124" i="8"/>
  <c r="B160" i="13"/>
  <c r="F96" i="8"/>
  <c r="F202" i="8"/>
  <c r="A131" i="13"/>
  <c r="F128" i="8"/>
  <c r="A118" i="13"/>
  <c r="A120" i="13"/>
  <c r="A121" i="13"/>
  <c r="F198" i="8"/>
  <c r="F178" i="8"/>
  <c r="F18" i="8"/>
  <c r="F146" i="8"/>
  <c r="F165" i="8"/>
  <c r="F19" i="8"/>
  <c r="F8" i="8"/>
  <c r="F27" i="8"/>
  <c r="F58" i="8"/>
  <c r="F39" i="8"/>
  <c r="F123" i="8"/>
  <c r="F14" i="8"/>
  <c r="F21" i="8"/>
  <c r="F169" i="8"/>
  <c r="B163" i="13"/>
  <c r="A103" i="13"/>
  <c r="A105" i="13"/>
  <c r="A106" i="13"/>
  <c r="F92" i="8"/>
  <c r="F16" i="8"/>
  <c r="F11" i="8"/>
  <c r="F30" i="8"/>
  <c r="F38" i="8"/>
  <c r="F149" i="8"/>
  <c r="F35" i="8"/>
  <c r="F3" i="8"/>
  <c r="F148" i="8"/>
  <c r="F13" i="8"/>
  <c r="F24" i="8"/>
  <c r="F93" i="8"/>
  <c r="F147" i="8"/>
  <c r="F37" i="8"/>
  <c r="F12" i="8"/>
  <c r="F150" i="8"/>
  <c r="F36" i="8"/>
  <c r="F6" i="8"/>
  <c r="F151" i="8"/>
  <c r="F88" i="8"/>
  <c r="F94" i="8"/>
  <c r="F32" i="8"/>
  <c r="F7" i="8"/>
  <c r="F31" i="8"/>
  <c r="F10" i="8"/>
  <c r="F17" i="8"/>
  <c r="F26" i="8"/>
  <c r="F90" i="8"/>
  <c r="F89" i="8"/>
  <c r="F60" i="8"/>
  <c r="A122" i="13"/>
  <c r="A111" i="13"/>
  <c r="A107" i="13"/>
  <c r="Q1038" i="1" l="1"/>
  <c r="Q1030" i="1"/>
  <c r="J1038" i="1"/>
  <c r="P1046" i="1"/>
  <c r="R974" i="1"/>
  <c r="K982" i="1"/>
  <c r="L975" i="1"/>
  <c r="L990" i="1"/>
  <c r="N1015" i="1"/>
  <c r="J1046" i="1"/>
  <c r="O998" i="1"/>
  <c r="R1054" i="1"/>
  <c r="K991" i="1"/>
  <c r="N1006" i="1"/>
  <c r="N1031" i="1"/>
  <c r="M951" i="1"/>
  <c r="P958" i="1"/>
  <c r="P1014" i="1"/>
  <c r="J1047" i="1"/>
  <c r="P966" i="1"/>
  <c r="O1022" i="1"/>
  <c r="J966" i="1"/>
  <c r="P959" i="1"/>
  <c r="L951" i="1"/>
  <c r="O959" i="1"/>
  <c r="R975" i="1"/>
  <c r="Q991" i="1"/>
  <c r="L1015" i="1"/>
  <c r="M1031" i="1"/>
  <c r="K1047" i="1"/>
  <c r="R951" i="1"/>
  <c r="L959" i="1"/>
  <c r="J975" i="1"/>
  <c r="M999" i="1"/>
  <c r="K1015" i="1"/>
  <c r="J1031" i="1"/>
  <c r="Q1047" i="1"/>
  <c r="Q959" i="1"/>
  <c r="O983" i="1"/>
  <c r="L999" i="1"/>
  <c r="O1023" i="1"/>
  <c r="O1039" i="1"/>
  <c r="L1055" i="1"/>
  <c r="P967" i="1"/>
  <c r="K983" i="1"/>
  <c r="J999" i="1"/>
  <c r="P1023" i="1"/>
  <c r="L1039" i="1"/>
  <c r="O1055" i="1"/>
  <c r="L967" i="1"/>
  <c r="R983" i="1"/>
  <c r="O1007" i="1"/>
  <c r="L1023" i="1"/>
  <c r="N1039" i="1"/>
  <c r="K1055" i="1"/>
  <c r="J967" i="1"/>
  <c r="M991" i="1"/>
  <c r="N1007" i="1"/>
  <c r="Q1023" i="1"/>
  <c r="Q1039" i="1"/>
  <c r="Q967" i="1"/>
  <c r="N991" i="1"/>
  <c r="R1007" i="1"/>
  <c r="R1047" i="1"/>
  <c r="F161" i="8"/>
  <c r="F172" i="8"/>
  <c r="F162" i="8"/>
  <c r="F155" i="8"/>
  <c r="F200" i="8"/>
  <c r="F166" i="8"/>
  <c r="F141" i="8"/>
  <c r="F138" i="8"/>
  <c r="F139" i="8"/>
  <c r="F195" i="8"/>
  <c r="F207" i="8"/>
  <c r="F158" i="8"/>
  <c r="F144" i="8"/>
  <c r="F164" i="8"/>
  <c r="F145" i="8"/>
  <c r="F184" i="8"/>
  <c r="F126" i="8"/>
  <c r="F157" i="8"/>
  <c r="F175" i="8"/>
  <c r="F99" i="8"/>
  <c r="F181" i="8"/>
  <c r="F142" i="8"/>
  <c r="F174" i="8"/>
  <c r="F41" i="8"/>
  <c r="L950" i="1"/>
  <c r="O958" i="1"/>
  <c r="O966" i="1"/>
  <c r="Q974" i="1"/>
  <c r="J974" i="1"/>
  <c r="R982" i="1"/>
  <c r="K990" i="1"/>
  <c r="L998" i="1"/>
  <c r="M1006" i="1"/>
  <c r="O1014" i="1"/>
  <c r="M1022" i="1"/>
  <c r="O1038" i="1"/>
  <c r="O1030" i="1"/>
  <c r="M1046" i="1"/>
  <c r="O1054" i="1"/>
  <c r="J1054" i="1"/>
  <c r="M958" i="1"/>
  <c r="M966" i="1"/>
  <c r="P974" i="1"/>
  <c r="P982" i="1"/>
  <c r="J982" i="1"/>
  <c r="R990" i="1"/>
  <c r="K998" i="1"/>
  <c r="L1006" i="1"/>
  <c r="M1014" i="1"/>
  <c r="N1022" i="1"/>
  <c r="N1038" i="1"/>
  <c r="M1030" i="1"/>
  <c r="Q1046" i="1"/>
  <c r="M1054" i="1"/>
  <c r="L958" i="1"/>
  <c r="Q966" i="1"/>
  <c r="O974" i="1"/>
  <c r="N982" i="1"/>
  <c r="Q990" i="1"/>
  <c r="J990" i="1"/>
  <c r="R998" i="1"/>
  <c r="K1006" i="1"/>
  <c r="L1014" i="1"/>
  <c r="P1022" i="1"/>
  <c r="P1038" i="1"/>
  <c r="N1030" i="1"/>
  <c r="O1046" i="1"/>
  <c r="K1054" i="1"/>
  <c r="J950" i="1"/>
  <c r="R950" i="1"/>
  <c r="K958" i="1"/>
  <c r="N966" i="1"/>
  <c r="M974" i="1"/>
  <c r="O982" i="1"/>
  <c r="P990" i="1"/>
  <c r="N998" i="1"/>
  <c r="J998" i="1"/>
  <c r="R1006" i="1"/>
  <c r="K1014" i="1"/>
  <c r="L1022" i="1"/>
  <c r="M1038" i="1"/>
  <c r="P1030" i="1"/>
  <c r="N1046" i="1"/>
  <c r="Q1054" i="1"/>
  <c r="O950" i="1"/>
  <c r="J958" i="1"/>
  <c r="L966" i="1"/>
  <c r="N974" i="1"/>
  <c r="M982" i="1"/>
  <c r="O990" i="1"/>
  <c r="M998" i="1"/>
  <c r="Q1006" i="1"/>
  <c r="J1006" i="1"/>
  <c r="R1014" i="1"/>
  <c r="K1022" i="1"/>
  <c r="K1038" i="1"/>
  <c r="L1030" i="1"/>
  <c r="K1046" i="1"/>
  <c r="P1054" i="1"/>
  <c r="Q950" i="1"/>
  <c r="R958" i="1"/>
  <c r="K966" i="1"/>
  <c r="L974" i="1"/>
  <c r="Q982" i="1"/>
  <c r="N990" i="1"/>
  <c r="Q998" i="1"/>
  <c r="O1006" i="1"/>
  <c r="N1014" i="1"/>
  <c r="J1014" i="1"/>
  <c r="R1022" i="1"/>
  <c r="L1038" i="1"/>
  <c r="R1030" i="1"/>
  <c r="L1046" i="1"/>
  <c r="N1054" i="1"/>
  <c r="K950" i="1"/>
  <c r="N950" i="1"/>
  <c r="N958" i="1"/>
  <c r="Q1022" i="1"/>
  <c r="K1030" i="1"/>
  <c r="Q575" i="1"/>
  <c r="K575" i="1"/>
  <c r="L575" i="1"/>
  <c r="M575" i="1"/>
  <c r="N575" i="1"/>
  <c r="O575" i="1"/>
  <c r="P575" i="1"/>
  <c r="J575" i="1"/>
  <c r="O1040" i="1"/>
  <c r="K1048" i="1"/>
  <c r="O1056" i="1"/>
  <c r="Q960" i="1"/>
  <c r="J968" i="1"/>
  <c r="R976" i="1"/>
  <c r="M984" i="1"/>
  <c r="L992" i="1"/>
  <c r="M1000" i="1"/>
  <c r="K1008" i="1"/>
  <c r="N1016" i="1"/>
  <c r="P1016" i="1"/>
  <c r="Q1024" i="1"/>
  <c r="J1032" i="1"/>
  <c r="R1040" i="1"/>
  <c r="N1048" i="1"/>
  <c r="K1056" i="1"/>
  <c r="O960" i="1"/>
  <c r="P960" i="1"/>
  <c r="Q968" i="1"/>
  <c r="J976" i="1"/>
  <c r="R984" i="1"/>
  <c r="K992" i="1"/>
  <c r="L1000" i="1"/>
  <c r="O1008" i="1"/>
  <c r="O1016" i="1"/>
  <c r="M1024" i="1"/>
  <c r="P1024" i="1"/>
  <c r="N1032" i="1"/>
  <c r="P1032" i="1"/>
  <c r="J1040" i="1"/>
  <c r="R1048" i="1"/>
  <c r="Q1056" i="1"/>
  <c r="P952" i="1"/>
  <c r="N960" i="1"/>
  <c r="N968" i="1"/>
  <c r="P968" i="1"/>
  <c r="Q976" i="1"/>
  <c r="J984" i="1"/>
  <c r="R992" i="1"/>
  <c r="K1000" i="1"/>
  <c r="L1008" i="1"/>
  <c r="M1016" i="1"/>
  <c r="K1024" i="1"/>
  <c r="K1032" i="1"/>
  <c r="Q1040" i="1"/>
  <c r="P1040" i="1"/>
  <c r="J1048" i="1"/>
  <c r="R1056" i="1"/>
  <c r="R952" i="1"/>
  <c r="N952" i="1"/>
  <c r="Q952" i="1"/>
  <c r="M952" i="1"/>
  <c r="M960" i="1"/>
  <c r="M968" i="1"/>
  <c r="O976" i="1"/>
  <c r="P976" i="1"/>
  <c r="Q984" i="1"/>
  <c r="J992" i="1"/>
  <c r="R1000" i="1"/>
  <c r="N1008" i="1"/>
  <c r="L1016" i="1"/>
  <c r="O1024" i="1"/>
  <c r="O1032" i="1"/>
  <c r="M1040" i="1"/>
  <c r="O1048" i="1"/>
  <c r="P1048" i="1"/>
  <c r="J1056" i="1"/>
  <c r="B1457" i="1"/>
  <c r="P1341" i="1"/>
  <c r="P1359" i="1"/>
  <c r="P1343" i="1"/>
  <c r="P1356" i="1"/>
  <c r="P1361" i="1"/>
  <c r="P1345" i="1"/>
  <c r="P1358" i="1"/>
  <c r="P1348" i="1"/>
  <c r="P1363" i="1"/>
  <c r="P1362" i="1"/>
  <c r="P1354" i="1"/>
  <c r="P1351" i="1"/>
  <c r="P1350" i="1"/>
  <c r="P1346" i="1"/>
  <c r="P1353" i="1"/>
  <c r="P1352" i="1"/>
  <c r="P1357" i="1"/>
  <c r="P1344" i="1"/>
  <c r="P1349" i="1"/>
  <c r="P1355" i="1"/>
  <c r="P1347" i="1"/>
  <c r="P1360" i="1"/>
  <c r="O1417" i="1"/>
  <c r="O1425" i="1"/>
  <c r="O1420" i="1"/>
  <c r="O1418" i="1"/>
  <c r="O1426" i="1"/>
  <c r="O1419" i="1"/>
  <c r="O1421" i="1"/>
  <c r="O1422" i="1"/>
  <c r="O1423" i="1"/>
  <c r="O1416" i="1"/>
  <c r="O1424" i="1"/>
  <c r="O1427" i="1"/>
  <c r="Q1341" i="1"/>
  <c r="Q1358" i="1"/>
  <c r="Q1351" i="1"/>
  <c r="Q1346" i="1"/>
  <c r="Q1345" i="1"/>
  <c r="Q1363" i="1"/>
  <c r="Q1350" i="1"/>
  <c r="Q1354" i="1"/>
  <c r="Q1355" i="1"/>
  <c r="Q1357" i="1"/>
  <c r="Q1347" i="1"/>
  <c r="Q1362" i="1"/>
  <c r="Q1361" i="1"/>
  <c r="Q1353" i="1"/>
  <c r="Q1360" i="1"/>
  <c r="Q1349" i="1"/>
  <c r="Q1352" i="1"/>
  <c r="Q1344" i="1"/>
  <c r="Q1356" i="1"/>
  <c r="Q1359" i="1"/>
  <c r="Q1343" i="1"/>
  <c r="Q1348" i="1"/>
  <c r="B1405" i="1"/>
  <c r="B1419" i="1"/>
  <c r="B1418" i="1"/>
  <c r="B1421" i="1"/>
  <c r="B1427" i="1"/>
  <c r="B1420" i="1"/>
  <c r="B1426" i="1"/>
  <c r="B1425" i="1"/>
  <c r="B1422" i="1"/>
  <c r="B1417" i="1"/>
  <c r="B1424" i="1"/>
  <c r="B1423" i="1"/>
  <c r="B1416" i="1"/>
  <c r="P1405" i="1"/>
  <c r="P1416" i="1"/>
  <c r="P1424" i="1"/>
  <c r="P1426" i="1"/>
  <c r="P1417" i="1"/>
  <c r="P1425" i="1"/>
  <c r="P1419" i="1"/>
  <c r="P1420" i="1"/>
  <c r="P1421" i="1"/>
  <c r="P1422" i="1"/>
  <c r="P1418" i="1"/>
  <c r="P1427" i="1"/>
  <c r="P1423" i="1"/>
  <c r="R1341" i="1"/>
  <c r="R1351" i="1"/>
  <c r="R1362" i="1"/>
  <c r="R1345" i="1"/>
  <c r="R1354" i="1"/>
  <c r="R1358" i="1"/>
  <c r="R1349" i="1"/>
  <c r="R1356" i="1"/>
  <c r="R1346" i="1"/>
  <c r="R1361" i="1"/>
  <c r="R1360" i="1"/>
  <c r="R1352" i="1"/>
  <c r="R1344" i="1"/>
  <c r="R1348" i="1"/>
  <c r="R1359" i="1"/>
  <c r="R1357" i="1"/>
  <c r="R1343" i="1"/>
  <c r="R1350" i="1"/>
  <c r="R1363" i="1"/>
  <c r="R1347" i="1"/>
  <c r="R1355" i="1"/>
  <c r="R1353" i="1"/>
  <c r="Q1405" i="1"/>
  <c r="Q1423" i="1"/>
  <c r="Q1417" i="1"/>
  <c r="Q1416" i="1"/>
  <c r="Q1424" i="1"/>
  <c r="Q1426" i="1"/>
  <c r="Q1419" i="1"/>
  <c r="Q1427" i="1"/>
  <c r="Q1420" i="1"/>
  <c r="Q1421" i="1"/>
  <c r="Q1425" i="1"/>
  <c r="Q1422" i="1"/>
  <c r="Q1418" i="1"/>
  <c r="J1341" i="1"/>
  <c r="J1345" i="1"/>
  <c r="J1350" i="1"/>
  <c r="J1358" i="1"/>
  <c r="J1357" i="1"/>
  <c r="J1347" i="1"/>
  <c r="J1362" i="1"/>
  <c r="J1351" i="1"/>
  <c r="J1354" i="1"/>
  <c r="J1355" i="1"/>
  <c r="J1353" i="1"/>
  <c r="J1349" i="1"/>
  <c r="J1359" i="1"/>
  <c r="J1356" i="1"/>
  <c r="J1346" i="1"/>
  <c r="J1360" i="1"/>
  <c r="J1352" i="1"/>
  <c r="J1344" i="1"/>
  <c r="J1343" i="1"/>
  <c r="J1348" i="1"/>
  <c r="J1363" i="1"/>
  <c r="J1361" i="1"/>
  <c r="J1405" i="1"/>
  <c r="J1422" i="1"/>
  <c r="J1424" i="1"/>
  <c r="J1423" i="1"/>
  <c r="J1416" i="1"/>
  <c r="J1417" i="1"/>
  <c r="J1418" i="1"/>
  <c r="J1426" i="1"/>
  <c r="J1419" i="1"/>
  <c r="J1427" i="1"/>
  <c r="J1420" i="1"/>
  <c r="J1425" i="1"/>
  <c r="J1421" i="1"/>
  <c r="R1405" i="1"/>
  <c r="R1422" i="1"/>
  <c r="R1423" i="1"/>
  <c r="R1418" i="1"/>
  <c r="R1426" i="1"/>
  <c r="R1419" i="1"/>
  <c r="R1427" i="1"/>
  <c r="R1420" i="1"/>
  <c r="R1417" i="1"/>
  <c r="R1421" i="1"/>
  <c r="R1416" i="1"/>
  <c r="R1424" i="1"/>
  <c r="R1425" i="1"/>
  <c r="O1341" i="1"/>
  <c r="O1360" i="1"/>
  <c r="O1359" i="1"/>
  <c r="O1349" i="1"/>
  <c r="O1363" i="1"/>
  <c r="O1355" i="1"/>
  <c r="O1361" i="1"/>
  <c r="O1353" i="1"/>
  <c r="O1351" i="1"/>
  <c r="O1347" i="1"/>
  <c r="O1354" i="1"/>
  <c r="O1352" i="1"/>
  <c r="O1343" i="1"/>
  <c r="O1348" i="1"/>
  <c r="O1357" i="1"/>
  <c r="O1356" i="1"/>
  <c r="O1358" i="1"/>
  <c r="O1346" i="1"/>
  <c r="O1345" i="1"/>
  <c r="O1344" i="1"/>
  <c r="O1350" i="1"/>
  <c r="O1362" i="1"/>
  <c r="O450" i="1"/>
  <c r="O454" i="1"/>
  <c r="O458" i="1"/>
  <c r="O459" i="1"/>
  <c r="O451" i="1"/>
  <c r="O442" i="1"/>
  <c r="O457" i="1"/>
  <c r="O446" i="1"/>
  <c r="O462" i="1"/>
  <c r="O452" i="1"/>
  <c r="O449" i="1"/>
  <c r="O443" i="1"/>
  <c r="O460" i="1"/>
  <c r="O444" i="1"/>
  <c r="O456" i="1"/>
  <c r="O448" i="1"/>
  <c r="O455" i="1"/>
  <c r="O453" i="1"/>
  <c r="O447" i="1"/>
  <c r="O461" i="1"/>
  <c r="O445" i="1"/>
  <c r="L1341" i="1"/>
  <c r="L1347" i="1"/>
  <c r="L1356" i="1"/>
  <c r="L1361" i="1"/>
  <c r="L1355" i="1"/>
  <c r="L1353" i="1"/>
  <c r="L1346" i="1"/>
  <c r="L1357" i="1"/>
  <c r="L1351" i="1"/>
  <c r="L1359" i="1"/>
  <c r="L1343" i="1"/>
  <c r="L1345" i="1"/>
  <c r="L1363" i="1"/>
  <c r="L1349" i="1"/>
  <c r="L1360" i="1"/>
  <c r="L1362" i="1"/>
  <c r="L1352" i="1"/>
  <c r="L1348" i="1"/>
  <c r="L1354" i="1"/>
  <c r="L1344" i="1"/>
  <c r="L1358" i="1"/>
  <c r="L1350" i="1"/>
  <c r="L1405" i="1"/>
  <c r="L1420" i="1"/>
  <c r="L1421" i="1"/>
  <c r="L1423" i="1"/>
  <c r="L1416" i="1"/>
  <c r="L1424" i="1"/>
  <c r="L1417" i="1"/>
  <c r="L1425" i="1"/>
  <c r="L1418" i="1"/>
  <c r="L1426" i="1"/>
  <c r="L1422" i="1"/>
  <c r="L1419" i="1"/>
  <c r="L1427" i="1"/>
  <c r="B1372" i="1"/>
  <c r="B1380" i="1"/>
  <c r="A1341" i="1"/>
  <c r="A1345" i="1"/>
  <c r="A1356" i="1"/>
  <c r="A1351" i="1"/>
  <c r="A1354" i="1"/>
  <c r="A1343" i="1"/>
  <c r="A1355" i="1"/>
  <c r="A1362" i="1"/>
  <c r="A1353" i="1"/>
  <c r="A1347" i="1"/>
  <c r="A1359" i="1"/>
  <c r="A1346" i="1"/>
  <c r="A1349" i="1"/>
  <c r="A1344" i="1"/>
  <c r="A1363" i="1"/>
  <c r="A1360" i="1"/>
  <c r="A1348" i="1"/>
  <c r="A1361" i="1"/>
  <c r="A1358" i="1"/>
  <c r="A1352" i="1"/>
  <c r="A1350" i="1"/>
  <c r="A1357" i="1"/>
  <c r="M1341" i="1"/>
  <c r="M1358" i="1"/>
  <c r="M1345" i="1"/>
  <c r="M1349" i="1"/>
  <c r="M1348" i="1"/>
  <c r="M1360" i="1"/>
  <c r="M1343" i="1"/>
  <c r="M1350" i="1"/>
  <c r="M1352" i="1"/>
  <c r="M1357" i="1"/>
  <c r="M1347" i="1"/>
  <c r="M1344" i="1"/>
  <c r="M1362" i="1"/>
  <c r="M1346" i="1"/>
  <c r="M1356" i="1"/>
  <c r="M1359" i="1"/>
  <c r="M1355" i="1"/>
  <c r="M1363" i="1"/>
  <c r="M1354" i="1"/>
  <c r="M1361" i="1"/>
  <c r="M1351" i="1"/>
  <c r="M1353" i="1"/>
  <c r="M1405" i="1"/>
  <c r="M1419" i="1"/>
  <c r="M1427" i="1"/>
  <c r="M1420" i="1"/>
  <c r="M1423" i="1"/>
  <c r="M1416" i="1"/>
  <c r="M1424" i="1"/>
  <c r="M1417" i="1"/>
  <c r="M1425" i="1"/>
  <c r="M1418" i="1"/>
  <c r="M1426" i="1"/>
  <c r="M1421" i="1"/>
  <c r="M1422" i="1"/>
  <c r="O1342" i="1"/>
  <c r="O1455" i="1"/>
  <c r="B1341" i="1"/>
  <c r="B1346" i="1"/>
  <c r="B1348" i="1"/>
  <c r="B1350" i="1"/>
  <c r="B1363" i="1"/>
  <c r="B1352" i="1"/>
  <c r="B1358" i="1"/>
  <c r="B1355" i="1"/>
  <c r="B1347" i="1"/>
  <c r="B1343" i="1"/>
  <c r="B1356" i="1"/>
  <c r="B1344" i="1"/>
  <c r="B1360" i="1"/>
  <c r="B1351" i="1"/>
  <c r="B1345" i="1"/>
  <c r="B1353" i="1"/>
  <c r="B1362" i="1"/>
  <c r="B1349" i="1"/>
  <c r="B1359" i="1"/>
  <c r="B1357" i="1"/>
  <c r="B1361" i="1"/>
  <c r="B1354" i="1"/>
  <c r="N1345" i="1"/>
  <c r="N1347" i="1"/>
  <c r="N1352" i="1"/>
  <c r="N1348" i="1"/>
  <c r="N1353" i="1"/>
  <c r="N1344" i="1"/>
  <c r="N1349" i="1"/>
  <c r="N1355" i="1"/>
  <c r="N1359" i="1"/>
  <c r="N1351" i="1"/>
  <c r="N1346" i="1"/>
  <c r="N1354" i="1"/>
  <c r="N1343" i="1"/>
  <c r="N1357" i="1"/>
  <c r="N1362" i="1"/>
  <c r="N1361" i="1"/>
  <c r="N1360" i="1"/>
  <c r="N1356" i="1"/>
  <c r="N1358" i="1"/>
  <c r="N1363" i="1"/>
  <c r="N1350" i="1"/>
  <c r="A1405" i="1"/>
  <c r="A1418" i="1"/>
  <c r="A1422" i="1"/>
  <c r="A1421" i="1"/>
  <c r="A1426" i="1"/>
  <c r="A1416" i="1"/>
  <c r="A1424" i="1"/>
  <c r="A1423" i="1"/>
  <c r="A1419" i="1"/>
  <c r="A1417" i="1"/>
  <c r="A1425" i="1"/>
  <c r="A1420" i="1"/>
  <c r="A1427" i="1"/>
  <c r="N1405" i="1"/>
  <c r="N1418" i="1"/>
  <c r="N1426" i="1"/>
  <c r="N1420" i="1"/>
  <c r="N1419" i="1"/>
  <c r="N1427" i="1"/>
  <c r="N1422" i="1"/>
  <c r="N1423" i="1"/>
  <c r="N1416" i="1"/>
  <c r="N1424" i="1"/>
  <c r="N1421" i="1"/>
  <c r="N1417" i="1"/>
  <c r="N1425" i="1"/>
  <c r="K1009" i="1"/>
  <c r="O977" i="1"/>
  <c r="M1057" i="1"/>
  <c r="J559" i="1"/>
  <c r="P1307" i="1"/>
  <c r="L1470" i="1"/>
  <c r="K1480" i="1"/>
  <c r="O277" i="1"/>
  <c r="J1308" i="1"/>
  <c r="M581" i="1"/>
  <c r="M276" i="1"/>
  <c r="L593" i="1"/>
  <c r="O567" i="1"/>
  <c r="N555" i="1"/>
  <c r="K977" i="1"/>
  <c r="M1001" i="1"/>
  <c r="O969" i="1"/>
  <c r="Q349" i="1"/>
  <c r="J349" i="1"/>
  <c r="R349" i="1"/>
  <c r="K349" i="1"/>
  <c r="L349" i="1"/>
  <c r="M349" i="1"/>
  <c r="N349" i="1"/>
  <c r="O349" i="1"/>
  <c r="P349" i="1"/>
  <c r="Q341" i="1"/>
  <c r="J341" i="1"/>
  <c r="R341" i="1"/>
  <c r="K341" i="1"/>
  <c r="L341" i="1"/>
  <c r="M341" i="1"/>
  <c r="N341" i="1"/>
  <c r="O341" i="1"/>
  <c r="P341" i="1"/>
  <c r="Q977" i="1"/>
  <c r="N1009" i="1"/>
  <c r="P1025" i="1"/>
  <c r="J348" i="1"/>
  <c r="R348" i="1"/>
  <c r="K348" i="1"/>
  <c r="L348" i="1"/>
  <c r="M348" i="1"/>
  <c r="N348" i="1"/>
  <c r="O348" i="1"/>
  <c r="P348" i="1"/>
  <c r="Q348" i="1"/>
  <c r="L1049" i="1"/>
  <c r="L1484" i="1"/>
  <c r="P953" i="1"/>
  <c r="R985" i="1"/>
  <c r="J1017" i="1"/>
  <c r="L354" i="1"/>
  <c r="M354" i="1"/>
  <c r="N354" i="1"/>
  <c r="O354" i="1"/>
  <c r="P354" i="1"/>
  <c r="Q354" i="1"/>
  <c r="J354" i="1"/>
  <c r="R354" i="1"/>
  <c r="K354" i="1"/>
  <c r="L346" i="1"/>
  <c r="M346" i="1"/>
  <c r="N346" i="1"/>
  <c r="O346" i="1"/>
  <c r="P346" i="1"/>
  <c r="Q346" i="1"/>
  <c r="J346" i="1"/>
  <c r="R346" i="1"/>
  <c r="K346" i="1"/>
  <c r="Q241" i="1"/>
  <c r="P1484" i="1"/>
  <c r="L953" i="1"/>
  <c r="P985" i="1"/>
  <c r="N1017" i="1"/>
  <c r="M961" i="1"/>
  <c r="M353" i="1"/>
  <c r="N353" i="1"/>
  <c r="O353" i="1"/>
  <c r="P353" i="1"/>
  <c r="Q353" i="1"/>
  <c r="J353" i="1"/>
  <c r="R353" i="1"/>
  <c r="K353" i="1"/>
  <c r="L353" i="1"/>
  <c r="M345" i="1"/>
  <c r="N345" i="1"/>
  <c r="O345" i="1"/>
  <c r="P345" i="1"/>
  <c r="Q345" i="1"/>
  <c r="J345" i="1"/>
  <c r="R345" i="1"/>
  <c r="K345" i="1"/>
  <c r="L345" i="1"/>
  <c r="K347" i="1"/>
  <c r="L347" i="1"/>
  <c r="M347" i="1"/>
  <c r="N347" i="1"/>
  <c r="O347" i="1"/>
  <c r="P347" i="1"/>
  <c r="Q347" i="1"/>
  <c r="J347" i="1"/>
  <c r="R347" i="1"/>
  <c r="M1503" i="1"/>
  <c r="K993" i="1"/>
  <c r="K961" i="1"/>
  <c r="N352" i="1"/>
  <c r="O352" i="1"/>
  <c r="P352" i="1"/>
  <c r="Q352" i="1"/>
  <c r="J352" i="1"/>
  <c r="R352" i="1"/>
  <c r="K352" i="1"/>
  <c r="L352" i="1"/>
  <c r="M352" i="1"/>
  <c r="N344" i="1"/>
  <c r="O344" i="1"/>
  <c r="P344" i="1"/>
  <c r="Q344" i="1"/>
  <c r="J344" i="1"/>
  <c r="R344" i="1"/>
  <c r="K344" i="1"/>
  <c r="L344" i="1"/>
  <c r="M344" i="1"/>
  <c r="K1503" i="1"/>
  <c r="Q993" i="1"/>
  <c r="R969" i="1"/>
  <c r="O351" i="1"/>
  <c r="P351" i="1"/>
  <c r="Q351" i="1"/>
  <c r="J351" i="1"/>
  <c r="R351" i="1"/>
  <c r="K351" i="1"/>
  <c r="L351" i="1"/>
  <c r="M351" i="1"/>
  <c r="N351" i="1"/>
  <c r="O343" i="1"/>
  <c r="P343" i="1"/>
  <c r="Q343" i="1"/>
  <c r="J343" i="1"/>
  <c r="R343" i="1"/>
  <c r="K343" i="1"/>
  <c r="L343" i="1"/>
  <c r="M343" i="1"/>
  <c r="N343" i="1"/>
  <c r="R1001" i="1"/>
  <c r="M969" i="1"/>
  <c r="P350" i="1"/>
  <c r="Q350" i="1"/>
  <c r="J350" i="1"/>
  <c r="R350" i="1"/>
  <c r="K350" i="1"/>
  <c r="L350" i="1"/>
  <c r="M350" i="1"/>
  <c r="N350" i="1"/>
  <c r="O350" i="1"/>
  <c r="A342" i="1"/>
  <c r="P342" i="1"/>
  <c r="Q342" i="1"/>
  <c r="J342" i="1"/>
  <c r="R342" i="1"/>
  <c r="K342" i="1"/>
  <c r="L342" i="1"/>
  <c r="M342" i="1"/>
  <c r="N342" i="1"/>
  <c r="O342" i="1"/>
  <c r="O953" i="1"/>
  <c r="P977" i="1"/>
  <c r="Q985" i="1"/>
  <c r="J993" i="1"/>
  <c r="N1001" i="1"/>
  <c r="L1009" i="1"/>
  <c r="R1017" i="1"/>
  <c r="L961" i="1"/>
  <c r="N969" i="1"/>
  <c r="R1025" i="1"/>
  <c r="N1057" i="1"/>
  <c r="J977" i="1"/>
  <c r="N985" i="1"/>
  <c r="O985" i="1"/>
  <c r="P993" i="1"/>
  <c r="Q1001" i="1"/>
  <c r="J1009" i="1"/>
  <c r="M1017" i="1"/>
  <c r="R961" i="1"/>
  <c r="L969" i="1"/>
  <c r="O1025" i="1"/>
  <c r="N1033" i="1"/>
  <c r="J953" i="1"/>
  <c r="R977" i="1"/>
  <c r="L985" i="1"/>
  <c r="R993" i="1"/>
  <c r="O993" i="1"/>
  <c r="P1001" i="1"/>
  <c r="Q1009" i="1"/>
  <c r="K1017" i="1"/>
  <c r="J961" i="1"/>
  <c r="J969" i="1"/>
  <c r="M1033" i="1"/>
  <c r="N953" i="1"/>
  <c r="N977" i="1"/>
  <c r="M985" i="1"/>
  <c r="N993" i="1"/>
  <c r="L1001" i="1"/>
  <c r="O1001" i="1"/>
  <c r="P1009" i="1"/>
  <c r="Q1017" i="1"/>
  <c r="Q961" i="1"/>
  <c r="K969" i="1"/>
  <c r="K1041" i="1"/>
  <c r="R953" i="1"/>
  <c r="M953" i="1"/>
  <c r="M977" i="1"/>
  <c r="K985" i="1"/>
  <c r="M993" i="1"/>
  <c r="J1001" i="1"/>
  <c r="R1009" i="1"/>
  <c r="O1009" i="1"/>
  <c r="P1017" i="1"/>
  <c r="P961" i="1"/>
  <c r="Q969" i="1"/>
  <c r="R1041" i="1"/>
  <c r="K953" i="1"/>
  <c r="Q953" i="1"/>
  <c r="L977" i="1"/>
  <c r="J985" i="1"/>
  <c r="L993" i="1"/>
  <c r="K1001" i="1"/>
  <c r="M1009" i="1"/>
  <c r="L1017" i="1"/>
  <c r="O1017" i="1"/>
  <c r="N961" i="1"/>
  <c r="O961" i="1"/>
  <c r="P969" i="1"/>
  <c r="N1049" i="1"/>
  <c r="Q17" i="1"/>
  <c r="P68" i="1"/>
  <c r="P241" i="1"/>
  <c r="R197" i="1"/>
  <c r="N153" i="1"/>
  <c r="O68" i="1"/>
  <c r="J1234" i="1"/>
  <c r="K241" i="1"/>
  <c r="R215" i="1"/>
  <c r="Q1436" i="1"/>
  <c r="Q1406" i="1"/>
  <c r="Q1431" i="1"/>
  <c r="P1500" i="1"/>
  <c r="P1499" i="1"/>
  <c r="L1379" i="1"/>
  <c r="L1383" i="1"/>
  <c r="M277" i="1"/>
  <c r="M1308" i="1"/>
  <c r="B241" i="1"/>
  <c r="N1487" i="1"/>
  <c r="A277" i="1"/>
  <c r="J560" i="1"/>
  <c r="M1487" i="1"/>
  <c r="L1465" i="1"/>
  <c r="P1308" i="1"/>
  <c r="K188" i="1"/>
  <c r="A269" i="1"/>
  <c r="P560" i="1"/>
  <c r="R188" i="1"/>
  <c r="N1497" i="1"/>
  <c r="O560" i="1"/>
  <c r="J1465" i="1"/>
  <c r="M1497" i="1"/>
  <c r="N1477" i="1"/>
  <c r="Q1234" i="1"/>
  <c r="J215" i="1"/>
  <c r="A1497" i="1"/>
  <c r="Q606" i="1"/>
  <c r="Q150" i="1"/>
  <c r="J150" i="1"/>
  <c r="N1462" i="1"/>
  <c r="R563" i="1"/>
  <c r="N963" i="1"/>
  <c r="L153" i="1"/>
  <c r="M955" i="1"/>
  <c r="K955" i="1"/>
  <c r="L1003" i="1"/>
  <c r="Q200" i="1"/>
  <c r="J1043" i="1"/>
  <c r="P153" i="1"/>
  <c r="K17" i="1"/>
  <c r="M963" i="1"/>
  <c r="K1003" i="1"/>
  <c r="P1051" i="1"/>
  <c r="M1490" i="1"/>
  <c r="J579" i="1"/>
  <c r="N150" i="1"/>
  <c r="N68" i="1"/>
  <c r="P1234" i="1"/>
  <c r="O241" i="1"/>
  <c r="A241" i="1"/>
  <c r="J188" i="1"/>
  <c r="Q215" i="1"/>
  <c r="K951" i="1"/>
  <c r="R955" i="1"/>
  <c r="O1484" i="1"/>
  <c r="A1495" i="1"/>
  <c r="P417" i="1"/>
  <c r="Q569" i="1"/>
  <c r="K28" i="1"/>
  <c r="N959" i="1"/>
  <c r="O967" i="1"/>
  <c r="O975" i="1"/>
  <c r="Q975" i="1"/>
  <c r="J983" i="1"/>
  <c r="R991" i="1"/>
  <c r="K999" i="1"/>
  <c r="L1007" i="1"/>
  <c r="M1015" i="1"/>
  <c r="N1023" i="1"/>
  <c r="O971" i="1"/>
  <c r="O1031" i="1"/>
  <c r="P1039" i="1"/>
  <c r="N1047" i="1"/>
  <c r="P1055" i="1"/>
  <c r="Q1055" i="1"/>
  <c r="Q1051" i="1"/>
  <c r="A1490" i="1"/>
  <c r="M591" i="1"/>
  <c r="A150" i="1"/>
  <c r="M68" i="1"/>
  <c r="N1234" i="1"/>
  <c r="N241" i="1"/>
  <c r="Q188" i="1"/>
  <c r="B188" i="1"/>
  <c r="P215" i="1"/>
  <c r="J951" i="1"/>
  <c r="Q955" i="1"/>
  <c r="O568" i="1"/>
  <c r="R1494" i="1"/>
  <c r="R274" i="1"/>
  <c r="L1313" i="1"/>
  <c r="M959" i="1"/>
  <c r="N967" i="1"/>
  <c r="N975" i="1"/>
  <c r="P983" i="1"/>
  <c r="Q983" i="1"/>
  <c r="J991" i="1"/>
  <c r="R999" i="1"/>
  <c r="K1007" i="1"/>
  <c r="O1015" i="1"/>
  <c r="M1023" i="1"/>
  <c r="N971" i="1"/>
  <c r="P1019" i="1"/>
  <c r="L1031" i="1"/>
  <c r="R1039" i="1"/>
  <c r="L1047" i="1"/>
  <c r="N1055" i="1"/>
  <c r="L1059" i="1"/>
  <c r="R569" i="1"/>
  <c r="J274" i="1"/>
  <c r="J417" i="1"/>
  <c r="M241" i="1"/>
  <c r="P188" i="1"/>
  <c r="O215" i="1"/>
  <c r="J979" i="1"/>
  <c r="J1059" i="1"/>
  <c r="R68" i="1"/>
  <c r="L241" i="1"/>
  <c r="O188" i="1"/>
  <c r="N215" i="1"/>
  <c r="P951" i="1"/>
  <c r="O955" i="1"/>
  <c r="R1474" i="1"/>
  <c r="N1494" i="1"/>
  <c r="L266" i="1"/>
  <c r="M1305" i="1"/>
  <c r="A1289" i="1"/>
  <c r="R589" i="1"/>
  <c r="P987" i="1"/>
  <c r="K959" i="1"/>
  <c r="M967" i="1"/>
  <c r="P975" i="1"/>
  <c r="N983" i="1"/>
  <c r="L991" i="1"/>
  <c r="P999" i="1"/>
  <c r="Q999" i="1"/>
  <c r="J1007" i="1"/>
  <c r="R1015" i="1"/>
  <c r="K1023" i="1"/>
  <c r="O979" i="1"/>
  <c r="R1027" i="1"/>
  <c r="R1031" i="1"/>
  <c r="M1039" i="1"/>
  <c r="P1047" i="1"/>
  <c r="J1055" i="1"/>
  <c r="Q1035" i="1"/>
  <c r="P1075" i="1"/>
  <c r="L68" i="1"/>
  <c r="M1234" i="1"/>
  <c r="A188" i="1"/>
  <c r="O1474" i="1"/>
  <c r="K1313" i="1"/>
  <c r="M589" i="1"/>
  <c r="L1234" i="1"/>
  <c r="B215" i="1"/>
  <c r="J68" i="1"/>
  <c r="N955" i="1"/>
  <c r="L987" i="1"/>
  <c r="R959" i="1"/>
  <c r="K967" i="1"/>
  <c r="M975" i="1"/>
  <c r="M983" i="1"/>
  <c r="P991" i="1"/>
  <c r="N999" i="1"/>
  <c r="M1007" i="1"/>
  <c r="Q1007" i="1"/>
  <c r="J1015" i="1"/>
  <c r="R1023" i="1"/>
  <c r="R995" i="1"/>
  <c r="Q1027" i="1"/>
  <c r="K1031" i="1"/>
  <c r="J1039" i="1"/>
  <c r="O1047" i="1"/>
  <c r="M1055" i="1"/>
  <c r="N1035" i="1"/>
  <c r="J1115" i="1"/>
  <c r="J955" i="1"/>
  <c r="K68" i="1"/>
  <c r="P955" i="1"/>
  <c r="J1494" i="1"/>
  <c r="K1019" i="1"/>
  <c r="P270" i="1"/>
  <c r="B68" i="1"/>
  <c r="A68" i="1"/>
  <c r="K1234" i="1"/>
  <c r="B1234" i="1"/>
  <c r="R241" i="1"/>
  <c r="N188" i="1"/>
  <c r="L215" i="1"/>
  <c r="Q951" i="1"/>
  <c r="O951" i="1"/>
  <c r="P1474" i="1"/>
  <c r="B1494" i="1"/>
  <c r="K266" i="1"/>
  <c r="L1305" i="1"/>
  <c r="P557" i="1"/>
  <c r="A595" i="1"/>
  <c r="K1470" i="1"/>
  <c r="M1309" i="1"/>
  <c r="A153" i="1"/>
  <c r="R1234" i="1"/>
  <c r="L188" i="1"/>
  <c r="K215" i="1"/>
  <c r="N951" i="1"/>
  <c r="L955" i="1"/>
  <c r="B1474" i="1"/>
  <c r="R1503" i="1"/>
  <c r="Q563" i="1"/>
  <c r="M601" i="1"/>
  <c r="O987" i="1"/>
  <c r="J959" i="1"/>
  <c r="R967" i="1"/>
  <c r="K975" i="1"/>
  <c r="L983" i="1"/>
  <c r="O991" i="1"/>
  <c r="O999" i="1"/>
  <c r="P1007" i="1"/>
  <c r="P1015" i="1"/>
  <c r="Q1015" i="1"/>
  <c r="J1023" i="1"/>
  <c r="K963" i="1"/>
  <c r="Q995" i="1"/>
  <c r="P1031" i="1"/>
  <c r="Q1031" i="1"/>
  <c r="K1039" i="1"/>
  <c r="M1047" i="1"/>
  <c r="R1055" i="1"/>
  <c r="N1043" i="1"/>
  <c r="K153" i="1"/>
  <c r="P150" i="1"/>
  <c r="P314" i="1"/>
  <c r="K200" i="1"/>
  <c r="L17" i="1"/>
  <c r="A276" i="1"/>
  <c r="A1307" i="1"/>
  <c r="M555" i="1"/>
  <c r="P567" i="1"/>
  <c r="L581" i="1"/>
  <c r="Q593" i="1"/>
  <c r="R153" i="1"/>
  <c r="B153" i="1"/>
  <c r="O150" i="1"/>
  <c r="P1325" i="1"/>
  <c r="R200" i="1"/>
  <c r="N17" i="1"/>
  <c r="L268" i="1"/>
  <c r="K1315" i="1"/>
  <c r="P250" i="1"/>
  <c r="P555" i="1"/>
  <c r="B567" i="1"/>
  <c r="A581" i="1"/>
  <c r="N599" i="1"/>
  <c r="B1325" i="1"/>
  <c r="J200" i="1"/>
  <c r="M17" i="1"/>
  <c r="K268" i="1"/>
  <c r="O1315" i="1"/>
  <c r="L250" i="1"/>
  <c r="K561" i="1"/>
  <c r="A567" i="1"/>
  <c r="R587" i="1"/>
  <c r="M599" i="1"/>
  <c r="L599" i="1"/>
  <c r="J153" i="1"/>
  <c r="K150" i="1"/>
  <c r="B150" i="1"/>
  <c r="O200" i="1"/>
  <c r="B17" i="1"/>
  <c r="K276" i="1"/>
  <c r="N268" i="1"/>
  <c r="M1315" i="1"/>
  <c r="A250" i="1"/>
  <c r="R561" i="1"/>
  <c r="Q587" i="1"/>
  <c r="N1177" i="1"/>
  <c r="B1083" i="1"/>
  <c r="L276" i="1"/>
  <c r="O268" i="1"/>
  <c r="N1315" i="1"/>
  <c r="J250" i="1"/>
  <c r="J561" i="1"/>
  <c r="O587" i="1"/>
  <c r="Q153" i="1"/>
  <c r="L150" i="1"/>
  <c r="J276" i="1"/>
  <c r="M268" i="1"/>
  <c r="J1307" i="1"/>
  <c r="B250" i="1"/>
  <c r="Q567" i="1"/>
  <c r="B587" i="1"/>
  <c r="N571" i="1"/>
  <c r="N200" i="1"/>
  <c r="A200" i="1"/>
  <c r="Q276" i="1"/>
  <c r="Q1307" i="1"/>
  <c r="K555" i="1"/>
  <c r="R567" i="1"/>
  <c r="N581" i="1"/>
  <c r="A587" i="1"/>
  <c r="R575" i="1"/>
  <c r="M192" i="1"/>
  <c r="O1099" i="1"/>
  <c r="L978" i="1"/>
  <c r="J970" i="1"/>
  <c r="P954" i="1"/>
  <c r="J56" i="1"/>
  <c r="N1479" i="1"/>
  <c r="K688" i="1"/>
  <c r="K962" i="1"/>
  <c r="J994" i="1"/>
  <c r="L1010" i="1"/>
  <c r="J986" i="1"/>
  <c r="J1002" i="1"/>
  <c r="M150" i="1"/>
  <c r="M153" i="1"/>
  <c r="F73" i="8"/>
  <c r="F69" i="8"/>
  <c r="F78" i="8"/>
  <c r="F50" i="8"/>
  <c r="F154" i="8"/>
  <c r="F183" i="8"/>
  <c r="F62" i="8"/>
  <c r="F68" i="8"/>
  <c r="F45" i="8"/>
  <c r="F182" i="8"/>
  <c r="F74" i="8"/>
  <c r="F106" i="8"/>
  <c r="F48" i="8"/>
  <c r="F82" i="8"/>
  <c r="F70" i="8"/>
  <c r="F40" i="8"/>
  <c r="F159" i="8"/>
  <c r="F160" i="8"/>
  <c r="F152" i="8"/>
  <c r="F64" i="8"/>
  <c r="F47" i="8"/>
  <c r="F76" i="8"/>
  <c r="F176" i="8"/>
  <c r="F44" i="8"/>
  <c r="F43" i="8"/>
  <c r="F77" i="8"/>
  <c r="F61" i="8"/>
  <c r="F191" i="8"/>
  <c r="F192" i="8"/>
  <c r="F193" i="8"/>
  <c r="F189" i="8"/>
  <c r="F190" i="8"/>
  <c r="F186" i="8"/>
  <c r="F187" i="8"/>
  <c r="F188" i="8"/>
  <c r="F67" i="8"/>
  <c r="F65" i="8"/>
  <c r="F177" i="8"/>
  <c r="F130" i="8"/>
  <c r="F129" i="8"/>
  <c r="F87" i="8"/>
  <c r="F121" i="8"/>
  <c r="F125" i="8"/>
  <c r="L1487" i="1"/>
  <c r="L1497" i="1"/>
  <c r="K16" i="1"/>
  <c r="Q274" i="1"/>
  <c r="R266" i="1"/>
  <c r="O417" i="1"/>
  <c r="R1313" i="1"/>
  <c r="R1305" i="1"/>
  <c r="M1289" i="1"/>
  <c r="M557" i="1"/>
  <c r="P563" i="1"/>
  <c r="P569" i="1"/>
  <c r="Q589" i="1"/>
  <c r="N601" i="1"/>
  <c r="Q1465" i="1"/>
  <c r="R1020" i="1"/>
  <c r="O1028" i="1"/>
  <c r="R965" i="1"/>
  <c r="Q1044" i="1"/>
  <c r="R1155" i="1"/>
  <c r="N1060" i="1"/>
  <c r="P1036" i="1"/>
  <c r="M1052" i="1"/>
  <c r="K1487" i="1"/>
  <c r="K1497" i="1"/>
  <c r="A1236" i="1"/>
  <c r="P274" i="1"/>
  <c r="P266" i="1"/>
  <c r="N417" i="1"/>
  <c r="J1313" i="1"/>
  <c r="J1305" i="1"/>
  <c r="R1289" i="1"/>
  <c r="L557" i="1"/>
  <c r="M563" i="1"/>
  <c r="K569" i="1"/>
  <c r="O589" i="1"/>
  <c r="L601" i="1"/>
  <c r="B1465" i="1"/>
  <c r="P1020" i="1"/>
  <c r="K1028" i="1"/>
  <c r="O1044" i="1"/>
  <c r="A1161" i="1"/>
  <c r="R1060" i="1"/>
  <c r="L1060" i="1"/>
  <c r="N1036" i="1"/>
  <c r="J1052" i="1"/>
  <c r="R1487" i="1"/>
  <c r="B1487" i="1"/>
  <c r="R1497" i="1"/>
  <c r="M1337" i="1"/>
  <c r="B274" i="1"/>
  <c r="O266" i="1"/>
  <c r="M417" i="1"/>
  <c r="P1313" i="1"/>
  <c r="Q1305" i="1"/>
  <c r="J1289" i="1"/>
  <c r="J557" i="1"/>
  <c r="J563" i="1"/>
  <c r="N569" i="1"/>
  <c r="A589" i="1"/>
  <c r="Q601" i="1"/>
  <c r="O1020" i="1"/>
  <c r="J1028" i="1"/>
  <c r="P1044" i="1"/>
  <c r="O1060" i="1"/>
  <c r="Q1036" i="1"/>
  <c r="L1036" i="1"/>
  <c r="N1052" i="1"/>
  <c r="J679" i="1"/>
  <c r="J1487" i="1"/>
  <c r="A1487" i="1"/>
  <c r="J1497" i="1"/>
  <c r="M274" i="1"/>
  <c r="A274" i="1"/>
  <c r="B266" i="1"/>
  <c r="L417" i="1"/>
  <c r="O1313" i="1"/>
  <c r="P1305" i="1"/>
  <c r="Q1289" i="1"/>
  <c r="K557" i="1"/>
  <c r="N563" i="1"/>
  <c r="A569" i="1"/>
  <c r="P595" i="1"/>
  <c r="K1020" i="1"/>
  <c r="Q1028" i="1"/>
  <c r="K1044" i="1"/>
  <c r="K1060" i="1"/>
  <c r="O1036" i="1"/>
  <c r="Q1052" i="1"/>
  <c r="L1052" i="1"/>
  <c r="O679" i="1"/>
  <c r="P1457" i="1"/>
  <c r="L274" i="1"/>
  <c r="N1313" i="1"/>
  <c r="N557" i="1"/>
  <c r="Q1012" i="1"/>
  <c r="N1020" i="1"/>
  <c r="P1028" i="1"/>
  <c r="Q1160" i="1"/>
  <c r="J1044" i="1"/>
  <c r="J1060" i="1"/>
  <c r="K1036" i="1"/>
  <c r="P1052" i="1"/>
  <c r="B705" i="1"/>
  <c r="Q1487" i="1"/>
  <c r="P1497" i="1"/>
  <c r="Q1497" i="1"/>
  <c r="N266" i="1"/>
  <c r="A266" i="1"/>
  <c r="A417" i="1"/>
  <c r="N1305" i="1"/>
  <c r="O1289" i="1"/>
  <c r="B563" i="1"/>
  <c r="K595" i="1"/>
  <c r="A1250" i="1"/>
  <c r="O1497" i="1"/>
  <c r="B1212" i="1"/>
  <c r="K274" i="1"/>
  <c r="M266" i="1"/>
  <c r="B417" i="1"/>
  <c r="A1313" i="1"/>
  <c r="B1305" i="1"/>
  <c r="N1289" i="1"/>
  <c r="A557" i="1"/>
  <c r="A563" i="1"/>
  <c r="J595" i="1"/>
  <c r="O1465" i="1"/>
  <c r="R1477" i="1"/>
  <c r="N1012" i="1"/>
  <c r="M1020" i="1"/>
  <c r="M1028" i="1"/>
  <c r="A1192" i="1"/>
  <c r="R1044" i="1"/>
  <c r="Q1060" i="1"/>
  <c r="J1036" i="1"/>
  <c r="K1052" i="1"/>
  <c r="N1061" i="1"/>
  <c r="R1212" i="1"/>
  <c r="N1331" i="1"/>
  <c r="N192" i="1"/>
  <c r="R32" i="1"/>
  <c r="O1485" i="1"/>
  <c r="J954" i="1"/>
  <c r="L954" i="1"/>
  <c r="Q970" i="1"/>
  <c r="O962" i="1"/>
  <c r="P994" i="1"/>
  <c r="M986" i="1"/>
  <c r="L1002" i="1"/>
  <c r="O978" i="1"/>
  <c r="J1212" i="1"/>
  <c r="M1331" i="1"/>
  <c r="B192" i="1"/>
  <c r="N24" i="1"/>
  <c r="L1394" i="1"/>
  <c r="N1495" i="1"/>
  <c r="R954" i="1"/>
  <c r="M970" i="1"/>
  <c r="M962" i="1"/>
  <c r="N962" i="1"/>
  <c r="O994" i="1"/>
  <c r="L986" i="1"/>
  <c r="M1002" i="1"/>
  <c r="M978" i="1"/>
  <c r="N978" i="1"/>
  <c r="N1212" i="1"/>
  <c r="A1331" i="1"/>
  <c r="A192" i="1"/>
  <c r="M16" i="1"/>
  <c r="A1394" i="1"/>
  <c r="M1495" i="1"/>
  <c r="Q954" i="1"/>
  <c r="R970" i="1"/>
  <c r="L962" i="1"/>
  <c r="K994" i="1"/>
  <c r="N994" i="1"/>
  <c r="K986" i="1"/>
  <c r="K1002" i="1"/>
  <c r="K978" i="1"/>
  <c r="M1068" i="1"/>
  <c r="A1324" i="1"/>
  <c r="R1331" i="1"/>
  <c r="L192" i="1"/>
  <c r="R56" i="1"/>
  <c r="L1244" i="1"/>
  <c r="N1475" i="1"/>
  <c r="L1504" i="1"/>
  <c r="O954" i="1"/>
  <c r="P970" i="1"/>
  <c r="R962" i="1"/>
  <c r="R994" i="1"/>
  <c r="J1010" i="1"/>
  <c r="P986" i="1"/>
  <c r="R1002" i="1"/>
  <c r="J978" i="1"/>
  <c r="Q1212" i="1"/>
  <c r="J1331" i="1"/>
  <c r="K192" i="1"/>
  <c r="K48" i="1"/>
  <c r="L1485" i="1"/>
  <c r="B1504" i="1"/>
  <c r="N954" i="1"/>
  <c r="O970" i="1"/>
  <c r="J962" i="1"/>
  <c r="Q994" i="1"/>
  <c r="O986" i="1"/>
  <c r="P1002" i="1"/>
  <c r="R978" i="1"/>
  <c r="R1034" i="1"/>
  <c r="M1212" i="1"/>
  <c r="Q1331" i="1"/>
  <c r="J192" i="1"/>
  <c r="L48" i="1"/>
  <c r="K1485" i="1"/>
  <c r="K954" i="1"/>
  <c r="L970" i="1"/>
  <c r="N970" i="1"/>
  <c r="Q962" i="1"/>
  <c r="M994" i="1"/>
  <c r="Q986" i="1"/>
  <c r="N986" i="1"/>
  <c r="O1002" i="1"/>
  <c r="Q978" i="1"/>
  <c r="K1212" i="1"/>
  <c r="P1331" i="1"/>
  <c r="P192" i="1"/>
  <c r="B40" i="1"/>
  <c r="Q1002" i="1"/>
  <c r="O1431" i="1"/>
  <c r="M209" i="1"/>
  <c r="K965" i="1"/>
  <c r="P1406" i="1"/>
  <c r="M973" i="1"/>
  <c r="L981" i="1"/>
  <c r="Q1401" i="1"/>
  <c r="J219" i="1"/>
  <c r="P1005" i="1"/>
  <c r="M989" i="1"/>
  <c r="O731" i="1"/>
  <c r="P1329" i="1"/>
  <c r="R1367" i="1"/>
  <c r="J248" i="1"/>
  <c r="J997" i="1"/>
  <c r="Q1029" i="1"/>
  <c r="N58" i="1"/>
  <c r="L1342" i="1"/>
  <c r="L247" i="1"/>
  <c r="N1013" i="1"/>
  <c r="P1194" i="1"/>
  <c r="O1037" i="1"/>
  <c r="O34" i="1"/>
  <c r="O1242" i="1"/>
  <c r="Q1021" i="1"/>
  <c r="A1123" i="1"/>
  <c r="J1045" i="1"/>
  <c r="Q641" i="1"/>
  <c r="P647" i="1"/>
  <c r="N18" i="1"/>
  <c r="J1250" i="1"/>
  <c r="N957" i="1"/>
  <c r="L1066" i="1"/>
  <c r="J1053" i="1"/>
  <c r="P189" i="1"/>
  <c r="K58" i="1"/>
  <c r="K34" i="1"/>
  <c r="B18" i="1"/>
  <c r="L1457" i="1"/>
  <c r="M1431" i="1"/>
  <c r="O1406" i="1"/>
  <c r="O1401" i="1"/>
  <c r="Q1367" i="1"/>
  <c r="K1342" i="1"/>
  <c r="N1242" i="1"/>
  <c r="Q1250" i="1"/>
  <c r="P248" i="1"/>
  <c r="B247" i="1"/>
  <c r="O243" i="1"/>
  <c r="L217" i="1"/>
  <c r="M320" i="1"/>
  <c r="L973" i="1"/>
  <c r="M1005" i="1"/>
  <c r="M957" i="1"/>
  <c r="Q965" i="1"/>
  <c r="N981" i="1"/>
  <c r="K981" i="1"/>
  <c r="L989" i="1"/>
  <c r="M997" i="1"/>
  <c r="J1013" i="1"/>
  <c r="P1021" i="1"/>
  <c r="O1029" i="1"/>
  <c r="J1037" i="1"/>
  <c r="Q1045" i="1"/>
  <c r="R1053" i="1"/>
  <c r="J1061" i="1"/>
  <c r="K1457" i="1"/>
  <c r="L1431" i="1"/>
  <c r="N1406" i="1"/>
  <c r="M1401" i="1"/>
  <c r="N1367" i="1"/>
  <c r="J1342" i="1"/>
  <c r="M1242" i="1"/>
  <c r="P1250" i="1"/>
  <c r="Q248" i="1"/>
  <c r="L243" i="1"/>
  <c r="K217" i="1"/>
  <c r="Q973" i="1"/>
  <c r="K973" i="1"/>
  <c r="L1005" i="1"/>
  <c r="L957" i="1"/>
  <c r="P965" i="1"/>
  <c r="J981" i="1"/>
  <c r="Q989" i="1"/>
  <c r="K989" i="1"/>
  <c r="L997" i="1"/>
  <c r="M1013" i="1"/>
  <c r="N1021" i="1"/>
  <c r="M1029" i="1"/>
  <c r="Q1037" i="1"/>
  <c r="N1045" i="1"/>
  <c r="P1053" i="1"/>
  <c r="L1061" i="1"/>
  <c r="R1457" i="1"/>
  <c r="A1431" i="1"/>
  <c r="K1401" i="1"/>
  <c r="L1401" i="1"/>
  <c r="M1367" i="1"/>
  <c r="K1242" i="1"/>
  <c r="L1242" i="1"/>
  <c r="O1250" i="1"/>
  <c r="B248" i="1"/>
  <c r="P243" i="1"/>
  <c r="R217" i="1"/>
  <c r="P973" i="1"/>
  <c r="O1005" i="1"/>
  <c r="K1005" i="1"/>
  <c r="K957" i="1"/>
  <c r="N965" i="1"/>
  <c r="R981" i="1"/>
  <c r="O989" i="1"/>
  <c r="R997" i="1"/>
  <c r="K997" i="1"/>
  <c r="L1013" i="1"/>
  <c r="M1021" i="1"/>
  <c r="P1029" i="1"/>
  <c r="K1029" i="1"/>
  <c r="M1037" i="1"/>
  <c r="L1045" i="1"/>
  <c r="O1053" i="1"/>
  <c r="R1061" i="1"/>
  <c r="B58" i="1"/>
  <c r="R34" i="1"/>
  <c r="M1214" i="1"/>
  <c r="B34" i="1"/>
  <c r="O1214" i="1"/>
  <c r="B189" i="1"/>
  <c r="A50" i="1"/>
  <c r="R26" i="1"/>
  <c r="K1406" i="1"/>
  <c r="J1401" i="1"/>
  <c r="B1401" i="1"/>
  <c r="B1367" i="1"/>
  <c r="R1242" i="1"/>
  <c r="B1242" i="1"/>
  <c r="N1250" i="1"/>
  <c r="A248" i="1"/>
  <c r="Q1236" i="1"/>
  <c r="N243" i="1"/>
  <c r="P217" i="1"/>
  <c r="N973" i="1"/>
  <c r="J1005" i="1"/>
  <c r="P957" i="1"/>
  <c r="J965" i="1"/>
  <c r="Q981" i="1"/>
  <c r="P989" i="1"/>
  <c r="Q997" i="1"/>
  <c r="R1013" i="1"/>
  <c r="K1013" i="1"/>
  <c r="L1021" i="1"/>
  <c r="J1089" i="1"/>
  <c r="N1029" i="1"/>
  <c r="L1037" i="1"/>
  <c r="K1037" i="1"/>
  <c r="M1045" i="1"/>
  <c r="L1053" i="1"/>
  <c r="Q1061" i="1"/>
  <c r="O1457" i="1"/>
  <c r="R189" i="1"/>
  <c r="J189" i="1"/>
  <c r="Q50" i="1"/>
  <c r="A1214" i="1"/>
  <c r="L199" i="1"/>
  <c r="O42" i="1"/>
  <c r="K26" i="1"/>
  <c r="K1431" i="1"/>
  <c r="J1406" i="1"/>
  <c r="R1401" i="1"/>
  <c r="A1401" i="1"/>
  <c r="A1367" i="1"/>
  <c r="J1242" i="1"/>
  <c r="A1242" i="1"/>
  <c r="M1250" i="1"/>
  <c r="M247" i="1"/>
  <c r="P1236" i="1"/>
  <c r="B243" i="1"/>
  <c r="A217" i="1"/>
  <c r="J973" i="1"/>
  <c r="N1005" i="1"/>
  <c r="R957" i="1"/>
  <c r="O965" i="1"/>
  <c r="P981" i="1"/>
  <c r="N989" i="1"/>
  <c r="P997" i="1"/>
  <c r="P1013" i="1"/>
  <c r="O1021" i="1"/>
  <c r="K1021" i="1"/>
  <c r="Q1129" i="1"/>
  <c r="Q1065" i="1"/>
  <c r="J1029" i="1"/>
  <c r="R1037" i="1"/>
  <c r="R1045" i="1"/>
  <c r="K1045" i="1"/>
  <c r="M1053" i="1"/>
  <c r="O1061" i="1"/>
  <c r="O199" i="1"/>
  <c r="N42" i="1"/>
  <c r="K18" i="1"/>
  <c r="R1431" i="1"/>
  <c r="L1367" i="1"/>
  <c r="N248" i="1"/>
  <c r="P247" i="1"/>
  <c r="M1236" i="1"/>
  <c r="Q209" i="1"/>
  <c r="R973" i="1"/>
  <c r="R1005" i="1"/>
  <c r="J957" i="1"/>
  <c r="M965" i="1"/>
  <c r="O981" i="1"/>
  <c r="J989" i="1"/>
  <c r="O997" i="1"/>
  <c r="Q1013" i="1"/>
  <c r="J1021" i="1"/>
  <c r="J1145" i="1"/>
  <c r="N1097" i="1"/>
  <c r="L1029" i="1"/>
  <c r="P1037" i="1"/>
  <c r="P1045" i="1"/>
  <c r="Q1053" i="1"/>
  <c r="K1053" i="1"/>
  <c r="M1061" i="1"/>
  <c r="M1329" i="1"/>
  <c r="R1406" i="1"/>
  <c r="P1401" i="1"/>
  <c r="P1342" i="1"/>
  <c r="Q1242" i="1"/>
  <c r="K1250" i="1"/>
  <c r="L1250" i="1"/>
  <c r="K1329" i="1"/>
  <c r="O58" i="1"/>
  <c r="L42" i="1"/>
  <c r="J18" i="1"/>
  <c r="Q545" i="1"/>
  <c r="R1250" i="1"/>
  <c r="L248" i="1"/>
  <c r="N247" i="1"/>
  <c r="B1236" i="1"/>
  <c r="P209" i="1"/>
  <c r="O973" i="1"/>
  <c r="Q1005" i="1"/>
  <c r="O957" i="1"/>
  <c r="L965" i="1"/>
  <c r="M981" i="1"/>
  <c r="R989" i="1"/>
  <c r="N997" i="1"/>
  <c r="O1013" i="1"/>
  <c r="R1021" i="1"/>
  <c r="B1169" i="1"/>
  <c r="M1121" i="1"/>
  <c r="R1029" i="1"/>
  <c r="N1037" i="1"/>
  <c r="O1045" i="1"/>
  <c r="N1053" i="1"/>
  <c r="P1061" i="1"/>
  <c r="K1061" i="1"/>
  <c r="P74" i="1"/>
  <c r="J66" i="1"/>
  <c r="L74" i="1"/>
  <c r="P66" i="1"/>
  <c r="Q66" i="1"/>
  <c r="K74" i="1"/>
  <c r="L66" i="1"/>
  <c r="R74" i="1"/>
  <c r="M66" i="1"/>
  <c r="J74" i="1"/>
  <c r="B66" i="1"/>
  <c r="B74" i="1"/>
  <c r="N74" i="1"/>
  <c r="N67" i="1"/>
  <c r="R66" i="1"/>
  <c r="P1396" i="1"/>
  <c r="B1431" i="1"/>
  <c r="Q1342" i="1"/>
  <c r="R1395" i="1"/>
  <c r="O1454" i="1"/>
  <c r="O1458" i="1"/>
  <c r="N1375" i="1"/>
  <c r="B1440" i="1"/>
  <c r="P1487" i="1"/>
  <c r="A1342" i="1"/>
  <c r="N1389" i="1"/>
  <c r="J1381" i="1"/>
  <c r="R270" i="1"/>
  <c r="A1396" i="1"/>
  <c r="A1205" i="1"/>
  <c r="O553" i="1"/>
  <c r="P573" i="1"/>
  <c r="R591" i="1"/>
  <c r="Q270" i="1"/>
  <c r="P1309" i="1"/>
  <c r="B553" i="1"/>
  <c r="K573" i="1"/>
  <c r="P591" i="1"/>
  <c r="B276" i="1"/>
  <c r="B268" i="1"/>
  <c r="B1307" i="1"/>
  <c r="O250" i="1"/>
  <c r="L561" i="1"/>
  <c r="P581" i="1"/>
  <c r="A211" i="1"/>
  <c r="M1089" i="1"/>
  <c r="A1129" i="1"/>
  <c r="M1065" i="1"/>
  <c r="J1105" i="1"/>
  <c r="L579" i="1"/>
  <c r="P1185" i="1"/>
  <c r="N1073" i="1"/>
  <c r="N1121" i="1"/>
  <c r="B1017" i="1"/>
  <c r="J278" i="1"/>
  <c r="B1309" i="1"/>
  <c r="J326" i="1"/>
  <c r="N1113" i="1"/>
  <c r="O1153" i="1"/>
  <c r="N1185" i="1"/>
  <c r="K1073" i="1"/>
  <c r="L1121" i="1"/>
  <c r="P278" i="1"/>
  <c r="K270" i="1"/>
  <c r="O326" i="1"/>
  <c r="K579" i="1"/>
  <c r="N278" i="1"/>
  <c r="A270" i="1"/>
  <c r="N1205" i="1"/>
  <c r="B326" i="1"/>
  <c r="A579" i="1"/>
  <c r="M593" i="1"/>
  <c r="J1113" i="1"/>
  <c r="N1153" i="1"/>
  <c r="L1081" i="1"/>
  <c r="N270" i="1"/>
  <c r="B559" i="1"/>
  <c r="M1482" i="1"/>
  <c r="K1113" i="1"/>
  <c r="M1153" i="1"/>
  <c r="O1081" i="1"/>
  <c r="P1161" i="1"/>
  <c r="M278" i="1"/>
  <c r="N1396" i="1"/>
  <c r="R1205" i="1"/>
  <c r="M553" i="1"/>
  <c r="R585" i="1"/>
  <c r="K278" i="1"/>
  <c r="K1396" i="1"/>
  <c r="B1205" i="1"/>
  <c r="L553" i="1"/>
  <c r="J573" i="1"/>
  <c r="M585" i="1"/>
  <c r="N605" i="1"/>
  <c r="M1129" i="1"/>
  <c r="M1169" i="1"/>
  <c r="B1081" i="1"/>
  <c r="O1161" i="1"/>
  <c r="P30" i="1"/>
  <c r="L645" i="1"/>
  <c r="Q645" i="1"/>
  <c r="N612" i="1"/>
  <c r="J612" i="1"/>
  <c r="J638" i="1"/>
  <c r="B638" i="1"/>
  <c r="J269" i="1"/>
  <c r="O1308" i="1"/>
  <c r="R606" i="1"/>
  <c r="R1462" i="1"/>
  <c r="B625" i="1"/>
  <c r="K1174" i="1"/>
  <c r="O1174" i="1"/>
  <c r="J232" i="1"/>
  <c r="R232" i="1"/>
  <c r="N1338" i="1"/>
  <c r="R1338" i="1"/>
  <c r="N1256" i="1"/>
  <c r="K599" i="1"/>
  <c r="O599" i="1"/>
  <c r="A599" i="1"/>
  <c r="R599" i="1"/>
  <c r="B599" i="1"/>
  <c r="J599" i="1"/>
  <c r="Q599" i="1"/>
  <c r="N593" i="1"/>
  <c r="P593" i="1"/>
  <c r="R593" i="1"/>
  <c r="B593" i="1"/>
  <c r="O593" i="1"/>
  <c r="M587" i="1"/>
  <c r="L587" i="1"/>
  <c r="N587" i="1"/>
  <c r="P587" i="1"/>
  <c r="J587" i="1"/>
  <c r="Q581" i="1"/>
  <c r="O581" i="1"/>
  <c r="J581" i="1"/>
  <c r="R581" i="1"/>
  <c r="K581" i="1"/>
  <c r="J567" i="1"/>
  <c r="K567" i="1"/>
  <c r="L567" i="1"/>
  <c r="N567" i="1"/>
  <c r="B561" i="1"/>
  <c r="O561" i="1"/>
  <c r="P561" i="1"/>
  <c r="N561" i="1"/>
  <c r="M561" i="1"/>
  <c r="Q561" i="1"/>
  <c r="Q555" i="1"/>
  <c r="R555" i="1"/>
  <c r="A555" i="1"/>
  <c r="J555" i="1"/>
  <c r="B555" i="1"/>
  <c r="L555" i="1"/>
  <c r="Q250" i="1"/>
  <c r="K250" i="1"/>
  <c r="M250" i="1"/>
  <c r="N250" i="1"/>
  <c r="L1307" i="1"/>
  <c r="K1307" i="1"/>
  <c r="M1307" i="1"/>
  <c r="N1307" i="1"/>
  <c r="O1307" i="1"/>
  <c r="Q1315" i="1"/>
  <c r="A1315" i="1"/>
  <c r="J1315" i="1"/>
  <c r="B1315" i="1"/>
  <c r="R1315" i="1"/>
  <c r="L1315" i="1"/>
  <c r="Q268" i="1"/>
  <c r="J268" i="1"/>
  <c r="A268" i="1"/>
  <c r="R268" i="1"/>
  <c r="N276" i="1"/>
  <c r="O276" i="1"/>
  <c r="P276" i="1"/>
  <c r="M1463" i="1"/>
  <c r="N1463" i="1"/>
  <c r="O1463" i="1"/>
  <c r="R1463" i="1"/>
  <c r="O1469" i="1"/>
  <c r="B1469" i="1"/>
  <c r="N1413" i="1"/>
  <c r="Q1413" i="1"/>
  <c r="J1413" i="1"/>
  <c r="P14" i="1"/>
  <c r="M14" i="1"/>
  <c r="M38" i="1"/>
  <c r="O38" i="1"/>
  <c r="J54" i="1"/>
  <c r="P54" i="1"/>
  <c r="L1200" i="1"/>
  <c r="A1200" i="1"/>
  <c r="B1200" i="1"/>
  <c r="K1333" i="1"/>
  <c r="R1333" i="1"/>
  <c r="B606" i="1"/>
  <c r="L606" i="1"/>
  <c r="M606" i="1"/>
  <c r="O606" i="1"/>
  <c r="R560" i="1"/>
  <c r="K560" i="1"/>
  <c r="M560" i="1"/>
  <c r="L1308" i="1"/>
  <c r="K1308" i="1"/>
  <c r="O269" i="1"/>
  <c r="N269" i="1"/>
  <c r="P269" i="1"/>
  <c r="Q269" i="1"/>
  <c r="L277" i="1"/>
  <c r="P277" i="1"/>
  <c r="J277" i="1"/>
  <c r="O1462" i="1"/>
  <c r="B1462" i="1"/>
  <c r="A1462" i="1"/>
  <c r="M1462" i="1"/>
  <c r="M1012" i="1"/>
  <c r="J1019" i="1"/>
  <c r="P1027" i="1"/>
  <c r="O1035" i="1"/>
  <c r="Q1043" i="1"/>
  <c r="L1051" i="1"/>
  <c r="P1059" i="1"/>
  <c r="K1012" i="1"/>
  <c r="L1012" i="1"/>
  <c r="R1019" i="1"/>
  <c r="L1027" i="1"/>
  <c r="P1035" i="1"/>
  <c r="M1035" i="1"/>
  <c r="O1043" i="1"/>
  <c r="K1051" i="1"/>
  <c r="N1059" i="1"/>
  <c r="P559" i="1"/>
  <c r="N573" i="1"/>
  <c r="L591" i="1"/>
  <c r="L605" i="1"/>
  <c r="M215" i="1"/>
  <c r="P24" i="1"/>
  <c r="K1236" i="1"/>
  <c r="L209" i="1"/>
  <c r="M217" i="1"/>
  <c r="P1289" i="1"/>
  <c r="R557" i="1"/>
  <c r="L563" i="1"/>
  <c r="O569" i="1"/>
  <c r="B575" i="1"/>
  <c r="N589" i="1"/>
  <c r="Q595" i="1"/>
  <c r="Q158" i="1"/>
  <c r="R1012" i="1"/>
  <c r="O1019" i="1"/>
  <c r="J1027" i="1"/>
  <c r="L1112" i="1"/>
  <c r="L1035" i="1"/>
  <c r="R1043" i="1"/>
  <c r="M1043" i="1"/>
  <c r="O1051" i="1"/>
  <c r="K1059" i="1"/>
  <c r="L1238" i="1"/>
  <c r="O158" i="1"/>
  <c r="P1012" i="1"/>
  <c r="N1019" i="1"/>
  <c r="O1027" i="1"/>
  <c r="J1035" i="1"/>
  <c r="P1043" i="1"/>
  <c r="N1051" i="1"/>
  <c r="M1051" i="1"/>
  <c r="O1059" i="1"/>
  <c r="B681" i="1"/>
  <c r="O1012" i="1"/>
  <c r="Q1019" i="1"/>
  <c r="M1019" i="1"/>
  <c r="N1027" i="1"/>
  <c r="P1136" i="1"/>
  <c r="K1035" i="1"/>
  <c r="L1043" i="1"/>
  <c r="J1051" i="1"/>
  <c r="R1059" i="1"/>
  <c r="M1059" i="1"/>
  <c r="Q719" i="1"/>
  <c r="J1012" i="1"/>
  <c r="L1019" i="1"/>
  <c r="K1027" i="1"/>
  <c r="M1027" i="1"/>
  <c r="R1035" i="1"/>
  <c r="K1043" i="1"/>
  <c r="R1051" i="1"/>
  <c r="Q1059" i="1"/>
  <c r="B1058" i="1"/>
  <c r="M1058" i="1"/>
  <c r="R1058" i="1"/>
  <c r="Q1058" i="1"/>
  <c r="K1058" i="1"/>
  <c r="N1058" i="1"/>
  <c r="O1058" i="1"/>
  <c r="P1058" i="1"/>
  <c r="J1058" i="1"/>
  <c r="B1050" i="1"/>
  <c r="J1050" i="1"/>
  <c r="K1050" i="1"/>
  <c r="O1050" i="1"/>
  <c r="L1050" i="1"/>
  <c r="M1050" i="1"/>
  <c r="N1050" i="1"/>
  <c r="Q1050" i="1"/>
  <c r="P1050" i="1"/>
  <c r="B1042" i="1"/>
  <c r="O1042" i="1"/>
  <c r="R1042" i="1"/>
  <c r="L1042" i="1"/>
  <c r="K1042" i="1"/>
  <c r="M1042" i="1"/>
  <c r="Q1042" i="1"/>
  <c r="N1042" i="1"/>
  <c r="J1042" i="1"/>
  <c r="B1034" i="1"/>
  <c r="P1034" i="1"/>
  <c r="L1034" i="1"/>
  <c r="O1034" i="1"/>
  <c r="Q1034" i="1"/>
  <c r="J1034" i="1"/>
  <c r="K1034" i="1"/>
  <c r="M1034" i="1"/>
  <c r="B1026" i="1"/>
  <c r="M1026" i="1"/>
  <c r="N1026" i="1"/>
  <c r="R1026" i="1"/>
  <c r="O1026" i="1"/>
  <c r="P1026" i="1"/>
  <c r="J1026" i="1"/>
  <c r="K1026" i="1"/>
  <c r="L1026" i="1"/>
  <c r="B1018" i="1"/>
  <c r="J1018" i="1"/>
  <c r="L1018" i="1"/>
  <c r="N1018" i="1"/>
  <c r="Q1018" i="1"/>
  <c r="O1018" i="1"/>
  <c r="P1018" i="1"/>
  <c r="M1018" i="1"/>
  <c r="R1018" i="1"/>
  <c r="B1011" i="1"/>
  <c r="L1011" i="1"/>
  <c r="Q1011" i="1"/>
  <c r="R1011" i="1"/>
  <c r="J1011" i="1"/>
  <c r="K1011" i="1"/>
  <c r="M1011" i="1"/>
  <c r="P1011" i="1"/>
  <c r="N1011" i="1"/>
  <c r="P232" i="1"/>
  <c r="O414" i="1"/>
  <c r="K414" i="1"/>
  <c r="B277" i="1"/>
  <c r="B269" i="1"/>
  <c r="B1308" i="1"/>
  <c r="B560" i="1"/>
  <c r="A606" i="1"/>
  <c r="R1324" i="1"/>
  <c r="Q1338" i="1"/>
  <c r="Q1462" i="1"/>
  <c r="M56" i="1"/>
  <c r="M24" i="1"/>
  <c r="R16" i="1"/>
  <c r="L414" i="1"/>
  <c r="M1455" i="1"/>
  <c r="L1399" i="1"/>
  <c r="R1337" i="1"/>
  <c r="M1240" i="1"/>
  <c r="K1323" i="1"/>
  <c r="Q1218" i="1"/>
  <c r="B1333" i="1"/>
  <c r="N54" i="1"/>
  <c r="M30" i="1"/>
  <c r="Q72" i="1"/>
  <c r="Q1238" i="1"/>
  <c r="N219" i="1"/>
  <c r="K956" i="1"/>
  <c r="A158" i="1"/>
  <c r="J32" i="1"/>
  <c r="A32" i="1"/>
  <c r="M48" i="1"/>
  <c r="N48" i="1"/>
  <c r="R277" i="1"/>
  <c r="R269" i="1"/>
  <c r="R1308" i="1"/>
  <c r="L560" i="1"/>
  <c r="A560" i="1"/>
  <c r="J1324" i="1"/>
  <c r="M1436" i="1"/>
  <c r="P1338" i="1"/>
  <c r="P1462" i="1"/>
  <c r="L56" i="1"/>
  <c r="O40" i="1"/>
  <c r="K32" i="1"/>
  <c r="L24" i="1"/>
  <c r="J16" i="1"/>
  <c r="R414" i="1"/>
  <c r="B1455" i="1"/>
  <c r="P1399" i="1"/>
  <c r="P1337" i="1"/>
  <c r="L1240" i="1"/>
  <c r="P1218" i="1"/>
  <c r="R194" i="1"/>
  <c r="A54" i="1"/>
  <c r="K30" i="1"/>
  <c r="N72" i="1"/>
  <c r="M1254" i="1"/>
  <c r="L219" i="1"/>
  <c r="R956" i="1"/>
  <c r="M738" i="1"/>
  <c r="A738" i="1"/>
  <c r="P738" i="1"/>
  <c r="N732" i="1"/>
  <c r="Q732" i="1"/>
  <c r="A732" i="1"/>
  <c r="K732" i="1"/>
  <c r="L732" i="1"/>
  <c r="J726" i="1"/>
  <c r="P726" i="1"/>
  <c r="P712" i="1"/>
  <c r="B712" i="1"/>
  <c r="J712" i="1"/>
  <c r="R712" i="1"/>
  <c r="L712" i="1"/>
  <c r="M712" i="1"/>
  <c r="A706" i="1"/>
  <c r="J706" i="1"/>
  <c r="R706" i="1"/>
  <c r="K706" i="1"/>
  <c r="L706" i="1"/>
  <c r="O706" i="1"/>
  <c r="A700" i="1"/>
  <c r="B700" i="1"/>
  <c r="J700" i="1"/>
  <c r="R700" i="1"/>
  <c r="K700" i="1"/>
  <c r="O700" i="1"/>
  <c r="Q700" i="1"/>
  <c r="A694" i="1"/>
  <c r="B694" i="1"/>
  <c r="J694" i="1"/>
  <c r="L694" i="1"/>
  <c r="N694" i="1"/>
  <c r="O694" i="1"/>
  <c r="Q694" i="1"/>
  <c r="J680" i="1"/>
  <c r="R680" i="1"/>
  <c r="M680" i="1"/>
  <c r="N680" i="1"/>
  <c r="O680" i="1"/>
  <c r="P680" i="1"/>
  <c r="R674" i="1"/>
  <c r="L674" i="1"/>
  <c r="M674" i="1"/>
  <c r="O674" i="1"/>
  <c r="Q674" i="1"/>
  <c r="A674" i="1"/>
  <c r="O668" i="1"/>
  <c r="K668" i="1"/>
  <c r="P668" i="1"/>
  <c r="R668" i="1"/>
  <c r="Q668" i="1"/>
  <c r="A668" i="1"/>
  <c r="B668" i="1"/>
  <c r="Q662" i="1"/>
  <c r="R662" i="1"/>
  <c r="J662" i="1"/>
  <c r="M662" i="1"/>
  <c r="K662" i="1"/>
  <c r="A662" i="1"/>
  <c r="B662" i="1"/>
  <c r="R648" i="1"/>
  <c r="J648" i="1"/>
  <c r="M648" i="1"/>
  <c r="B648" i="1"/>
  <c r="N648" i="1"/>
  <c r="O648" i="1"/>
  <c r="M642" i="1"/>
  <c r="Q642" i="1"/>
  <c r="R642" i="1"/>
  <c r="A642" i="1"/>
  <c r="L642" i="1"/>
  <c r="O642" i="1"/>
  <c r="P642" i="1"/>
  <c r="R636" i="1"/>
  <c r="J636" i="1"/>
  <c r="L636" i="1"/>
  <c r="N636" i="1"/>
  <c r="O636" i="1"/>
  <c r="K636" i="1"/>
  <c r="R630" i="1"/>
  <c r="B630" i="1"/>
  <c r="L630" i="1"/>
  <c r="O630" i="1"/>
  <c r="K630" i="1"/>
  <c r="J630" i="1"/>
  <c r="B616" i="1"/>
  <c r="L616" i="1"/>
  <c r="N616" i="1"/>
  <c r="O616" i="1"/>
  <c r="P616" i="1"/>
  <c r="Q616" i="1"/>
  <c r="R616" i="1"/>
  <c r="B610" i="1"/>
  <c r="L610" i="1"/>
  <c r="N610" i="1"/>
  <c r="P610" i="1"/>
  <c r="Q610" i="1"/>
  <c r="J610" i="1"/>
  <c r="R610" i="1"/>
  <c r="A1004" i="1"/>
  <c r="L1004" i="1"/>
  <c r="J1004" i="1"/>
  <c r="M1004" i="1"/>
  <c r="N1004" i="1"/>
  <c r="K1004" i="1"/>
  <c r="O1004" i="1"/>
  <c r="P1004" i="1"/>
  <c r="Q1004" i="1"/>
  <c r="A964" i="1"/>
  <c r="P964" i="1"/>
  <c r="J964" i="1"/>
  <c r="K964" i="1"/>
  <c r="O964" i="1"/>
  <c r="Q964" i="1"/>
  <c r="L964" i="1"/>
  <c r="R964" i="1"/>
  <c r="M964" i="1"/>
  <c r="Q1324" i="1"/>
  <c r="L1436" i="1"/>
  <c r="M1338" i="1"/>
  <c r="P40" i="1"/>
  <c r="P32" i="1"/>
  <c r="J24" i="1"/>
  <c r="B16" i="1"/>
  <c r="Q414" i="1"/>
  <c r="O1412" i="1"/>
  <c r="K1399" i="1"/>
  <c r="O1337" i="1"/>
  <c r="B1218" i="1"/>
  <c r="N194" i="1"/>
  <c r="M46" i="1"/>
  <c r="P22" i="1"/>
  <c r="R321" i="1"/>
  <c r="K1254" i="1"/>
  <c r="P246" i="1"/>
  <c r="B219" i="1"/>
  <c r="J956" i="1"/>
  <c r="O230" i="1"/>
  <c r="K601" i="1"/>
  <c r="R601" i="1"/>
  <c r="O712" i="1"/>
  <c r="A996" i="1"/>
  <c r="P996" i="1"/>
  <c r="L996" i="1"/>
  <c r="R996" i="1"/>
  <c r="M996" i="1"/>
  <c r="N996" i="1"/>
  <c r="J996" i="1"/>
  <c r="K996" i="1"/>
  <c r="O996" i="1"/>
  <c r="A972" i="1"/>
  <c r="K972" i="1"/>
  <c r="O972" i="1"/>
  <c r="Q972" i="1"/>
  <c r="R972" i="1"/>
  <c r="L972" i="1"/>
  <c r="J972" i="1"/>
  <c r="M972" i="1"/>
  <c r="N972" i="1"/>
  <c r="J1240" i="1"/>
  <c r="N1240" i="1"/>
  <c r="R1244" i="1"/>
  <c r="N1244" i="1"/>
  <c r="N1373" i="1"/>
  <c r="K1373" i="1"/>
  <c r="Q1446" i="1"/>
  <c r="K1446" i="1"/>
  <c r="N1324" i="1"/>
  <c r="K1436" i="1"/>
  <c r="A1338" i="1"/>
  <c r="Q48" i="1"/>
  <c r="M32" i="1"/>
  <c r="P414" i="1"/>
  <c r="N1412" i="1"/>
  <c r="Q1399" i="1"/>
  <c r="N1337" i="1"/>
  <c r="Q1240" i="1"/>
  <c r="M1256" i="1"/>
  <c r="A194" i="1"/>
  <c r="Q246" i="1"/>
  <c r="Q996" i="1"/>
  <c r="J1198" i="1"/>
  <c r="M1198" i="1"/>
  <c r="J1166" i="1"/>
  <c r="A1166" i="1"/>
  <c r="J1118" i="1"/>
  <c r="P1118" i="1"/>
  <c r="Q1118" i="1"/>
  <c r="K1086" i="1"/>
  <c r="Q1086" i="1"/>
  <c r="L1078" i="1"/>
  <c r="R1078" i="1"/>
  <c r="A988" i="1"/>
  <c r="K988" i="1"/>
  <c r="J988" i="1"/>
  <c r="L988" i="1"/>
  <c r="O988" i="1"/>
  <c r="M988" i="1"/>
  <c r="N988" i="1"/>
  <c r="P988" i="1"/>
  <c r="Q988" i="1"/>
  <c r="A980" i="1"/>
  <c r="O980" i="1"/>
  <c r="P980" i="1"/>
  <c r="Q980" i="1"/>
  <c r="L980" i="1"/>
  <c r="R980" i="1"/>
  <c r="M980" i="1"/>
  <c r="N980" i="1"/>
  <c r="J980" i="1"/>
  <c r="A956" i="1"/>
  <c r="M956" i="1"/>
  <c r="J1338" i="1"/>
  <c r="O956" i="1"/>
  <c r="O72" i="1"/>
  <c r="J72" i="1"/>
  <c r="K24" i="1"/>
  <c r="A24" i="1"/>
  <c r="R40" i="1"/>
  <c r="L40" i="1"/>
  <c r="Q56" i="1"/>
  <c r="K56" i="1"/>
  <c r="N964" i="1"/>
  <c r="K1324" i="1"/>
  <c r="R1436" i="1"/>
  <c r="P48" i="1"/>
  <c r="K40" i="1"/>
  <c r="L32" i="1"/>
  <c r="O16" i="1"/>
  <c r="B414" i="1"/>
  <c r="R1394" i="1"/>
  <c r="B1399" i="1"/>
  <c r="Q1244" i="1"/>
  <c r="B1240" i="1"/>
  <c r="R1372" i="1"/>
  <c r="J38" i="1"/>
  <c r="O14" i="1"/>
  <c r="L1413" i="1"/>
  <c r="K246" i="1"/>
  <c r="L956" i="1"/>
  <c r="A593" i="1"/>
  <c r="J593" i="1"/>
  <c r="R1004" i="1"/>
  <c r="B1324" i="1"/>
  <c r="B1436" i="1"/>
  <c r="L1338" i="1"/>
  <c r="P56" i="1"/>
  <c r="J48" i="1"/>
  <c r="N40" i="1"/>
  <c r="Q24" i="1"/>
  <c r="P16" i="1"/>
  <c r="A414" i="1"/>
  <c r="O1394" i="1"/>
  <c r="M1244" i="1"/>
  <c r="A1240" i="1"/>
  <c r="M211" i="1"/>
  <c r="Q956" i="1"/>
  <c r="O321" i="1"/>
  <c r="M321" i="1"/>
  <c r="R22" i="1"/>
  <c r="K22" i="1"/>
  <c r="L46" i="1"/>
  <c r="B46" i="1"/>
  <c r="Q1200" i="1"/>
  <c r="P1200" i="1"/>
  <c r="O1256" i="1"/>
  <c r="A1256" i="1"/>
  <c r="Q657" i="1"/>
  <c r="A727" i="1"/>
  <c r="N274" i="1"/>
  <c r="J266" i="1"/>
  <c r="M1313" i="1"/>
  <c r="B1313" i="1"/>
  <c r="O557" i="1"/>
  <c r="B557" i="1"/>
  <c r="K563" i="1"/>
  <c r="P589" i="1"/>
  <c r="L595" i="1"/>
  <c r="N1469" i="1"/>
  <c r="A1007" i="1"/>
  <c r="M9" i="1"/>
  <c r="N9" i="1"/>
  <c r="A9" i="1"/>
  <c r="O9" i="1"/>
  <c r="B9" i="1"/>
  <c r="P9" i="1"/>
  <c r="L9" i="1"/>
  <c r="Q9" i="1"/>
  <c r="J9" i="1"/>
  <c r="R9" i="1"/>
  <c r="K9" i="1"/>
  <c r="N550" i="1"/>
  <c r="R550" i="1"/>
  <c r="L1303" i="1"/>
  <c r="B1303" i="1"/>
  <c r="J1311" i="1"/>
  <c r="K1311" i="1"/>
  <c r="M204" i="1"/>
  <c r="J17" i="1"/>
  <c r="P1212" i="1"/>
  <c r="O1331" i="1"/>
  <c r="R192" i="1"/>
  <c r="N56" i="1"/>
  <c r="R48" i="1"/>
  <c r="B48" i="1"/>
  <c r="M40" i="1"/>
  <c r="N32" i="1"/>
  <c r="O24" i="1"/>
  <c r="Q16" i="1"/>
  <c r="A16" i="1"/>
  <c r="J414" i="1"/>
  <c r="Q243" i="1"/>
  <c r="J209" i="1"/>
  <c r="J217" i="1"/>
  <c r="P315" i="1"/>
  <c r="J1484" i="1"/>
  <c r="A1494" i="1"/>
  <c r="R1495" i="1"/>
  <c r="O1218" i="1"/>
  <c r="K1256" i="1"/>
  <c r="N1333" i="1"/>
  <c r="J194" i="1"/>
  <c r="M1200" i="1"/>
  <c r="Q54" i="1"/>
  <c r="K46" i="1"/>
  <c r="A46" i="1"/>
  <c r="B38" i="1"/>
  <c r="A30" i="1"/>
  <c r="B22" i="1"/>
  <c r="L14" i="1"/>
  <c r="Q321" i="1"/>
  <c r="N1218" i="1"/>
  <c r="J1256" i="1"/>
  <c r="M1333" i="1"/>
  <c r="Q194" i="1"/>
  <c r="K1200" i="1"/>
  <c r="L54" i="1"/>
  <c r="J46" i="1"/>
  <c r="Q38" i="1"/>
  <c r="Q30" i="1"/>
  <c r="Q22" i="1"/>
  <c r="A22" i="1"/>
  <c r="B14" i="1"/>
  <c r="P321" i="1"/>
  <c r="Q272" i="1"/>
  <c r="K3" i="1"/>
  <c r="L3" i="1"/>
  <c r="M3" i="1"/>
  <c r="R3" i="1"/>
  <c r="N3" i="1"/>
  <c r="O3" i="1"/>
  <c r="B3" i="1"/>
  <c r="J3" i="1"/>
  <c r="P3" i="1"/>
  <c r="A3" i="1"/>
  <c r="Q3" i="1"/>
  <c r="K11" i="1"/>
  <c r="L11" i="1"/>
  <c r="J11" i="1"/>
  <c r="M11" i="1"/>
  <c r="R11" i="1"/>
  <c r="N11" i="1"/>
  <c r="O11" i="1"/>
  <c r="P11" i="1"/>
  <c r="Q11" i="1"/>
  <c r="K1259" i="1"/>
  <c r="R1259" i="1"/>
  <c r="J601" i="1"/>
  <c r="B601" i="1"/>
  <c r="P601" i="1"/>
  <c r="B595" i="1"/>
  <c r="M595" i="1"/>
  <c r="N595" i="1"/>
  <c r="K589" i="1"/>
  <c r="L589" i="1"/>
  <c r="A575" i="1"/>
  <c r="M569" i="1"/>
  <c r="B569" i="1"/>
  <c r="J569" i="1"/>
  <c r="B1289" i="1"/>
  <c r="L1289" i="1"/>
  <c r="A1305" i="1"/>
  <c r="K1305" i="1"/>
  <c r="K417" i="1"/>
  <c r="R417" i="1"/>
  <c r="K1465" i="1"/>
  <c r="M1465" i="1"/>
  <c r="J1477" i="1"/>
  <c r="O1477" i="1"/>
  <c r="K1218" i="1"/>
  <c r="P1256" i="1"/>
  <c r="L1333" i="1"/>
  <c r="P194" i="1"/>
  <c r="R1200" i="1"/>
  <c r="K54" i="1"/>
  <c r="R46" i="1"/>
  <c r="L38" i="1"/>
  <c r="O30" i="1"/>
  <c r="N22" i="1"/>
  <c r="K14" i="1"/>
  <c r="A321" i="1"/>
  <c r="A4" i="1"/>
  <c r="J4" i="1"/>
  <c r="R4" i="1"/>
  <c r="B4" i="1"/>
  <c r="K4" i="1"/>
  <c r="L4" i="1"/>
  <c r="M4" i="1"/>
  <c r="N4" i="1"/>
  <c r="Q4" i="1"/>
  <c r="O4" i="1"/>
  <c r="P4" i="1"/>
  <c r="B12" i="1"/>
  <c r="J12" i="1"/>
  <c r="R12" i="1"/>
  <c r="K12" i="1"/>
  <c r="L12" i="1"/>
  <c r="M12" i="1"/>
  <c r="N12" i="1"/>
  <c r="Q12" i="1"/>
  <c r="O12" i="1"/>
  <c r="P12" i="1"/>
  <c r="K606" i="1"/>
  <c r="M200" i="1"/>
  <c r="P17" i="1"/>
  <c r="A17" i="1"/>
  <c r="O1212" i="1"/>
  <c r="A1212" i="1"/>
  <c r="O192" i="1"/>
  <c r="O48" i="1"/>
  <c r="Q40" i="1"/>
  <c r="A40" i="1"/>
  <c r="R24" i="1"/>
  <c r="L16" i="1"/>
  <c r="O206" i="1"/>
  <c r="N1474" i="1"/>
  <c r="B1484" i="1"/>
  <c r="L1503" i="1"/>
  <c r="J1475" i="1"/>
  <c r="K1495" i="1"/>
  <c r="B589" i="1"/>
  <c r="O595" i="1"/>
  <c r="O601" i="1"/>
  <c r="O1413" i="1"/>
  <c r="R1465" i="1"/>
  <c r="R158" i="1"/>
  <c r="P156" i="1"/>
  <c r="B156" i="1"/>
  <c r="K321" i="1"/>
  <c r="B321" i="1"/>
  <c r="N321" i="1"/>
  <c r="P6" i="1"/>
  <c r="Q6" i="1"/>
  <c r="J6" i="1"/>
  <c r="R6" i="1"/>
  <c r="K6" i="1"/>
  <c r="A6" i="1"/>
  <c r="L6" i="1"/>
  <c r="O6" i="1"/>
  <c r="B6" i="1"/>
  <c r="M6" i="1"/>
  <c r="N6" i="1"/>
  <c r="A14" i="1"/>
  <c r="Q14" i="1"/>
  <c r="J14" i="1"/>
  <c r="M22" i="1"/>
  <c r="J22" i="1"/>
  <c r="L30" i="1"/>
  <c r="R30" i="1"/>
  <c r="B30" i="1"/>
  <c r="K38" i="1"/>
  <c r="A38" i="1"/>
  <c r="R38" i="1"/>
  <c r="P46" i="1"/>
  <c r="Q46" i="1"/>
  <c r="B54" i="1"/>
  <c r="R54" i="1"/>
  <c r="M54" i="1"/>
  <c r="J1200" i="1"/>
  <c r="O1200" i="1"/>
  <c r="M194" i="1"/>
  <c r="B194" i="1"/>
  <c r="K194" i="1"/>
  <c r="A1333" i="1"/>
  <c r="O1333" i="1"/>
  <c r="P1333" i="1"/>
  <c r="Q1256" i="1"/>
  <c r="R1256" i="1"/>
  <c r="L1218" i="1"/>
  <c r="R1218" i="1"/>
  <c r="M1218" i="1"/>
  <c r="A1218" i="1"/>
  <c r="B1256" i="1"/>
  <c r="J1333" i="1"/>
  <c r="L194" i="1"/>
  <c r="N1200" i="1"/>
  <c r="O54" i="1"/>
  <c r="O46" i="1"/>
  <c r="P38" i="1"/>
  <c r="N30" i="1"/>
  <c r="O22" i="1"/>
  <c r="N14" i="1"/>
  <c r="L321" i="1"/>
  <c r="K1413" i="1"/>
  <c r="K1318" i="1"/>
  <c r="P1318" i="1"/>
  <c r="O7" i="1"/>
  <c r="B7" i="1"/>
  <c r="P7" i="1"/>
  <c r="Q7" i="1"/>
  <c r="J7" i="1"/>
  <c r="R7" i="1"/>
  <c r="K7" i="1"/>
  <c r="N7" i="1"/>
  <c r="L7" i="1"/>
  <c r="A7" i="1"/>
  <c r="M7" i="1"/>
  <c r="A8" i="1"/>
  <c r="N8" i="1"/>
  <c r="B8" i="1"/>
  <c r="O8" i="1"/>
  <c r="P8" i="1"/>
  <c r="Q8" i="1"/>
  <c r="J8" i="1"/>
  <c r="R8" i="1"/>
  <c r="M8" i="1"/>
  <c r="K8" i="1"/>
  <c r="L8" i="1"/>
  <c r="P578" i="1"/>
  <c r="O578" i="1"/>
  <c r="K1171" i="1"/>
  <c r="M1171" i="1"/>
  <c r="A1131" i="1"/>
  <c r="P1131" i="1"/>
  <c r="A1091" i="1"/>
  <c r="B1091" i="1"/>
  <c r="R1113" i="1"/>
  <c r="L1169" i="1"/>
  <c r="O1185" i="1"/>
  <c r="J1161" i="1"/>
  <c r="R1083" i="1"/>
  <c r="K1123" i="1"/>
  <c r="L1163" i="1"/>
  <c r="Q1477" i="1"/>
  <c r="L1171" i="1"/>
  <c r="O1193" i="1"/>
  <c r="K1193" i="1"/>
  <c r="K1177" i="1"/>
  <c r="P1177" i="1"/>
  <c r="P1153" i="1"/>
  <c r="L1153" i="1"/>
  <c r="O1145" i="1"/>
  <c r="N1145" i="1"/>
  <c r="J1137" i="1"/>
  <c r="O1137" i="1"/>
  <c r="L1129" i="1"/>
  <c r="R1129" i="1"/>
  <c r="O1105" i="1"/>
  <c r="R1105" i="1"/>
  <c r="N1089" i="1"/>
  <c r="A1089" i="1"/>
  <c r="P1081" i="1"/>
  <c r="Q1081" i="1"/>
  <c r="N1065" i="1"/>
  <c r="O1065" i="1"/>
  <c r="K683" i="1"/>
  <c r="Q683" i="1"/>
  <c r="P1091" i="1"/>
  <c r="O1131" i="1"/>
  <c r="N1179" i="1"/>
  <c r="R1168" i="1"/>
  <c r="B1168" i="1"/>
  <c r="A1080" i="1"/>
  <c r="L1080" i="1"/>
  <c r="B618" i="1"/>
  <c r="Q618" i="1"/>
  <c r="O1139" i="1"/>
  <c r="Q1179" i="1"/>
  <c r="A741" i="1"/>
  <c r="R1089" i="1"/>
  <c r="Q1113" i="1"/>
  <c r="R1145" i="1"/>
  <c r="B1153" i="1"/>
  <c r="M1177" i="1"/>
  <c r="P1073" i="1"/>
  <c r="J1097" i="1"/>
  <c r="K1121" i="1"/>
  <c r="R1193" i="1"/>
  <c r="B1099" i="1"/>
  <c r="B1139" i="1"/>
  <c r="M1187" i="1"/>
  <c r="J1134" i="1"/>
  <c r="A1134" i="1"/>
  <c r="R1062" i="1"/>
  <c r="M1062" i="1"/>
  <c r="K617" i="1"/>
  <c r="N677" i="1"/>
  <c r="J732" i="1"/>
  <c r="O732" i="1"/>
  <c r="K712" i="1"/>
  <c r="A712" i="1"/>
  <c r="Q712" i="1"/>
  <c r="B706" i="1"/>
  <c r="N706" i="1"/>
  <c r="M700" i="1"/>
  <c r="L700" i="1"/>
  <c r="R694" i="1"/>
  <c r="K694" i="1"/>
  <c r="L680" i="1"/>
  <c r="A680" i="1"/>
  <c r="Q680" i="1"/>
  <c r="J674" i="1"/>
  <c r="N674" i="1"/>
  <c r="M668" i="1"/>
  <c r="J668" i="1"/>
  <c r="O662" i="1"/>
  <c r="N662" i="1"/>
  <c r="K648" i="1"/>
  <c r="A648" i="1"/>
  <c r="Q648" i="1"/>
  <c r="N642" i="1"/>
  <c r="J642" i="1"/>
  <c r="A636" i="1"/>
  <c r="P636" i="1"/>
  <c r="P630" i="1"/>
  <c r="N630" i="1"/>
  <c r="K616" i="1"/>
  <c r="A616" i="1"/>
  <c r="M616" i="1"/>
  <c r="O610" i="1"/>
  <c r="K610" i="1"/>
  <c r="B1373" i="1"/>
  <c r="L1089" i="1"/>
  <c r="B1113" i="1"/>
  <c r="K1145" i="1"/>
  <c r="P1169" i="1"/>
  <c r="B1177" i="1"/>
  <c r="Q1073" i="1"/>
  <c r="A1097" i="1"/>
  <c r="A1121" i="1"/>
  <c r="J1193" i="1"/>
  <c r="J1067" i="1"/>
  <c r="P1107" i="1"/>
  <c r="J1147" i="1"/>
  <c r="J1187" i="1"/>
  <c r="A649" i="1"/>
  <c r="A619" i="1"/>
  <c r="A679" i="1"/>
  <c r="R679" i="1"/>
  <c r="L211" i="1"/>
  <c r="P211" i="1"/>
  <c r="R1238" i="1"/>
  <c r="N1238" i="1"/>
  <c r="J1254" i="1"/>
  <c r="Q1254" i="1"/>
  <c r="Q5" i="1"/>
  <c r="J5" i="1"/>
  <c r="R5" i="1"/>
  <c r="P5" i="1"/>
  <c r="A5" i="1"/>
  <c r="K5" i="1"/>
  <c r="B5" i="1"/>
  <c r="L5" i="1"/>
  <c r="M5" i="1"/>
  <c r="N5" i="1"/>
  <c r="O5" i="1"/>
  <c r="Q13" i="1"/>
  <c r="J13" i="1"/>
  <c r="R13" i="1"/>
  <c r="K13" i="1"/>
  <c r="P13" i="1"/>
  <c r="L13" i="1"/>
  <c r="M13" i="1"/>
  <c r="N13" i="1"/>
  <c r="O13" i="1"/>
  <c r="N1152" i="1"/>
  <c r="K1089" i="1"/>
  <c r="N1129" i="1"/>
  <c r="L1145" i="1"/>
  <c r="O1169" i="1"/>
  <c r="J1185" i="1"/>
  <c r="P1065" i="1"/>
  <c r="B1073" i="1"/>
  <c r="B1097" i="1"/>
  <c r="P1137" i="1"/>
  <c r="Q1078" i="1"/>
  <c r="B1198" i="1"/>
  <c r="K1075" i="1"/>
  <c r="L1115" i="1"/>
  <c r="K1155" i="1"/>
  <c r="R1195" i="1"/>
  <c r="M610" i="1"/>
  <c r="J616" i="1"/>
  <c r="Q630" i="1"/>
  <c r="A630" i="1"/>
  <c r="B636" i="1"/>
  <c r="B642" i="1"/>
  <c r="L648" i="1"/>
  <c r="L662" i="1"/>
  <c r="N668" i="1"/>
  <c r="K674" i="1"/>
  <c r="K680" i="1"/>
  <c r="M694" i="1"/>
  <c r="N700" i="1"/>
  <c r="M706" i="1"/>
  <c r="N712" i="1"/>
  <c r="L705" i="1"/>
  <c r="B732" i="1"/>
  <c r="R683" i="1"/>
  <c r="L10" i="1"/>
  <c r="M10" i="1"/>
  <c r="N10" i="1"/>
  <c r="O10" i="1"/>
  <c r="A10" i="1"/>
  <c r="P10" i="1"/>
  <c r="K10" i="1"/>
  <c r="B10" i="1"/>
  <c r="Q10" i="1"/>
  <c r="J10" i="1"/>
  <c r="R10" i="1"/>
  <c r="L1406" i="1"/>
  <c r="P1367" i="1"/>
  <c r="A1436" i="1"/>
  <c r="J1455" i="1"/>
  <c r="Q1394" i="1"/>
  <c r="N1381" i="1"/>
  <c r="N1455" i="1"/>
  <c r="N1457" i="1"/>
  <c r="N1431" i="1"/>
  <c r="A1406" i="1"/>
  <c r="N1342" i="1"/>
  <c r="M1457" i="1"/>
  <c r="M151" i="1"/>
  <c r="N1433" i="1"/>
  <c r="O1438" i="1"/>
  <c r="L1386" i="1"/>
  <c r="L1378" i="1"/>
  <c r="M1342" i="1"/>
  <c r="R1412" i="1"/>
  <c r="R1413" i="1"/>
  <c r="R1396" i="1"/>
  <c r="N1438" i="1"/>
  <c r="B1377" i="1"/>
  <c r="A1412" i="1"/>
  <c r="Q1494" i="1"/>
  <c r="A1435" i="1"/>
  <c r="Q1485" i="1"/>
  <c r="Q1457" i="1"/>
  <c r="J1457" i="1"/>
  <c r="P1413" i="1"/>
  <c r="A1413" i="1"/>
  <c r="P1394" i="1"/>
  <c r="Q1493" i="1"/>
  <c r="N1341" i="1"/>
  <c r="J1396" i="1"/>
  <c r="J1367" i="1"/>
  <c r="Q1388" i="1"/>
  <c r="A1453" i="1"/>
  <c r="N1445" i="1"/>
  <c r="N1437" i="1"/>
  <c r="J1431" i="1"/>
  <c r="M1406" i="1"/>
  <c r="R1342" i="1"/>
  <c r="P1436" i="1"/>
  <c r="A1460" i="1"/>
  <c r="M1412" i="1"/>
  <c r="B1413" i="1"/>
  <c r="B1393" i="1"/>
  <c r="P1431" i="1"/>
  <c r="Q1503" i="1"/>
  <c r="A1455" i="1"/>
  <c r="J1446" i="1"/>
  <c r="B1406" i="1"/>
  <c r="B1342" i="1"/>
  <c r="Q1474" i="1"/>
  <c r="M1413" i="1"/>
  <c r="Q1442" i="1"/>
  <c r="L1376" i="1"/>
  <c r="R1441" i="1"/>
  <c r="A1457" i="1"/>
  <c r="O1367" i="1"/>
  <c r="O1369" i="1"/>
  <c r="B1408" i="1"/>
  <c r="R1438" i="1"/>
  <c r="Q1440" i="1"/>
  <c r="H676" i="15"/>
  <c r="B676" i="15"/>
  <c r="B685" i="15" s="1"/>
  <c r="D692" i="15"/>
  <c r="E676" i="15"/>
  <c r="E685" i="15" s="1"/>
  <c r="G676" i="15"/>
  <c r="G685" i="15" s="1"/>
  <c r="B690" i="15"/>
  <c r="D690" i="15"/>
  <c r="F676" i="15"/>
  <c r="F685" i="15" s="1"/>
  <c r="B682" i="15"/>
  <c r="I685" i="15" s="1"/>
  <c r="I689" i="15" s="1"/>
  <c r="G689" i="15"/>
  <c r="F689" i="15"/>
  <c r="B689" i="15"/>
  <c r="D676" i="15"/>
  <c r="D685" i="15" s="1"/>
  <c r="C676" i="15"/>
  <c r="J685" i="15" s="1"/>
  <c r="D689" i="15"/>
  <c r="B700" i="15" s="1"/>
  <c r="E692" i="15"/>
  <c r="B703" i="15" s="1"/>
  <c r="D691" i="15"/>
  <c r="J691" i="15" s="1"/>
  <c r="J688" i="15"/>
  <c r="B699" i="15"/>
  <c r="B701" i="15"/>
  <c r="J690" i="15"/>
  <c r="B697" i="15"/>
  <c r="J686" i="15"/>
  <c r="J687" i="15"/>
  <c r="B698" i="15"/>
  <c r="P553" i="1"/>
  <c r="O559" i="1"/>
  <c r="Q573" i="1"/>
  <c r="N579" i="1"/>
  <c r="A585" i="1"/>
  <c r="B605" i="1"/>
  <c r="L1214" i="1"/>
  <c r="L189" i="1"/>
  <c r="L58" i="1"/>
  <c r="R50" i="1"/>
  <c r="N34" i="1"/>
  <c r="L18" i="1"/>
  <c r="M1324" i="1"/>
  <c r="N1436" i="1"/>
  <c r="O1436" i="1"/>
  <c r="K1338" i="1"/>
  <c r="B1338" i="1"/>
  <c r="Q1455" i="1"/>
  <c r="Q1412" i="1"/>
  <c r="J1412" i="1"/>
  <c r="N1394" i="1"/>
  <c r="J1399" i="1"/>
  <c r="A1399" i="1"/>
  <c r="J1337" i="1"/>
  <c r="P1244" i="1"/>
  <c r="B1244" i="1"/>
  <c r="P1240" i="1"/>
  <c r="N232" i="1"/>
  <c r="J1323" i="1"/>
  <c r="O1372" i="1"/>
  <c r="J1474" i="1"/>
  <c r="K1484" i="1"/>
  <c r="A1484" i="1"/>
  <c r="M1494" i="1"/>
  <c r="O1503" i="1"/>
  <c r="O1475" i="1"/>
  <c r="Q1495" i="1"/>
  <c r="R1504" i="1"/>
  <c r="M72" i="1"/>
  <c r="O1254" i="1"/>
  <c r="P1254" i="1"/>
  <c r="P1238" i="1"/>
  <c r="O246" i="1"/>
  <c r="O211" i="1"/>
  <c r="Q219" i="1"/>
  <c r="J158" i="1"/>
  <c r="R238" i="1"/>
  <c r="A244" i="1"/>
  <c r="N263" i="1"/>
  <c r="M328" i="1"/>
  <c r="L1324" i="1"/>
  <c r="P1455" i="1"/>
  <c r="P1412" i="1"/>
  <c r="B1412" i="1"/>
  <c r="M1394" i="1"/>
  <c r="R1399" i="1"/>
  <c r="Q1337" i="1"/>
  <c r="O1244" i="1"/>
  <c r="A1244" i="1"/>
  <c r="O1240" i="1"/>
  <c r="M232" i="1"/>
  <c r="O1323" i="1"/>
  <c r="M1372" i="1"/>
  <c r="K1474" i="1"/>
  <c r="R1484" i="1"/>
  <c r="K1494" i="1"/>
  <c r="L1494" i="1"/>
  <c r="N1503" i="1"/>
  <c r="K72" i="1"/>
  <c r="L72" i="1"/>
  <c r="N1254" i="1"/>
  <c r="B1254" i="1"/>
  <c r="B1238" i="1"/>
  <c r="M246" i="1"/>
  <c r="N211" i="1"/>
  <c r="P219" i="1"/>
  <c r="P158" i="1"/>
  <c r="K1460" i="1"/>
  <c r="A263" i="1"/>
  <c r="P1258" i="1"/>
  <c r="O525" i="1"/>
  <c r="B533" i="1"/>
  <c r="Q1184" i="1"/>
  <c r="J1184" i="1"/>
  <c r="N1176" i="1"/>
  <c r="O1176" i="1"/>
  <c r="A1144" i="1"/>
  <c r="O1144" i="1"/>
  <c r="J1128" i="1"/>
  <c r="R1128" i="1"/>
  <c r="N1128" i="1"/>
  <c r="B1104" i="1"/>
  <c r="J1104" i="1"/>
  <c r="O1104" i="1"/>
  <c r="R1088" i="1"/>
  <c r="L1088" i="1"/>
  <c r="O1064" i="1"/>
  <c r="P1064" i="1"/>
  <c r="J1064" i="1"/>
  <c r="R72" i="1"/>
  <c r="A72" i="1"/>
  <c r="L1254" i="1"/>
  <c r="M1238" i="1"/>
  <c r="L246" i="1"/>
  <c r="A246" i="1"/>
  <c r="K211" i="1"/>
  <c r="M219" i="1"/>
  <c r="N158" i="1"/>
  <c r="N1311" i="1"/>
  <c r="P28" i="1"/>
  <c r="N1415" i="1"/>
  <c r="L1415" i="1"/>
  <c r="R51" i="1"/>
  <c r="P51" i="1"/>
  <c r="Q534" i="1"/>
  <c r="A534" i="1"/>
  <c r="B526" i="1"/>
  <c r="P526" i="1"/>
  <c r="O518" i="1"/>
  <c r="B518" i="1"/>
  <c r="L518" i="1"/>
  <c r="O510" i="1"/>
  <c r="R510" i="1"/>
  <c r="J167" i="1"/>
  <c r="R167" i="1"/>
  <c r="M167" i="1"/>
  <c r="N167" i="1"/>
  <c r="B517" i="1"/>
  <c r="N517" i="1"/>
  <c r="R517" i="1"/>
  <c r="K509" i="1"/>
  <c r="R509" i="1"/>
  <c r="M509" i="1"/>
  <c r="J484" i="1"/>
  <c r="P484" i="1"/>
  <c r="P476" i="1"/>
  <c r="L476" i="1"/>
  <c r="K468" i="1"/>
  <c r="O468" i="1"/>
  <c r="O1205" i="1"/>
  <c r="K1309" i="1"/>
  <c r="M326" i="1"/>
  <c r="K559" i="1"/>
  <c r="A573" i="1"/>
  <c r="P585" i="1"/>
  <c r="B591" i="1"/>
  <c r="J605" i="1"/>
  <c r="J1214" i="1"/>
  <c r="N1329" i="1"/>
  <c r="R199" i="1"/>
  <c r="P50" i="1"/>
  <c r="J42" i="1"/>
  <c r="O26" i="1"/>
  <c r="N545" i="1"/>
  <c r="P1324" i="1"/>
  <c r="P1219" i="1"/>
  <c r="J1436" i="1"/>
  <c r="O1338" i="1"/>
  <c r="J155" i="1"/>
  <c r="K1455" i="1"/>
  <c r="L1455" i="1"/>
  <c r="L1412" i="1"/>
  <c r="J1394" i="1"/>
  <c r="B1394" i="1"/>
  <c r="O1399" i="1"/>
  <c r="L1337" i="1"/>
  <c r="B1337" i="1"/>
  <c r="K1244" i="1"/>
  <c r="R1240" i="1"/>
  <c r="L315" i="1"/>
  <c r="P206" i="1"/>
  <c r="M1474" i="1"/>
  <c r="A1474" i="1"/>
  <c r="Q1484" i="1"/>
  <c r="P1494" i="1"/>
  <c r="J1503" i="1"/>
  <c r="B1503" i="1"/>
  <c r="K1475" i="1"/>
  <c r="M1485" i="1"/>
  <c r="O1504" i="1"/>
  <c r="P72" i="1"/>
  <c r="R1254" i="1"/>
  <c r="K1238" i="1"/>
  <c r="J211" i="1"/>
  <c r="B211" i="1"/>
  <c r="K219" i="1"/>
  <c r="K208" i="1"/>
  <c r="M158" i="1"/>
  <c r="B158" i="1"/>
  <c r="L544" i="1"/>
  <c r="N1303" i="1"/>
  <c r="B577" i="1"/>
  <c r="K534" i="1"/>
  <c r="B246" i="1"/>
  <c r="N246" i="1"/>
  <c r="A551" i="1"/>
  <c r="J551" i="1"/>
  <c r="Q1396" i="1"/>
  <c r="K1205" i="1"/>
  <c r="R1309" i="1"/>
  <c r="L326" i="1"/>
  <c r="L559" i="1"/>
  <c r="Q579" i="1"/>
  <c r="O585" i="1"/>
  <c r="A591" i="1"/>
  <c r="P605" i="1"/>
  <c r="R1214" i="1"/>
  <c r="B1329" i="1"/>
  <c r="J199" i="1"/>
  <c r="B42" i="1"/>
  <c r="R1455" i="1"/>
  <c r="M1399" i="1"/>
  <c r="K1337" i="1"/>
  <c r="R315" i="1"/>
  <c r="B206" i="1"/>
  <c r="M1484" i="1"/>
  <c r="P1503" i="1"/>
  <c r="R1475" i="1"/>
  <c r="B1485" i="1"/>
  <c r="N1504" i="1"/>
  <c r="J1238" i="1"/>
  <c r="J246" i="1"/>
  <c r="Q211" i="1"/>
  <c r="R219" i="1"/>
  <c r="A219" i="1"/>
  <c r="K158" i="1"/>
  <c r="J1303" i="1"/>
  <c r="B583" i="1"/>
  <c r="A1465" i="1"/>
  <c r="N1465" i="1"/>
  <c r="P1477" i="1"/>
  <c r="M1477" i="1"/>
  <c r="B734" i="1"/>
  <c r="N1075" i="1"/>
  <c r="N1091" i="1"/>
  <c r="A1099" i="1"/>
  <c r="O1115" i="1"/>
  <c r="R1131" i="1"/>
  <c r="A1139" i="1"/>
  <c r="J1155" i="1"/>
  <c r="J1171" i="1"/>
  <c r="K1187" i="1"/>
  <c r="R669" i="1"/>
  <c r="M705" i="1"/>
  <c r="A618" i="1"/>
  <c r="N740" i="1"/>
  <c r="M1164" i="1"/>
  <c r="P1067" i="1"/>
  <c r="B1075" i="1"/>
  <c r="L1091" i="1"/>
  <c r="K1107" i="1"/>
  <c r="B1115" i="1"/>
  <c r="Q1131" i="1"/>
  <c r="N1147" i="1"/>
  <c r="M1163" i="1"/>
  <c r="Q1171" i="1"/>
  <c r="R1187" i="1"/>
  <c r="O638" i="1"/>
  <c r="J1276" i="1"/>
  <c r="P1089" i="1"/>
  <c r="O1113" i="1"/>
  <c r="K1129" i="1"/>
  <c r="Q1145" i="1"/>
  <c r="R1169" i="1"/>
  <c r="O1177" i="1"/>
  <c r="K1185" i="1"/>
  <c r="J1065" i="1"/>
  <c r="M1073" i="1"/>
  <c r="R1097" i="1"/>
  <c r="A1105" i="1"/>
  <c r="L1137" i="1"/>
  <c r="Q1193" i="1"/>
  <c r="P1134" i="1"/>
  <c r="R1067" i="1"/>
  <c r="O1083" i="1"/>
  <c r="Q1107" i="1"/>
  <c r="P1123" i="1"/>
  <c r="K1139" i="1"/>
  <c r="O1147" i="1"/>
  <c r="R1163" i="1"/>
  <c r="M1179" i="1"/>
  <c r="N1195" i="1"/>
  <c r="Q636" i="1"/>
  <c r="P674" i="1"/>
  <c r="Q706" i="1"/>
  <c r="O641" i="1"/>
  <c r="P731" i="1"/>
  <c r="R732" i="1"/>
  <c r="B644" i="1"/>
  <c r="N619" i="1"/>
  <c r="R657" i="1"/>
  <c r="L1373" i="1"/>
  <c r="Q1067" i="1"/>
  <c r="L1083" i="1"/>
  <c r="P1099" i="1"/>
  <c r="O1107" i="1"/>
  <c r="Q1123" i="1"/>
  <c r="L1139" i="1"/>
  <c r="B1147" i="1"/>
  <c r="J1163" i="1"/>
  <c r="K1179" i="1"/>
  <c r="M1195" i="1"/>
  <c r="N676" i="1"/>
  <c r="K1083" i="1"/>
  <c r="N1099" i="1"/>
  <c r="B1123" i="1"/>
  <c r="L1155" i="1"/>
  <c r="L1195" i="1"/>
  <c r="M676" i="1"/>
  <c r="O1332" i="1"/>
  <c r="A1332" i="1"/>
  <c r="M1332" i="1"/>
  <c r="M1306" i="1"/>
  <c r="J1306" i="1"/>
  <c r="R1470" i="1"/>
  <c r="A1470" i="1"/>
  <c r="M1480" i="1"/>
  <c r="L1490" i="1"/>
  <c r="M1500" i="1"/>
  <c r="N1500" i="1"/>
  <c r="M67" i="1"/>
  <c r="O1219" i="1"/>
  <c r="N23" i="1"/>
  <c r="Q440" i="1"/>
  <c r="K440" i="1"/>
  <c r="Q1320" i="1"/>
  <c r="A1320" i="1"/>
  <c r="R318" i="1"/>
  <c r="B318" i="1"/>
  <c r="M318" i="1"/>
  <c r="P318" i="1"/>
  <c r="N414" i="1"/>
  <c r="M414" i="1"/>
  <c r="B32" i="1"/>
  <c r="Q32" i="1"/>
  <c r="A56" i="1"/>
  <c r="O56" i="1"/>
  <c r="L1331" i="1"/>
  <c r="K1331" i="1"/>
  <c r="P1463" i="1"/>
  <c r="A1463" i="1"/>
  <c r="Q1463" i="1"/>
  <c r="B1463" i="1"/>
  <c r="J1463" i="1"/>
  <c r="L1463" i="1"/>
  <c r="A1499" i="1"/>
  <c r="M1499" i="1"/>
  <c r="M1489" i="1"/>
  <c r="J1489" i="1"/>
  <c r="K1489" i="1"/>
  <c r="L67" i="1"/>
  <c r="M1219" i="1"/>
  <c r="M1192" i="1"/>
  <c r="N1192" i="1"/>
  <c r="O1192" i="1"/>
  <c r="P1192" i="1"/>
  <c r="Q1192" i="1"/>
  <c r="J1192" i="1"/>
  <c r="L1192" i="1"/>
  <c r="A1184" i="1"/>
  <c r="L1184" i="1"/>
  <c r="K1184" i="1"/>
  <c r="M1184" i="1"/>
  <c r="N1184" i="1"/>
  <c r="O1184" i="1"/>
  <c r="P1184" i="1"/>
  <c r="B1184" i="1"/>
  <c r="R1184" i="1"/>
  <c r="Q1176" i="1"/>
  <c r="A1176" i="1"/>
  <c r="J1176" i="1"/>
  <c r="B1176" i="1"/>
  <c r="R1176" i="1"/>
  <c r="L1176" i="1"/>
  <c r="K1176" i="1"/>
  <c r="M1176" i="1"/>
  <c r="P1176" i="1"/>
  <c r="N1168" i="1"/>
  <c r="O1168" i="1"/>
  <c r="P1168" i="1"/>
  <c r="Q1168" i="1"/>
  <c r="A1168" i="1"/>
  <c r="J1168" i="1"/>
  <c r="M1168" i="1"/>
  <c r="B1160" i="1"/>
  <c r="R1160" i="1"/>
  <c r="L1160" i="1"/>
  <c r="K1160" i="1"/>
  <c r="M1160" i="1"/>
  <c r="N1160" i="1"/>
  <c r="O1160" i="1"/>
  <c r="A1160" i="1"/>
  <c r="J1160" i="1"/>
  <c r="P1152" i="1"/>
  <c r="Q1152" i="1"/>
  <c r="A1152" i="1"/>
  <c r="J1152" i="1"/>
  <c r="B1152" i="1"/>
  <c r="R1152" i="1"/>
  <c r="L1152" i="1"/>
  <c r="K1152" i="1"/>
  <c r="O1152" i="1"/>
  <c r="R1144" i="1"/>
  <c r="M1144" i="1"/>
  <c r="K1144" i="1"/>
  <c r="L1144" i="1"/>
  <c r="N1144" i="1"/>
  <c r="J1144" i="1"/>
  <c r="Q1144" i="1"/>
  <c r="A1136" i="1"/>
  <c r="N1136" i="1"/>
  <c r="B1136" i="1"/>
  <c r="O1136" i="1"/>
  <c r="J1136" i="1"/>
  <c r="Q1136" i="1"/>
  <c r="R1136" i="1"/>
  <c r="L1136" i="1"/>
  <c r="K1136" i="1"/>
  <c r="M1128" i="1"/>
  <c r="P1128" i="1"/>
  <c r="O1128" i="1"/>
  <c r="A1128" i="1"/>
  <c r="Q1128" i="1"/>
  <c r="B1128" i="1"/>
  <c r="K1128" i="1"/>
  <c r="L1128" i="1"/>
  <c r="J1120" i="1"/>
  <c r="Q1120" i="1"/>
  <c r="R1120" i="1"/>
  <c r="L1120" i="1"/>
  <c r="M1120" i="1"/>
  <c r="P1120" i="1"/>
  <c r="B1120" i="1"/>
  <c r="O1120" i="1"/>
  <c r="O1112" i="1"/>
  <c r="A1112" i="1"/>
  <c r="Q1112" i="1"/>
  <c r="B1112" i="1"/>
  <c r="K1112" i="1"/>
  <c r="J1112" i="1"/>
  <c r="N1112" i="1"/>
  <c r="R1112" i="1"/>
  <c r="P1112" i="1"/>
  <c r="L1104" i="1"/>
  <c r="M1104" i="1"/>
  <c r="P1104" i="1"/>
  <c r="K1104" i="1"/>
  <c r="A1104" i="1"/>
  <c r="N1104" i="1"/>
  <c r="R1104" i="1"/>
  <c r="B1096" i="1"/>
  <c r="K1096" i="1"/>
  <c r="J1096" i="1"/>
  <c r="N1096" i="1"/>
  <c r="R1096" i="1"/>
  <c r="L1096" i="1"/>
  <c r="M1096" i="1"/>
  <c r="A1096" i="1"/>
  <c r="Q1096" i="1"/>
  <c r="P1088" i="1"/>
  <c r="K1088" i="1"/>
  <c r="A1088" i="1"/>
  <c r="N1088" i="1"/>
  <c r="B1088" i="1"/>
  <c r="O1088" i="1"/>
  <c r="J1088" i="1"/>
  <c r="Q1088" i="1"/>
  <c r="M1088" i="1"/>
  <c r="M1080" i="1"/>
  <c r="O1080" i="1"/>
  <c r="Q1080" i="1"/>
  <c r="K1080" i="1"/>
  <c r="J1080" i="1"/>
  <c r="P1080" i="1"/>
  <c r="R1080" i="1"/>
  <c r="A1072" i="1"/>
  <c r="K1072" i="1"/>
  <c r="B1072" i="1"/>
  <c r="M1072" i="1"/>
  <c r="P1072" i="1"/>
  <c r="Q1072" i="1"/>
  <c r="J1072" i="1"/>
  <c r="R1072" i="1"/>
  <c r="O1072" i="1"/>
  <c r="L1064" i="1"/>
  <c r="M1064" i="1"/>
  <c r="Q1064" i="1"/>
  <c r="A1064" i="1"/>
  <c r="K1064" i="1"/>
  <c r="B1064" i="1"/>
  <c r="N1064" i="1"/>
  <c r="R1064" i="1"/>
  <c r="L556" i="1"/>
  <c r="N556" i="1"/>
  <c r="J249" i="1"/>
  <c r="B249" i="1"/>
  <c r="K249" i="1"/>
  <c r="M1314" i="1"/>
  <c r="A1314" i="1"/>
  <c r="J1314" i="1"/>
  <c r="B275" i="1"/>
  <c r="J275" i="1"/>
  <c r="P1464" i="1"/>
  <c r="L1464" i="1"/>
  <c r="Q1470" i="1"/>
  <c r="Q1480" i="1"/>
  <c r="J1480" i="1"/>
  <c r="R1490" i="1"/>
  <c r="K1500" i="1"/>
  <c r="A1500" i="1"/>
  <c r="B67" i="1"/>
  <c r="L1219" i="1"/>
  <c r="A1432" i="1"/>
  <c r="Q1432" i="1"/>
  <c r="R582" i="1"/>
  <c r="N582" i="1"/>
  <c r="P1470" i="1"/>
  <c r="P1480" i="1"/>
  <c r="B1480" i="1"/>
  <c r="J1490" i="1"/>
  <c r="R1500" i="1"/>
  <c r="R67" i="1"/>
  <c r="K1219" i="1"/>
  <c r="O556" i="1"/>
  <c r="M317" i="1"/>
  <c r="J151" i="1"/>
  <c r="N1072" i="1"/>
  <c r="O1096" i="1"/>
  <c r="N1120" i="1"/>
  <c r="P1144" i="1"/>
  <c r="K1168" i="1"/>
  <c r="K1192" i="1"/>
  <c r="J1255" i="1"/>
  <c r="A1255" i="1"/>
  <c r="J1470" i="1"/>
  <c r="B1470" i="1"/>
  <c r="R1480" i="1"/>
  <c r="K1490" i="1"/>
  <c r="L1500" i="1"/>
  <c r="B1500" i="1"/>
  <c r="O1470" i="1"/>
  <c r="O1480" i="1"/>
  <c r="A1480" i="1"/>
  <c r="Q1490" i="1"/>
  <c r="J1500" i="1"/>
  <c r="K67" i="1"/>
  <c r="R1219" i="1"/>
  <c r="Q562" i="1"/>
  <c r="Q1255" i="1"/>
  <c r="L1320" i="1"/>
  <c r="A267" i="1"/>
  <c r="J267" i="1"/>
  <c r="M267" i="1"/>
  <c r="M1448" i="1"/>
  <c r="Q1448" i="1"/>
  <c r="N1448" i="1"/>
  <c r="N1470" i="1"/>
  <c r="N1480" i="1"/>
  <c r="O1490" i="1"/>
  <c r="P1490" i="1"/>
  <c r="Q1500" i="1"/>
  <c r="Q67" i="1"/>
  <c r="B1219" i="1"/>
  <c r="O562" i="1"/>
  <c r="O55" i="1"/>
  <c r="L1469" i="1"/>
  <c r="N1080" i="1"/>
  <c r="Q1104" i="1"/>
  <c r="A1120" i="1"/>
  <c r="B1144" i="1"/>
  <c r="L1168" i="1"/>
  <c r="B1192" i="1"/>
  <c r="N1241" i="1"/>
  <c r="M1241" i="1"/>
  <c r="N1490" i="1"/>
  <c r="P67" i="1"/>
  <c r="A1219" i="1"/>
  <c r="M155" i="1"/>
  <c r="A1306" i="1"/>
  <c r="Q568" i="1"/>
  <c r="B55" i="1"/>
  <c r="Q987" i="1"/>
  <c r="Q1025" i="1"/>
  <c r="M1010" i="1"/>
  <c r="O963" i="1"/>
  <c r="Q971" i="1"/>
  <c r="K979" i="1"/>
  <c r="J995" i="1"/>
  <c r="P1003" i="1"/>
  <c r="J1033" i="1"/>
  <c r="J1041" i="1"/>
  <c r="R1049" i="1"/>
  <c r="R1057" i="1"/>
  <c r="O1057" i="1"/>
  <c r="M612" i="1"/>
  <c r="A714" i="1"/>
  <c r="Q578" i="1"/>
  <c r="Q71" i="1"/>
  <c r="P212" i="1"/>
  <c r="M1204" i="1"/>
  <c r="K987" i="1"/>
  <c r="M1025" i="1"/>
  <c r="P1010" i="1"/>
  <c r="J963" i="1"/>
  <c r="R971" i="1"/>
  <c r="M971" i="1"/>
  <c r="N979" i="1"/>
  <c r="O995" i="1"/>
  <c r="J1003" i="1"/>
  <c r="B167" i="1"/>
  <c r="K1033" i="1"/>
  <c r="P1041" i="1"/>
  <c r="M1049" i="1"/>
  <c r="J1057" i="1"/>
  <c r="M618" i="1"/>
  <c r="R644" i="1"/>
  <c r="Q676" i="1"/>
  <c r="K1025" i="1"/>
  <c r="O1010" i="1"/>
  <c r="R963" i="1"/>
  <c r="P971" i="1"/>
  <c r="R979" i="1"/>
  <c r="M979" i="1"/>
  <c r="N995" i="1"/>
  <c r="O1003" i="1"/>
  <c r="Q1033" i="1"/>
  <c r="M1041" i="1"/>
  <c r="J1049" i="1"/>
  <c r="P1057" i="1"/>
  <c r="O315" i="1"/>
  <c r="N206" i="1"/>
  <c r="N1323" i="1"/>
  <c r="J1372" i="1"/>
  <c r="R1415" i="1"/>
  <c r="N987" i="1"/>
  <c r="L1025" i="1"/>
  <c r="R1010" i="1"/>
  <c r="N1010" i="1"/>
  <c r="P963" i="1"/>
  <c r="L971" i="1"/>
  <c r="P979" i="1"/>
  <c r="P995" i="1"/>
  <c r="M995" i="1"/>
  <c r="N1003" i="1"/>
  <c r="N501" i="1"/>
  <c r="R1033" i="1"/>
  <c r="O1033" i="1"/>
  <c r="Q1041" i="1"/>
  <c r="P1049" i="1"/>
  <c r="L1057" i="1"/>
  <c r="R624" i="1"/>
  <c r="Q650" i="1"/>
  <c r="A688" i="1"/>
  <c r="Q1389" i="1"/>
  <c r="K475" i="1"/>
  <c r="A315" i="1"/>
  <c r="L206" i="1"/>
  <c r="L1323" i="1"/>
  <c r="P1372" i="1"/>
  <c r="K1328" i="1"/>
  <c r="R604" i="1"/>
  <c r="A44" i="1"/>
  <c r="J987" i="1"/>
  <c r="M987" i="1"/>
  <c r="J1025" i="1"/>
  <c r="K1010" i="1"/>
  <c r="L963" i="1"/>
  <c r="K971" i="1"/>
  <c r="Q979" i="1"/>
  <c r="K995" i="1"/>
  <c r="Q1003" i="1"/>
  <c r="M1003" i="1"/>
  <c r="K167" i="1"/>
  <c r="P1033" i="1"/>
  <c r="N1041" i="1"/>
  <c r="O1041" i="1"/>
  <c r="Q1049" i="1"/>
  <c r="K1057" i="1"/>
  <c r="A624" i="1"/>
  <c r="B656" i="1"/>
  <c r="J693" i="1"/>
  <c r="A1389" i="1"/>
  <c r="Q232" i="1"/>
  <c r="R206" i="1"/>
  <c r="A1323" i="1"/>
  <c r="A1372" i="1"/>
  <c r="O604" i="1"/>
  <c r="R987" i="1"/>
  <c r="N1025" i="1"/>
  <c r="Q963" i="1"/>
  <c r="J971" i="1"/>
  <c r="L979" i="1"/>
  <c r="L995" i="1"/>
  <c r="R1003" i="1"/>
  <c r="Q167" i="1"/>
  <c r="L1033" i="1"/>
  <c r="L1041" i="1"/>
  <c r="K1049" i="1"/>
  <c r="O1049" i="1"/>
  <c r="Q1057" i="1"/>
  <c r="P612" i="1"/>
  <c r="P714" i="1"/>
  <c r="O67" i="1"/>
  <c r="N1219" i="1"/>
  <c r="P155" i="1"/>
  <c r="Q155" i="1"/>
  <c r="P275" i="1"/>
  <c r="P267" i="1"/>
  <c r="P1314" i="1"/>
  <c r="Q1306" i="1"/>
  <c r="O249" i="1"/>
  <c r="J556" i="1"/>
  <c r="M562" i="1"/>
  <c r="P568" i="1"/>
  <c r="M582" i="1"/>
  <c r="M1255" i="1"/>
  <c r="J1332" i="1"/>
  <c r="J55" i="1"/>
  <c r="P1432" i="1"/>
  <c r="R208" i="1"/>
  <c r="P23" i="1"/>
  <c r="N519" i="1"/>
  <c r="K519" i="1"/>
  <c r="N155" i="1"/>
  <c r="B155" i="1"/>
  <c r="O275" i="1"/>
  <c r="O267" i="1"/>
  <c r="O1314" i="1"/>
  <c r="P1306" i="1"/>
  <c r="N249" i="1"/>
  <c r="R556" i="1"/>
  <c r="K562" i="1"/>
  <c r="N568" i="1"/>
  <c r="L582" i="1"/>
  <c r="L1255" i="1"/>
  <c r="Q1332" i="1"/>
  <c r="R55" i="1"/>
  <c r="B23" i="1"/>
  <c r="L155" i="1"/>
  <c r="A155" i="1"/>
  <c r="A275" i="1"/>
  <c r="N267" i="1"/>
  <c r="N1314" i="1"/>
  <c r="N1306" i="1"/>
  <c r="R249" i="1"/>
  <c r="P556" i="1"/>
  <c r="J562" i="1"/>
  <c r="K568" i="1"/>
  <c r="K582" i="1"/>
  <c r="R1255" i="1"/>
  <c r="P1332" i="1"/>
  <c r="P55" i="1"/>
  <c r="L1241" i="1"/>
  <c r="M1299" i="1"/>
  <c r="R1299" i="1"/>
  <c r="L1299" i="1"/>
  <c r="O155" i="1"/>
  <c r="K228" i="1"/>
  <c r="R228" i="1"/>
  <c r="P1249" i="1"/>
  <c r="J1249" i="1"/>
  <c r="K1249" i="1"/>
  <c r="J1241" i="1"/>
  <c r="A1241" i="1"/>
  <c r="R1241" i="1"/>
  <c r="B1241" i="1"/>
  <c r="K1241" i="1"/>
  <c r="O1241" i="1"/>
  <c r="P1241" i="1"/>
  <c r="Q1241" i="1"/>
  <c r="A1368" i="1"/>
  <c r="P1368" i="1"/>
  <c r="R1368" i="1"/>
  <c r="K1368" i="1"/>
  <c r="B1407" i="1"/>
  <c r="O1407" i="1"/>
  <c r="P1407" i="1"/>
  <c r="M1432" i="1"/>
  <c r="N1432" i="1"/>
  <c r="O1432" i="1"/>
  <c r="B1432" i="1"/>
  <c r="J1432" i="1"/>
  <c r="K1432" i="1"/>
  <c r="R1432" i="1"/>
  <c r="L1432" i="1"/>
  <c r="O216" i="1"/>
  <c r="P216" i="1"/>
  <c r="P208" i="1"/>
  <c r="Q208" i="1"/>
  <c r="J208" i="1"/>
  <c r="B208" i="1"/>
  <c r="L208" i="1"/>
  <c r="N208" i="1"/>
  <c r="M208" i="1"/>
  <c r="O208" i="1"/>
  <c r="K75" i="1"/>
  <c r="Q75" i="1"/>
  <c r="J75" i="1"/>
  <c r="R75" i="1"/>
  <c r="N75" i="1"/>
  <c r="J413" i="1"/>
  <c r="K413" i="1"/>
  <c r="R363" i="1"/>
  <c r="B363" i="1"/>
  <c r="M363" i="1"/>
  <c r="O363" i="1"/>
  <c r="L363" i="1"/>
  <c r="M23" i="1"/>
  <c r="O23" i="1"/>
  <c r="R23" i="1"/>
  <c r="K23" i="1"/>
  <c r="Q23" i="1"/>
  <c r="J23" i="1"/>
  <c r="L23" i="1"/>
  <c r="M39" i="1"/>
  <c r="J39" i="1"/>
  <c r="N39" i="1"/>
  <c r="O39" i="1"/>
  <c r="P39" i="1"/>
  <c r="A39" i="1"/>
  <c r="Q39" i="1"/>
  <c r="B39" i="1"/>
  <c r="R39" i="1"/>
  <c r="L55" i="1"/>
  <c r="A55" i="1"/>
  <c r="Q55" i="1"/>
  <c r="L1201" i="1"/>
  <c r="Q1201" i="1"/>
  <c r="J1201" i="1"/>
  <c r="R1201" i="1"/>
  <c r="B1201" i="1"/>
  <c r="M1201" i="1"/>
  <c r="K1332" i="1"/>
  <c r="R1332" i="1"/>
  <c r="N1332" i="1"/>
  <c r="K1255" i="1"/>
  <c r="O1255" i="1"/>
  <c r="N1255" i="1"/>
  <c r="N588" i="1"/>
  <c r="Q588" i="1"/>
  <c r="R588" i="1"/>
  <c r="K588" i="1"/>
  <c r="L588" i="1"/>
  <c r="M588" i="1"/>
  <c r="B582" i="1"/>
  <c r="O582" i="1"/>
  <c r="J582" i="1"/>
  <c r="L568" i="1"/>
  <c r="M568" i="1"/>
  <c r="A562" i="1"/>
  <c r="N562" i="1"/>
  <c r="L562" i="1"/>
  <c r="Q556" i="1"/>
  <c r="A556" i="1"/>
  <c r="K556" i="1"/>
  <c r="P249" i="1"/>
  <c r="Q249" i="1"/>
  <c r="L249" i="1"/>
  <c r="B1306" i="1"/>
  <c r="K1306" i="1"/>
  <c r="O1306" i="1"/>
  <c r="Q1314" i="1"/>
  <c r="B1314" i="1"/>
  <c r="K1314" i="1"/>
  <c r="Q267" i="1"/>
  <c r="B267" i="1"/>
  <c r="K267" i="1"/>
  <c r="N275" i="1"/>
  <c r="M275" i="1"/>
  <c r="Q275" i="1"/>
  <c r="J1464" i="1"/>
  <c r="Q1464" i="1"/>
  <c r="R1464" i="1"/>
  <c r="M1464" i="1"/>
  <c r="N1464" i="1"/>
  <c r="A1464" i="1"/>
  <c r="O1464" i="1"/>
  <c r="A739" i="1"/>
  <c r="N739" i="1"/>
  <c r="B739" i="1"/>
  <c r="P739" i="1"/>
  <c r="Q739" i="1"/>
  <c r="O739" i="1"/>
  <c r="R739" i="1"/>
  <c r="K739" i="1"/>
  <c r="L739" i="1"/>
  <c r="M739" i="1"/>
  <c r="K733" i="1"/>
  <c r="L733" i="1"/>
  <c r="M733" i="1"/>
  <c r="B733" i="1"/>
  <c r="P733" i="1"/>
  <c r="Q733" i="1"/>
  <c r="O733" i="1"/>
  <c r="J733" i="1"/>
  <c r="R733" i="1"/>
  <c r="M719" i="1"/>
  <c r="A719" i="1"/>
  <c r="N719" i="1"/>
  <c r="B719" i="1"/>
  <c r="P719" i="1"/>
  <c r="J719" i="1"/>
  <c r="R719" i="1"/>
  <c r="K719" i="1"/>
  <c r="L719" i="1"/>
  <c r="R713" i="1"/>
  <c r="K713" i="1"/>
  <c r="L713" i="1"/>
  <c r="B713" i="1"/>
  <c r="N713" i="1"/>
  <c r="A713" i="1"/>
  <c r="P713" i="1"/>
  <c r="Q713" i="1"/>
  <c r="O713" i="1"/>
  <c r="J713" i="1"/>
  <c r="A707" i="1"/>
  <c r="P707" i="1"/>
  <c r="Q707" i="1"/>
  <c r="O707" i="1"/>
  <c r="J707" i="1"/>
  <c r="K707" i="1"/>
  <c r="L707" i="1"/>
  <c r="M707" i="1"/>
  <c r="B707" i="1"/>
  <c r="N707" i="1"/>
  <c r="L701" i="1"/>
  <c r="M701" i="1"/>
  <c r="B701" i="1"/>
  <c r="N701" i="1"/>
  <c r="Q701" i="1"/>
  <c r="O701" i="1"/>
  <c r="J701" i="1"/>
  <c r="R701" i="1"/>
  <c r="K701" i="1"/>
  <c r="B687" i="1"/>
  <c r="N687" i="1"/>
  <c r="A687" i="1"/>
  <c r="P687" i="1"/>
  <c r="Q687" i="1"/>
  <c r="O687" i="1"/>
  <c r="R687" i="1"/>
  <c r="K687" i="1"/>
  <c r="L687" i="1"/>
  <c r="M687" i="1"/>
  <c r="K681" i="1"/>
  <c r="L681" i="1"/>
  <c r="M681" i="1"/>
  <c r="A681" i="1"/>
  <c r="P681" i="1"/>
  <c r="Q681" i="1"/>
  <c r="O681" i="1"/>
  <c r="J681" i="1"/>
  <c r="R681" i="1"/>
  <c r="Q675" i="1"/>
  <c r="O675" i="1"/>
  <c r="J675" i="1"/>
  <c r="R675" i="1"/>
  <c r="L675" i="1"/>
  <c r="M675" i="1"/>
  <c r="B675" i="1"/>
  <c r="N675" i="1"/>
  <c r="A675" i="1"/>
  <c r="P675" i="1"/>
  <c r="O669" i="1"/>
  <c r="B669" i="1"/>
  <c r="P669" i="1"/>
  <c r="A669" i="1"/>
  <c r="Q669" i="1"/>
  <c r="M669" i="1"/>
  <c r="N669" i="1"/>
  <c r="J669" i="1"/>
  <c r="L669" i="1"/>
  <c r="A655" i="1"/>
  <c r="L655" i="1"/>
  <c r="K655" i="1"/>
  <c r="J655" i="1"/>
  <c r="M655" i="1"/>
  <c r="O655" i="1"/>
  <c r="P655" i="1"/>
  <c r="Q655" i="1"/>
  <c r="B655" i="1"/>
  <c r="R655" i="1"/>
  <c r="J649" i="1"/>
  <c r="L649" i="1"/>
  <c r="B649" i="1"/>
  <c r="P649" i="1"/>
  <c r="K649" i="1"/>
  <c r="R649" i="1"/>
  <c r="M649" i="1"/>
  <c r="N649" i="1"/>
  <c r="O649" i="1"/>
  <c r="M643" i="1"/>
  <c r="N643" i="1"/>
  <c r="O643" i="1"/>
  <c r="R643" i="1"/>
  <c r="A643" i="1"/>
  <c r="Q643" i="1"/>
  <c r="B643" i="1"/>
  <c r="P643" i="1"/>
  <c r="K643" i="1"/>
  <c r="L643" i="1"/>
  <c r="A637" i="1"/>
  <c r="L637" i="1"/>
  <c r="B637" i="1"/>
  <c r="P637" i="1"/>
  <c r="K637" i="1"/>
  <c r="Q637" i="1"/>
  <c r="N637" i="1"/>
  <c r="O637" i="1"/>
  <c r="J637" i="1"/>
  <c r="R637" i="1"/>
  <c r="K623" i="1"/>
  <c r="P623" i="1"/>
  <c r="M623" i="1"/>
  <c r="N623" i="1"/>
  <c r="J623" i="1"/>
  <c r="R623" i="1"/>
  <c r="A623" i="1"/>
  <c r="L623" i="1"/>
  <c r="B623" i="1"/>
  <c r="Q623" i="1"/>
  <c r="J617" i="1"/>
  <c r="A617" i="1"/>
  <c r="R617" i="1"/>
  <c r="B617" i="1"/>
  <c r="L617" i="1"/>
  <c r="M617" i="1"/>
  <c r="N617" i="1"/>
  <c r="O617" i="1"/>
  <c r="P617" i="1"/>
  <c r="N611" i="1"/>
  <c r="O611" i="1"/>
  <c r="P611" i="1"/>
  <c r="A611" i="1"/>
  <c r="R611" i="1"/>
  <c r="B611" i="1"/>
  <c r="Q611" i="1"/>
  <c r="K611" i="1"/>
  <c r="L611" i="1"/>
  <c r="M611" i="1"/>
  <c r="J67" i="1"/>
  <c r="Q1219" i="1"/>
  <c r="K155" i="1"/>
  <c r="K275" i="1"/>
  <c r="L267" i="1"/>
  <c r="L1314" i="1"/>
  <c r="L1306" i="1"/>
  <c r="A249" i="1"/>
  <c r="B556" i="1"/>
  <c r="B562" i="1"/>
  <c r="B568" i="1"/>
  <c r="P582" i="1"/>
  <c r="P1255" i="1"/>
  <c r="L1332" i="1"/>
  <c r="N55" i="1"/>
  <c r="K1464" i="1"/>
  <c r="K39" i="1"/>
  <c r="L75" i="1"/>
  <c r="L503" i="1"/>
  <c r="O503" i="1"/>
  <c r="A503" i="1"/>
  <c r="N733" i="1"/>
  <c r="R275" i="1"/>
  <c r="R267" i="1"/>
  <c r="R1314" i="1"/>
  <c r="R1306" i="1"/>
  <c r="M249" i="1"/>
  <c r="M556" i="1"/>
  <c r="P562" i="1"/>
  <c r="R568" i="1"/>
  <c r="A568" i="1"/>
  <c r="A582" i="1"/>
  <c r="B1255" i="1"/>
  <c r="B1332" i="1"/>
  <c r="M55" i="1"/>
  <c r="B1464" i="1"/>
  <c r="L39" i="1"/>
  <c r="O623" i="1"/>
  <c r="P701" i="1"/>
  <c r="A733" i="1"/>
  <c r="O167" i="1"/>
  <c r="P525" i="1"/>
  <c r="J526" i="1"/>
  <c r="L612" i="1"/>
  <c r="J624" i="1"/>
  <c r="A638" i="1"/>
  <c r="K656" i="1"/>
  <c r="O670" i="1"/>
  <c r="O688" i="1"/>
  <c r="A702" i="1"/>
  <c r="M741" i="1"/>
  <c r="N663" i="1"/>
  <c r="O709" i="1"/>
  <c r="K1389" i="1"/>
  <c r="B1277" i="1"/>
  <c r="N1272" i="1"/>
  <c r="Q526" i="1"/>
  <c r="L644" i="1"/>
  <c r="J656" i="1"/>
  <c r="A670" i="1"/>
  <c r="M688" i="1"/>
  <c r="M708" i="1"/>
  <c r="O734" i="1"/>
  <c r="R1389" i="1"/>
  <c r="P468" i="1"/>
  <c r="A1277" i="1"/>
  <c r="P1271" i="1"/>
  <c r="A12" i="1"/>
  <c r="M714" i="1"/>
  <c r="Q734" i="1"/>
  <c r="B1028" i="1"/>
  <c r="B1269" i="1"/>
  <c r="O1271" i="1"/>
  <c r="B1020" i="1"/>
  <c r="R1285" i="1"/>
  <c r="J1269" i="1"/>
  <c r="A999" i="1"/>
  <c r="Q1285" i="1"/>
  <c r="K1267" i="1"/>
  <c r="P624" i="1"/>
  <c r="P638" i="1"/>
  <c r="N650" i="1"/>
  <c r="P676" i="1"/>
  <c r="N702" i="1"/>
  <c r="O720" i="1"/>
  <c r="Q740" i="1"/>
  <c r="B689" i="1"/>
  <c r="Q1373" i="1"/>
  <c r="A1446" i="1"/>
  <c r="R1284" i="1"/>
  <c r="K624" i="1"/>
  <c r="N638" i="1"/>
  <c r="L650" i="1"/>
  <c r="R682" i="1"/>
  <c r="M702" i="1"/>
  <c r="P720" i="1"/>
  <c r="Q721" i="1"/>
  <c r="M695" i="1"/>
  <c r="L1446" i="1"/>
  <c r="L1381" i="1"/>
  <c r="M1281" i="1"/>
  <c r="P339" i="1"/>
  <c r="O656" i="1"/>
  <c r="Q670" i="1"/>
  <c r="Q682" i="1"/>
  <c r="B702" i="1"/>
  <c r="B720" i="1"/>
  <c r="M709" i="1"/>
  <c r="M1316" i="1"/>
  <c r="N1318" i="1"/>
  <c r="A1318" i="1"/>
  <c r="J1318" i="1"/>
  <c r="R1318" i="1"/>
  <c r="L1318" i="1"/>
  <c r="M1318" i="1"/>
  <c r="L1326" i="1"/>
  <c r="A1326" i="1"/>
  <c r="J227" i="1"/>
  <c r="B227" i="1"/>
  <c r="M227" i="1"/>
  <c r="N227" i="1"/>
  <c r="O227" i="1"/>
  <c r="R227" i="1"/>
  <c r="L227" i="1"/>
  <c r="A320" i="1"/>
  <c r="N320" i="1"/>
  <c r="B320" i="1"/>
  <c r="O320" i="1"/>
  <c r="Q320" i="1"/>
  <c r="P320" i="1"/>
  <c r="J320" i="1"/>
  <c r="K320" i="1"/>
  <c r="L320" i="1"/>
  <c r="Q217" i="1"/>
  <c r="N217" i="1"/>
  <c r="O217" i="1"/>
  <c r="N209" i="1"/>
  <c r="A209" i="1"/>
  <c r="R209" i="1"/>
  <c r="B209" i="1"/>
  <c r="K209" i="1"/>
  <c r="A243" i="1"/>
  <c r="M243" i="1"/>
  <c r="R243" i="1"/>
  <c r="K243" i="1"/>
  <c r="L1236" i="1"/>
  <c r="J1236" i="1"/>
  <c r="R1236" i="1"/>
  <c r="J247" i="1"/>
  <c r="O247" i="1"/>
  <c r="Q247" i="1"/>
  <c r="A247" i="1"/>
  <c r="K247" i="1"/>
  <c r="R248" i="1"/>
  <c r="M248" i="1"/>
  <c r="O248" i="1"/>
  <c r="N66" i="1"/>
  <c r="A66" i="1"/>
  <c r="K66" i="1"/>
  <c r="A74" i="1"/>
  <c r="O74" i="1"/>
  <c r="M74" i="1"/>
  <c r="Q170" i="1"/>
  <c r="J170" i="1"/>
  <c r="Q277" i="1"/>
  <c r="K269" i="1"/>
  <c r="L269" i="1"/>
  <c r="Q1308" i="1"/>
  <c r="A1308" i="1"/>
  <c r="N560" i="1"/>
  <c r="N606" i="1"/>
  <c r="L200" i="1"/>
  <c r="B200" i="1"/>
  <c r="R17" i="1"/>
  <c r="K1462" i="1"/>
  <c r="L1462" i="1"/>
  <c r="K240" i="1"/>
  <c r="K170" i="1"/>
  <c r="J41" i="1"/>
  <c r="B1321" i="1"/>
  <c r="A1321" i="1"/>
  <c r="N1321" i="1"/>
  <c r="Q1321" i="1"/>
  <c r="K1321" i="1"/>
  <c r="O203" i="1"/>
  <c r="A203" i="1"/>
  <c r="K203" i="1"/>
  <c r="N203" i="1"/>
  <c r="P203" i="1"/>
  <c r="R203" i="1"/>
  <c r="P234" i="1"/>
  <c r="K234" i="1"/>
  <c r="L234" i="1"/>
  <c r="O234" i="1"/>
  <c r="N234" i="1"/>
  <c r="B317" i="1"/>
  <c r="A317" i="1"/>
  <c r="N317" i="1"/>
  <c r="Q317" i="1"/>
  <c r="A1247" i="1"/>
  <c r="R1247" i="1"/>
  <c r="Q1335" i="1"/>
  <c r="A1335" i="1"/>
  <c r="M1335" i="1"/>
  <c r="J1370" i="1"/>
  <c r="N1370" i="1"/>
  <c r="P1391" i="1"/>
  <c r="N1391" i="1"/>
  <c r="L1391" i="1"/>
  <c r="K1409" i="1"/>
  <c r="J1409" i="1"/>
  <c r="R1409" i="1"/>
  <c r="B1434" i="1"/>
  <c r="R1434" i="1"/>
  <c r="M1434" i="1"/>
  <c r="A214" i="1"/>
  <c r="K214" i="1"/>
  <c r="B69" i="1"/>
  <c r="M69" i="1"/>
  <c r="N69" i="1"/>
  <c r="Q69" i="1"/>
  <c r="L69" i="1"/>
  <c r="A69" i="1"/>
  <c r="K1213" i="1"/>
  <c r="A1213" i="1"/>
  <c r="M1213" i="1"/>
  <c r="K580" i="1"/>
  <c r="M580" i="1"/>
  <c r="A574" i="1"/>
  <c r="B574" i="1"/>
  <c r="K574" i="1"/>
  <c r="N574" i="1"/>
  <c r="J234" i="1"/>
  <c r="B1409" i="1"/>
  <c r="N1191" i="1"/>
  <c r="B1191" i="1"/>
  <c r="M1191" i="1"/>
  <c r="O1191" i="1"/>
  <c r="P1191" i="1"/>
  <c r="R1191" i="1"/>
  <c r="K1191" i="1"/>
  <c r="A1191" i="1"/>
  <c r="L1191" i="1"/>
  <c r="N1175" i="1"/>
  <c r="K1175" i="1"/>
  <c r="L1175" i="1"/>
  <c r="B1175" i="1"/>
  <c r="O1175" i="1"/>
  <c r="Q1175" i="1"/>
  <c r="J1175" i="1"/>
  <c r="A1167" i="1"/>
  <c r="B1167" i="1"/>
  <c r="B1159" i="1"/>
  <c r="M1159" i="1"/>
  <c r="N1159" i="1"/>
  <c r="P1159" i="1"/>
  <c r="Q1159" i="1"/>
  <c r="R1159" i="1"/>
  <c r="L1159" i="1"/>
  <c r="A1159" i="1"/>
  <c r="J1143" i="1"/>
  <c r="Q1143" i="1"/>
  <c r="A1143" i="1"/>
  <c r="R1143" i="1"/>
  <c r="L1143" i="1"/>
  <c r="O1143" i="1"/>
  <c r="P1135" i="1"/>
  <c r="B1135" i="1"/>
  <c r="A1127" i="1"/>
  <c r="O1127" i="1"/>
  <c r="B1127" i="1"/>
  <c r="P1127" i="1"/>
  <c r="K1127" i="1"/>
  <c r="R1127" i="1"/>
  <c r="M1127" i="1"/>
  <c r="Q1127" i="1"/>
  <c r="J1127" i="1"/>
  <c r="L1127" i="1"/>
  <c r="A1119" i="1"/>
  <c r="B1119" i="1"/>
  <c r="M1119" i="1"/>
  <c r="P1119" i="1"/>
  <c r="R1119" i="1"/>
  <c r="L1119" i="1"/>
  <c r="A1111" i="1"/>
  <c r="O1111" i="1"/>
  <c r="B1111" i="1"/>
  <c r="K1111" i="1"/>
  <c r="K1103" i="1"/>
  <c r="R1103" i="1"/>
  <c r="J1095" i="1"/>
  <c r="B1095" i="1"/>
  <c r="K1095" i="1"/>
  <c r="M1095" i="1"/>
  <c r="L1095" i="1"/>
  <c r="O1095" i="1"/>
  <c r="R1095" i="1"/>
  <c r="O1087" i="1"/>
  <c r="B1087" i="1"/>
  <c r="J1087" i="1"/>
  <c r="L1087" i="1"/>
  <c r="O1079" i="1"/>
  <c r="P1079" i="1"/>
  <c r="J1079" i="1"/>
  <c r="A1079" i="1"/>
  <c r="L1079" i="1"/>
  <c r="Q1079" i="1"/>
  <c r="R1079" i="1"/>
  <c r="K1079" i="1"/>
  <c r="M1079" i="1"/>
  <c r="R1071" i="1"/>
  <c r="A1071" i="1"/>
  <c r="B1071" i="1"/>
  <c r="K1071" i="1"/>
  <c r="J1071" i="1"/>
  <c r="N1071" i="1"/>
  <c r="L1071" i="1"/>
  <c r="O1071" i="1"/>
  <c r="B1063" i="1"/>
  <c r="O1063" i="1"/>
  <c r="N1063" i="1"/>
  <c r="J203" i="1"/>
  <c r="Q574" i="1"/>
  <c r="Q1370" i="1"/>
  <c r="B1079" i="1"/>
  <c r="N1119" i="1"/>
  <c r="K277" i="1"/>
  <c r="P606" i="1"/>
  <c r="M1321" i="1"/>
  <c r="R574" i="1"/>
  <c r="Q227" i="1"/>
  <c r="N1127" i="1"/>
  <c r="M1175" i="1"/>
  <c r="P1321" i="1"/>
  <c r="M1247" i="1"/>
  <c r="R1326" i="1"/>
  <c r="J1191" i="1"/>
  <c r="J1159" i="1"/>
  <c r="K1167" i="1"/>
  <c r="P495" i="1"/>
  <c r="R525" i="1"/>
  <c r="P518" i="1"/>
  <c r="L536" i="1"/>
  <c r="B1193" i="1"/>
  <c r="O1062" i="1"/>
  <c r="A1118" i="1"/>
  <c r="P732" i="1"/>
  <c r="O618" i="1"/>
  <c r="O644" i="1"/>
  <c r="P656" i="1"/>
  <c r="R670" i="1"/>
  <c r="A676" i="1"/>
  <c r="B708" i="1"/>
  <c r="P740" i="1"/>
  <c r="J619" i="1"/>
  <c r="K663" i="1"/>
  <c r="P1446" i="1"/>
  <c r="B1381" i="1"/>
  <c r="Q1378" i="1"/>
  <c r="M468" i="1"/>
  <c r="A476" i="1"/>
  <c r="B1285" i="1"/>
  <c r="B1265" i="1"/>
  <c r="K1283" i="1"/>
  <c r="O1279" i="1"/>
  <c r="L1274" i="1"/>
  <c r="R1268" i="1"/>
  <c r="M1265" i="1"/>
  <c r="P1328" i="1"/>
  <c r="P238" i="1"/>
  <c r="P572" i="1"/>
  <c r="A35" i="1"/>
  <c r="N603" i="1"/>
  <c r="L44" i="1"/>
  <c r="K682" i="1"/>
  <c r="A708" i="1"/>
  <c r="L468" i="1"/>
  <c r="B476" i="1"/>
  <c r="A1060" i="1"/>
  <c r="B989" i="1"/>
  <c r="B1281" i="1"/>
  <c r="A1265" i="1"/>
  <c r="M1282" i="1"/>
  <c r="Q1278" i="1"/>
  <c r="N1273" i="1"/>
  <c r="K1268" i="1"/>
  <c r="O1264" i="1"/>
  <c r="N236" i="1"/>
  <c r="L572" i="1"/>
  <c r="R19" i="1"/>
  <c r="M603" i="1"/>
  <c r="R44" i="1"/>
  <c r="R165" i="1"/>
  <c r="J506" i="1"/>
  <c r="Q1444" i="1"/>
  <c r="J468" i="1"/>
  <c r="K484" i="1"/>
  <c r="B1044" i="1"/>
  <c r="A1281" i="1"/>
  <c r="L1282" i="1"/>
  <c r="R1276" i="1"/>
  <c r="M1273" i="1"/>
  <c r="J1268" i="1"/>
  <c r="N1264" i="1"/>
  <c r="N1281" i="1"/>
  <c r="K1276" i="1"/>
  <c r="O1272" i="1"/>
  <c r="L1267" i="1"/>
  <c r="P1263" i="1"/>
  <c r="O1263" i="1"/>
  <c r="R1375" i="1"/>
  <c r="B1273" i="1"/>
  <c r="K1284" i="1"/>
  <c r="O1280" i="1"/>
  <c r="L1275" i="1"/>
  <c r="M1266" i="1"/>
  <c r="M1414" i="1"/>
  <c r="P1386" i="1"/>
  <c r="K476" i="1"/>
  <c r="A1273" i="1"/>
  <c r="J1284" i="1"/>
  <c r="N1280" i="1"/>
  <c r="K1275" i="1"/>
  <c r="L1266" i="1"/>
  <c r="R1414" i="1"/>
  <c r="M327" i="1"/>
  <c r="A198" i="1"/>
  <c r="O583" i="1"/>
  <c r="R1453" i="1"/>
  <c r="Q476" i="1"/>
  <c r="L1283" i="1"/>
  <c r="P1279" i="1"/>
  <c r="M1274" i="1"/>
  <c r="N1265" i="1"/>
  <c r="P1438" i="1"/>
  <c r="R1381" i="1"/>
  <c r="R1374" i="1"/>
  <c r="P1440" i="1"/>
  <c r="Q1365" i="1"/>
  <c r="Q1385" i="1"/>
  <c r="R1365" i="1"/>
  <c r="P1445" i="1"/>
  <c r="K1336" i="1"/>
  <c r="L1336" i="1"/>
  <c r="O1336" i="1"/>
  <c r="P1336" i="1"/>
  <c r="Q1336" i="1"/>
  <c r="M1336" i="1"/>
  <c r="J1336" i="1"/>
  <c r="A1336" i="1"/>
  <c r="N1336" i="1"/>
  <c r="Q1366" i="1"/>
  <c r="K1366" i="1"/>
  <c r="R1400" i="1"/>
  <c r="A1400" i="1"/>
  <c r="L1400" i="1"/>
  <c r="N1400" i="1"/>
  <c r="P1400" i="1"/>
  <c r="O1430" i="1"/>
  <c r="J1430" i="1"/>
  <c r="B1430" i="1"/>
  <c r="Q1430" i="1"/>
  <c r="K1430" i="1"/>
  <c r="A1430" i="1"/>
  <c r="R1430" i="1"/>
  <c r="L1430" i="1"/>
  <c r="M1430" i="1"/>
  <c r="N1430" i="1"/>
  <c r="R245" i="1"/>
  <c r="M245" i="1"/>
  <c r="B245" i="1"/>
  <c r="L245" i="1"/>
  <c r="N245" i="1"/>
  <c r="P245" i="1"/>
  <c r="J245" i="1"/>
  <c r="K245" i="1"/>
  <c r="O245" i="1"/>
  <c r="N324" i="1"/>
  <c r="O324" i="1"/>
  <c r="Q73" i="1"/>
  <c r="B73" i="1"/>
  <c r="P73" i="1"/>
  <c r="M73" i="1"/>
  <c r="N73" i="1"/>
  <c r="M29" i="1"/>
  <c r="O29" i="1"/>
  <c r="A29" i="1"/>
  <c r="R29" i="1"/>
  <c r="K29" i="1"/>
  <c r="B29" i="1"/>
  <c r="L29" i="1"/>
  <c r="N29" i="1"/>
  <c r="P29" i="1"/>
  <c r="J29" i="1"/>
  <c r="B53" i="1"/>
  <c r="J53" i="1"/>
  <c r="Q53" i="1"/>
  <c r="M53" i="1"/>
  <c r="O53" i="1"/>
  <c r="P53" i="1"/>
  <c r="N53" i="1"/>
  <c r="R53" i="1"/>
  <c r="K53" i="1"/>
  <c r="L53" i="1"/>
  <c r="P1257" i="1"/>
  <c r="Q1257" i="1"/>
  <c r="R1257" i="1"/>
  <c r="J1257" i="1"/>
  <c r="K1257" i="1"/>
  <c r="L1257" i="1"/>
  <c r="A1257" i="1"/>
  <c r="B1257" i="1"/>
  <c r="M1257" i="1"/>
  <c r="N1257" i="1"/>
  <c r="M570" i="1"/>
  <c r="K570" i="1"/>
  <c r="A570" i="1"/>
  <c r="L570" i="1"/>
  <c r="J570" i="1"/>
  <c r="N570" i="1"/>
  <c r="O570" i="1"/>
  <c r="P570" i="1"/>
  <c r="Q570" i="1"/>
  <c r="R570" i="1"/>
  <c r="J1312" i="1"/>
  <c r="R1312" i="1"/>
  <c r="M1312" i="1"/>
  <c r="A1312" i="1"/>
  <c r="N1312" i="1"/>
  <c r="B1312" i="1"/>
  <c r="O1312" i="1"/>
  <c r="P1312" i="1"/>
  <c r="Q1312" i="1"/>
  <c r="K1312" i="1"/>
  <c r="J265" i="1"/>
  <c r="B265" i="1"/>
  <c r="N265" i="1"/>
  <c r="L265" i="1"/>
  <c r="M265" i="1"/>
  <c r="O265" i="1"/>
  <c r="A265" i="1"/>
  <c r="P265" i="1"/>
  <c r="Q265" i="1"/>
  <c r="R265" i="1"/>
  <c r="L1502" i="1"/>
  <c r="R1502" i="1"/>
  <c r="N1502" i="1"/>
  <c r="O1502" i="1"/>
  <c r="K1502" i="1"/>
  <c r="A1502" i="1"/>
  <c r="Q1502" i="1"/>
  <c r="B1473" i="1"/>
  <c r="O1473" i="1"/>
  <c r="L1473" i="1"/>
  <c r="J1473" i="1"/>
  <c r="K1473" i="1"/>
  <c r="M1473" i="1"/>
  <c r="O73" i="1"/>
  <c r="R1473" i="1"/>
  <c r="Q29" i="1"/>
  <c r="B1336" i="1"/>
  <c r="N441" i="1"/>
  <c r="B441" i="1"/>
  <c r="Q441" i="1"/>
  <c r="K441" i="1"/>
  <c r="L441" i="1"/>
  <c r="L1325" i="1"/>
  <c r="N1325" i="1"/>
  <c r="J1325" i="1"/>
  <c r="Q1325" i="1"/>
  <c r="R1325" i="1"/>
  <c r="J204" i="1"/>
  <c r="Q204" i="1"/>
  <c r="K204" i="1"/>
  <c r="N204" i="1"/>
  <c r="A204" i="1"/>
  <c r="O204" i="1"/>
  <c r="K314" i="1"/>
  <c r="B314" i="1"/>
  <c r="M314" i="1"/>
  <c r="Q314" i="1"/>
  <c r="J314" i="1"/>
  <c r="P1251" i="1"/>
  <c r="L1251" i="1"/>
  <c r="A1251" i="1"/>
  <c r="M1251" i="1"/>
  <c r="B1251" i="1"/>
  <c r="J1251" i="1"/>
  <c r="N1251" i="1"/>
  <c r="O1251" i="1"/>
  <c r="K548" i="1"/>
  <c r="O548" i="1"/>
  <c r="B548" i="1"/>
  <c r="R548" i="1"/>
  <c r="P548" i="1"/>
  <c r="A548" i="1"/>
  <c r="Q548" i="1"/>
  <c r="N548" i="1"/>
  <c r="J548" i="1"/>
  <c r="L548" i="1"/>
  <c r="A13" i="1"/>
  <c r="B13" i="1"/>
  <c r="L37" i="1"/>
  <c r="M37" i="1"/>
  <c r="B37" i="1"/>
  <c r="J37" i="1"/>
  <c r="A37" i="1"/>
  <c r="O37" i="1"/>
  <c r="P37" i="1"/>
  <c r="Q37" i="1"/>
  <c r="K37" i="1"/>
  <c r="N37" i="1"/>
  <c r="R37" i="1"/>
  <c r="L195" i="1"/>
  <c r="B195" i="1"/>
  <c r="J195" i="1"/>
  <c r="K195" i="1"/>
  <c r="N195" i="1"/>
  <c r="O195" i="1"/>
  <c r="P195" i="1"/>
  <c r="Q195" i="1"/>
  <c r="R195" i="1"/>
  <c r="A195" i="1"/>
  <c r="Q1217" i="1"/>
  <c r="R1217" i="1"/>
  <c r="L1217" i="1"/>
  <c r="N1217" i="1"/>
  <c r="O1217" i="1"/>
  <c r="P1217" i="1"/>
  <c r="A1217" i="1"/>
  <c r="B1217" i="1"/>
  <c r="M1217" i="1"/>
  <c r="J1217" i="1"/>
  <c r="B602" i="1"/>
  <c r="O602" i="1"/>
  <c r="A602" i="1"/>
  <c r="L602" i="1"/>
  <c r="J602" i="1"/>
  <c r="R602" i="1"/>
  <c r="K602" i="1"/>
  <c r="M602" i="1"/>
  <c r="N602" i="1"/>
  <c r="P602" i="1"/>
  <c r="N564" i="1"/>
  <c r="O564" i="1"/>
  <c r="M564" i="1"/>
  <c r="J564" i="1"/>
  <c r="R564" i="1"/>
  <c r="K564" i="1"/>
  <c r="L564" i="1"/>
  <c r="P564" i="1"/>
  <c r="A564" i="1"/>
  <c r="Q564" i="1"/>
  <c r="B1288" i="1"/>
  <c r="M1288" i="1"/>
  <c r="Q1288" i="1"/>
  <c r="A1288" i="1"/>
  <c r="O1288" i="1"/>
  <c r="P1288" i="1"/>
  <c r="J1288" i="1"/>
  <c r="R1288" i="1"/>
  <c r="K1288" i="1"/>
  <c r="L1288" i="1"/>
  <c r="A1304" i="1"/>
  <c r="L1304" i="1"/>
  <c r="K1304" i="1"/>
  <c r="N1304" i="1"/>
  <c r="B1304" i="1"/>
  <c r="O1304" i="1"/>
  <c r="P1304" i="1"/>
  <c r="Q1304" i="1"/>
  <c r="J1304" i="1"/>
  <c r="R1304" i="1"/>
  <c r="J1493" i="1"/>
  <c r="A1493" i="1"/>
  <c r="K1493" i="1"/>
  <c r="M1493" i="1"/>
  <c r="L1493" i="1"/>
  <c r="O1493" i="1"/>
  <c r="P1493" i="1"/>
  <c r="L314" i="1"/>
  <c r="R204" i="1"/>
  <c r="P441" i="1"/>
  <c r="L73" i="1"/>
  <c r="Q1473" i="1"/>
  <c r="N1493" i="1"/>
  <c r="L1312" i="1"/>
  <c r="B570" i="1"/>
  <c r="K1217" i="1"/>
  <c r="K1456" i="1"/>
  <c r="R1456" i="1"/>
  <c r="B1456" i="1"/>
  <c r="N210" i="1"/>
  <c r="J210" i="1"/>
  <c r="M210" i="1"/>
  <c r="Q210" i="1"/>
  <c r="A210" i="1"/>
  <c r="O210" i="1"/>
  <c r="R210" i="1"/>
  <c r="K210" i="1"/>
  <c r="B210" i="1"/>
  <c r="P210" i="1"/>
  <c r="L1237" i="1"/>
  <c r="A1237" i="1"/>
  <c r="N1237" i="1"/>
  <c r="B1237" i="1"/>
  <c r="P1237" i="1"/>
  <c r="Q1237" i="1"/>
  <c r="J1237" i="1"/>
  <c r="R1237" i="1"/>
  <c r="K389" i="1"/>
  <c r="B389" i="1"/>
  <c r="M65" i="1"/>
  <c r="P65" i="1"/>
  <c r="Q65" i="1"/>
  <c r="A65" i="1"/>
  <c r="J65" i="1"/>
  <c r="B65" i="1"/>
  <c r="K65" i="1"/>
  <c r="N65" i="1"/>
  <c r="R65" i="1"/>
  <c r="K157" i="1"/>
  <c r="M157" i="1"/>
  <c r="J157" i="1"/>
  <c r="A157" i="1"/>
  <c r="L157" i="1"/>
  <c r="B157" i="1"/>
  <c r="N157" i="1"/>
  <c r="O157" i="1"/>
  <c r="R157" i="1"/>
  <c r="P157" i="1"/>
  <c r="K21" i="1"/>
  <c r="M21" i="1"/>
  <c r="J21" i="1"/>
  <c r="L21" i="1"/>
  <c r="Q21" i="1"/>
  <c r="A21" i="1"/>
  <c r="B21" i="1"/>
  <c r="N21" i="1"/>
  <c r="O21" i="1"/>
  <c r="P21" i="1"/>
  <c r="Q45" i="1"/>
  <c r="J45" i="1"/>
  <c r="L45" i="1"/>
  <c r="B45" i="1"/>
  <c r="O45" i="1"/>
  <c r="P45" i="1"/>
  <c r="N45" i="1"/>
  <c r="K45" i="1"/>
  <c r="M45" i="1"/>
  <c r="R45" i="1"/>
  <c r="L61" i="1"/>
  <c r="O61" i="1"/>
  <c r="N61" i="1"/>
  <c r="P61" i="1"/>
  <c r="K61" i="1"/>
  <c r="M61" i="1"/>
  <c r="Q61" i="1"/>
  <c r="R61" i="1"/>
  <c r="J61" i="1"/>
  <c r="A61" i="1"/>
  <c r="B191" i="1"/>
  <c r="L191" i="1"/>
  <c r="K191" i="1"/>
  <c r="A191" i="1"/>
  <c r="N191" i="1"/>
  <c r="J191" i="1"/>
  <c r="R191" i="1"/>
  <c r="M191" i="1"/>
  <c r="O191" i="1"/>
  <c r="P191" i="1"/>
  <c r="R596" i="1"/>
  <c r="M596" i="1"/>
  <c r="Q596" i="1"/>
  <c r="J596" i="1"/>
  <c r="K596" i="1"/>
  <c r="L596" i="1"/>
  <c r="A596" i="1"/>
  <c r="O596" i="1"/>
  <c r="B596" i="1"/>
  <c r="N596" i="1"/>
  <c r="P590" i="1"/>
  <c r="R590" i="1"/>
  <c r="Q590" i="1"/>
  <c r="J590" i="1"/>
  <c r="K590" i="1"/>
  <c r="M590" i="1"/>
  <c r="L590" i="1"/>
  <c r="A590" i="1"/>
  <c r="O590" i="1"/>
  <c r="B590" i="1"/>
  <c r="Q576" i="1"/>
  <c r="N576" i="1"/>
  <c r="O576" i="1"/>
  <c r="P576" i="1"/>
  <c r="J576" i="1"/>
  <c r="R576" i="1"/>
  <c r="K576" i="1"/>
  <c r="M576" i="1"/>
  <c r="A576" i="1"/>
  <c r="L576" i="1"/>
  <c r="R558" i="1"/>
  <c r="L558" i="1"/>
  <c r="B558" i="1"/>
  <c r="M558" i="1"/>
  <c r="J558" i="1"/>
  <c r="K558" i="1"/>
  <c r="N558" i="1"/>
  <c r="O558" i="1"/>
  <c r="Q558" i="1"/>
  <c r="P1209" i="1"/>
  <c r="O1209" i="1"/>
  <c r="J1209" i="1"/>
  <c r="M1209" i="1"/>
  <c r="N1209" i="1"/>
  <c r="A1209" i="1"/>
  <c r="B1209" i="1"/>
  <c r="Q1209" i="1"/>
  <c r="R1209" i="1"/>
  <c r="L1209" i="1"/>
  <c r="A273" i="1"/>
  <c r="N273" i="1"/>
  <c r="L273" i="1"/>
  <c r="K273" i="1"/>
  <c r="M273" i="1"/>
  <c r="O273" i="1"/>
  <c r="B273" i="1"/>
  <c r="P273" i="1"/>
  <c r="Q273" i="1"/>
  <c r="J273" i="1"/>
  <c r="R1483" i="1"/>
  <c r="Q1483" i="1"/>
  <c r="K1483" i="1"/>
  <c r="B1483" i="1"/>
  <c r="M1483" i="1"/>
  <c r="O1483" i="1"/>
  <c r="N1483" i="1"/>
  <c r="R314" i="1"/>
  <c r="B204" i="1"/>
  <c r="M441" i="1"/>
  <c r="Q1400" i="1"/>
  <c r="K73" i="1"/>
  <c r="A1473" i="1"/>
  <c r="B1493" i="1"/>
  <c r="O65" i="1"/>
  <c r="M1304" i="1"/>
  <c r="B576" i="1"/>
  <c r="O1257" i="1"/>
  <c r="O1400" i="1"/>
  <c r="A73" i="1"/>
  <c r="L1483" i="1"/>
  <c r="J1502" i="1"/>
  <c r="Q191" i="1"/>
  <c r="M548" i="1"/>
  <c r="L65" i="1"/>
  <c r="O314" i="1"/>
  <c r="O1325" i="1"/>
  <c r="J441" i="1"/>
  <c r="K1400" i="1"/>
  <c r="P1483" i="1"/>
  <c r="P1502" i="1"/>
  <c r="M1237" i="1"/>
  <c r="N590" i="1"/>
  <c r="M195" i="1"/>
  <c r="M1325" i="1"/>
  <c r="J1483" i="1"/>
  <c r="M1502" i="1"/>
  <c r="K1237" i="1"/>
  <c r="R273" i="1"/>
  <c r="P596" i="1"/>
  <c r="A314" i="1"/>
  <c r="A441" i="1"/>
  <c r="J1400" i="1"/>
  <c r="Q245" i="1"/>
  <c r="N1288" i="1"/>
  <c r="B61" i="1"/>
  <c r="P204" i="1"/>
  <c r="K1325" i="1"/>
  <c r="M1400" i="1"/>
  <c r="R73" i="1"/>
  <c r="P1473" i="1"/>
  <c r="A1483" i="1"/>
  <c r="B1502" i="1"/>
  <c r="A245" i="1"/>
  <c r="K265" i="1"/>
  <c r="P558" i="1"/>
  <c r="Q602" i="1"/>
  <c r="A53" i="1"/>
  <c r="J315" i="1"/>
  <c r="K232" i="1"/>
  <c r="B232" i="1"/>
  <c r="J206" i="1"/>
  <c r="Q1323" i="1"/>
  <c r="L1372" i="1"/>
  <c r="M1475" i="1"/>
  <c r="B1475" i="1"/>
  <c r="N1485" i="1"/>
  <c r="P1495" i="1"/>
  <c r="Q1504" i="1"/>
  <c r="J1504" i="1"/>
  <c r="P317" i="1"/>
  <c r="Q234" i="1"/>
  <c r="B234" i="1"/>
  <c r="M203" i="1"/>
  <c r="R1321" i="1"/>
  <c r="N578" i="1"/>
  <c r="P69" i="1"/>
  <c r="M574" i="1"/>
  <c r="P71" i="1"/>
  <c r="J1415" i="1"/>
  <c r="Q1414" i="1"/>
  <c r="B1328" i="1"/>
  <c r="M238" i="1"/>
  <c r="O212" i="1"/>
  <c r="R1391" i="1"/>
  <c r="R1335" i="1"/>
  <c r="L230" i="1"/>
  <c r="K1320" i="1"/>
  <c r="J1469" i="1"/>
  <c r="P1489" i="1"/>
  <c r="B1499" i="1"/>
  <c r="P1460" i="1"/>
  <c r="A572" i="1"/>
  <c r="N604" i="1"/>
  <c r="B19" i="1"/>
  <c r="J214" i="1"/>
  <c r="P554" i="1"/>
  <c r="O1468" i="1"/>
  <c r="O1408" i="1"/>
  <c r="J598" i="1"/>
  <c r="Q315" i="1"/>
  <c r="O232" i="1"/>
  <c r="A232" i="1"/>
  <c r="Q206" i="1"/>
  <c r="P1323" i="1"/>
  <c r="K1372" i="1"/>
  <c r="L1475" i="1"/>
  <c r="A1475" i="1"/>
  <c r="P1485" i="1"/>
  <c r="O1495" i="1"/>
  <c r="P1504" i="1"/>
  <c r="A1504" i="1"/>
  <c r="O317" i="1"/>
  <c r="M234" i="1"/>
  <c r="A234" i="1"/>
  <c r="L203" i="1"/>
  <c r="J1321" i="1"/>
  <c r="M578" i="1"/>
  <c r="O69" i="1"/>
  <c r="L574" i="1"/>
  <c r="O71" i="1"/>
  <c r="P1415" i="1"/>
  <c r="A1414" i="1"/>
  <c r="A1328" i="1"/>
  <c r="M212" i="1"/>
  <c r="B1460" i="1"/>
  <c r="O198" i="1"/>
  <c r="O35" i="1"/>
  <c r="R578" i="1"/>
  <c r="L578" i="1"/>
  <c r="N71" i="1"/>
  <c r="B1415" i="1"/>
  <c r="B1414" i="1"/>
  <c r="K236" i="1"/>
  <c r="R212" i="1"/>
  <c r="L244" i="1"/>
  <c r="N198" i="1"/>
  <c r="L35" i="1"/>
  <c r="Q159" i="1"/>
  <c r="P1310" i="1"/>
  <c r="N440" i="1"/>
  <c r="P440" i="1"/>
  <c r="J440" i="1"/>
  <c r="B440" i="1"/>
  <c r="M440" i="1"/>
  <c r="L440" i="1"/>
  <c r="B1320" i="1"/>
  <c r="M1320" i="1"/>
  <c r="P1320" i="1"/>
  <c r="J1320" i="1"/>
  <c r="O1320" i="1"/>
  <c r="R1320" i="1"/>
  <c r="K151" i="1"/>
  <c r="B151" i="1"/>
  <c r="P151" i="1"/>
  <c r="N151" i="1"/>
  <c r="O151" i="1"/>
  <c r="R151" i="1"/>
  <c r="A151" i="1"/>
  <c r="R230" i="1"/>
  <c r="Q230" i="1"/>
  <c r="B230" i="1"/>
  <c r="M230" i="1"/>
  <c r="N230" i="1"/>
  <c r="P230" i="1"/>
  <c r="J230" i="1"/>
  <c r="A318" i="1"/>
  <c r="O318" i="1"/>
  <c r="Q318" i="1"/>
  <c r="N318" i="1"/>
  <c r="J318" i="1"/>
  <c r="L318" i="1"/>
  <c r="J1248" i="1"/>
  <c r="L1248" i="1"/>
  <c r="M1248" i="1"/>
  <c r="J1252" i="1"/>
  <c r="O1252" i="1"/>
  <c r="K1252" i="1"/>
  <c r="A1369" i="1"/>
  <c r="R1369" i="1"/>
  <c r="M1369" i="1"/>
  <c r="B1369" i="1"/>
  <c r="O1403" i="1"/>
  <c r="B1403" i="1"/>
  <c r="R1403" i="1"/>
  <c r="K1403" i="1"/>
  <c r="N1408" i="1"/>
  <c r="M1408" i="1"/>
  <c r="K1408" i="1"/>
  <c r="J1408" i="1"/>
  <c r="L1433" i="1"/>
  <c r="J1433" i="1"/>
  <c r="O1433" i="1"/>
  <c r="P1433" i="1"/>
  <c r="Q1459" i="1"/>
  <c r="O1459" i="1"/>
  <c r="R1459" i="1"/>
  <c r="K1499" i="1"/>
  <c r="O1499" i="1"/>
  <c r="Q1499" i="1"/>
  <c r="L1499" i="1"/>
  <c r="N1499" i="1"/>
  <c r="J1499" i="1"/>
  <c r="R1489" i="1"/>
  <c r="B1489" i="1"/>
  <c r="O1489" i="1"/>
  <c r="Q1489" i="1"/>
  <c r="N1489" i="1"/>
  <c r="L1489" i="1"/>
  <c r="B1479" i="1"/>
  <c r="J1479" i="1"/>
  <c r="P1479" i="1"/>
  <c r="A1479" i="1"/>
  <c r="R1479" i="1"/>
  <c r="K1479" i="1"/>
  <c r="O1479" i="1"/>
  <c r="Q1469" i="1"/>
  <c r="P1469" i="1"/>
  <c r="R1469" i="1"/>
  <c r="A1469" i="1"/>
  <c r="M1469" i="1"/>
  <c r="K1469" i="1"/>
  <c r="J578" i="1"/>
  <c r="B578" i="1"/>
  <c r="O1414" i="1"/>
  <c r="M1328" i="1"/>
  <c r="R236" i="1"/>
  <c r="J244" i="1"/>
  <c r="P1204" i="1"/>
  <c r="O327" i="1"/>
  <c r="L198" i="1"/>
  <c r="K35" i="1"/>
  <c r="O1247" i="1"/>
  <c r="N1247" i="1"/>
  <c r="Q1247" i="1"/>
  <c r="J1247" i="1"/>
  <c r="K1247" i="1"/>
  <c r="B1247" i="1"/>
  <c r="L1335" i="1"/>
  <c r="B1335" i="1"/>
  <c r="N1335" i="1"/>
  <c r="J1335" i="1"/>
  <c r="K1335" i="1"/>
  <c r="P1335" i="1"/>
  <c r="A1370" i="1"/>
  <c r="P1370" i="1"/>
  <c r="R1370" i="1"/>
  <c r="K1370" i="1"/>
  <c r="M1370" i="1"/>
  <c r="B1370" i="1"/>
  <c r="J1391" i="1"/>
  <c r="A1391" i="1"/>
  <c r="K1391" i="1"/>
  <c r="O1391" i="1"/>
  <c r="Q1391" i="1"/>
  <c r="B1391" i="1"/>
  <c r="N1409" i="1"/>
  <c r="P1409" i="1"/>
  <c r="M1409" i="1"/>
  <c r="Q1409" i="1"/>
  <c r="A1409" i="1"/>
  <c r="L1409" i="1"/>
  <c r="A1434" i="1"/>
  <c r="N1434" i="1"/>
  <c r="Q1434" i="1"/>
  <c r="P1434" i="1"/>
  <c r="J1434" i="1"/>
  <c r="K1434" i="1"/>
  <c r="L214" i="1"/>
  <c r="Q214" i="1"/>
  <c r="N214" i="1"/>
  <c r="O214" i="1"/>
  <c r="B214" i="1"/>
  <c r="R214" i="1"/>
  <c r="M214" i="1"/>
  <c r="P214" i="1"/>
  <c r="B323" i="1"/>
  <c r="A323" i="1"/>
  <c r="Q323" i="1"/>
  <c r="K323" i="1"/>
  <c r="M240" i="1"/>
  <c r="B240" i="1"/>
  <c r="R240" i="1"/>
  <c r="J240" i="1"/>
  <c r="Q240" i="1"/>
  <c r="L240" i="1"/>
  <c r="O240" i="1"/>
  <c r="L1253" i="1"/>
  <c r="M1253" i="1"/>
  <c r="N1253" i="1"/>
  <c r="B1253" i="1"/>
  <c r="J1253" i="1"/>
  <c r="R1253" i="1"/>
  <c r="O1253" i="1"/>
  <c r="A1253" i="1"/>
  <c r="N544" i="1"/>
  <c r="J544" i="1"/>
  <c r="Q544" i="1"/>
  <c r="K544" i="1"/>
  <c r="B544" i="1"/>
  <c r="R544" i="1"/>
  <c r="O544" i="1"/>
  <c r="P544" i="1"/>
  <c r="J25" i="1"/>
  <c r="A25" i="1"/>
  <c r="P25" i="1"/>
  <c r="L25" i="1"/>
  <c r="B25" i="1"/>
  <c r="O25" i="1"/>
  <c r="R25" i="1"/>
  <c r="N25" i="1"/>
  <c r="Q25" i="1"/>
  <c r="K25" i="1"/>
  <c r="B33" i="1"/>
  <c r="O33" i="1"/>
  <c r="P33" i="1"/>
  <c r="J33" i="1"/>
  <c r="N33" i="1"/>
  <c r="R33" i="1"/>
  <c r="Q33" i="1"/>
  <c r="M41" i="1"/>
  <c r="N41" i="1"/>
  <c r="K41" i="1"/>
  <c r="B41" i="1"/>
  <c r="P41" i="1"/>
  <c r="L41" i="1"/>
  <c r="O41" i="1"/>
  <c r="Q41" i="1"/>
  <c r="O49" i="1"/>
  <c r="M49" i="1"/>
  <c r="J49" i="1"/>
  <c r="R49" i="1"/>
  <c r="B49" i="1"/>
  <c r="B57" i="1"/>
  <c r="N57" i="1"/>
  <c r="R57" i="1"/>
  <c r="P57" i="1"/>
  <c r="Q57" i="1"/>
  <c r="R190" i="1"/>
  <c r="A190" i="1"/>
  <c r="O190" i="1"/>
  <c r="Q190" i="1"/>
  <c r="P190" i="1"/>
  <c r="K190" i="1"/>
  <c r="M190" i="1"/>
  <c r="B1330" i="1"/>
  <c r="Q1330" i="1"/>
  <c r="J1330" i="1"/>
  <c r="L1330" i="1"/>
  <c r="R1330" i="1"/>
  <c r="O1213" i="1"/>
  <c r="Q1213" i="1"/>
  <c r="R1213" i="1"/>
  <c r="L1213" i="1"/>
  <c r="B1213" i="1"/>
  <c r="N1213" i="1"/>
  <c r="P1213" i="1"/>
  <c r="J1213" i="1"/>
  <c r="A592" i="1"/>
  <c r="K592" i="1"/>
  <c r="L592" i="1"/>
  <c r="N592" i="1"/>
  <c r="O592" i="1"/>
  <c r="P592" i="1"/>
  <c r="J592" i="1"/>
  <c r="R592" i="1"/>
  <c r="L586" i="1"/>
  <c r="Q586" i="1"/>
  <c r="A586" i="1"/>
  <c r="P586" i="1"/>
  <c r="B586" i="1"/>
  <c r="N586" i="1"/>
  <c r="K586" i="1"/>
  <c r="L580" i="1"/>
  <c r="N580" i="1"/>
  <c r="J580" i="1"/>
  <c r="O580" i="1"/>
  <c r="P580" i="1"/>
  <c r="A580" i="1"/>
  <c r="R580" i="1"/>
  <c r="Q580" i="1"/>
  <c r="Q554" i="1"/>
  <c r="M554" i="1"/>
  <c r="A554" i="1"/>
  <c r="K554" i="1"/>
  <c r="R554" i="1"/>
  <c r="N554" i="1"/>
  <c r="O554" i="1"/>
  <c r="B554" i="1"/>
  <c r="L251" i="1"/>
  <c r="M251" i="1"/>
  <c r="Q251" i="1"/>
  <c r="B251" i="1"/>
  <c r="J251" i="1"/>
  <c r="R251" i="1"/>
  <c r="L1316" i="1"/>
  <c r="N1316" i="1"/>
  <c r="Q1316" i="1"/>
  <c r="P1316" i="1"/>
  <c r="K1316" i="1"/>
  <c r="R1498" i="1"/>
  <c r="A1498" i="1"/>
  <c r="L1498" i="1"/>
  <c r="M1498" i="1"/>
  <c r="N1498" i="1"/>
  <c r="B1498" i="1"/>
  <c r="K1498" i="1"/>
  <c r="R1488" i="1"/>
  <c r="A1488" i="1"/>
  <c r="Q1488" i="1"/>
  <c r="M1488" i="1"/>
  <c r="P1488" i="1"/>
  <c r="B1488" i="1"/>
  <c r="L1488" i="1"/>
  <c r="K1488" i="1"/>
  <c r="N1488" i="1"/>
  <c r="N1478" i="1"/>
  <c r="O1478" i="1"/>
  <c r="P1478" i="1"/>
  <c r="R1478" i="1"/>
  <c r="L1478" i="1"/>
  <c r="Q1478" i="1"/>
  <c r="Q1468" i="1"/>
  <c r="A1468" i="1"/>
  <c r="M1468" i="1"/>
  <c r="P1468" i="1"/>
  <c r="N1468" i="1"/>
  <c r="R1468" i="1"/>
  <c r="J1468" i="1"/>
  <c r="L1468" i="1"/>
  <c r="M315" i="1"/>
  <c r="N315" i="1"/>
  <c r="L232" i="1"/>
  <c r="M206" i="1"/>
  <c r="A206" i="1"/>
  <c r="M1323" i="1"/>
  <c r="Q1372" i="1"/>
  <c r="Q1475" i="1"/>
  <c r="R1485" i="1"/>
  <c r="A1485" i="1"/>
  <c r="L1495" i="1"/>
  <c r="M1504" i="1"/>
  <c r="K317" i="1"/>
  <c r="L317" i="1"/>
  <c r="R234" i="1"/>
  <c r="Q203" i="1"/>
  <c r="B203" i="1"/>
  <c r="O1321" i="1"/>
  <c r="K578" i="1"/>
  <c r="A578" i="1"/>
  <c r="R69" i="1"/>
  <c r="P574" i="1"/>
  <c r="J574" i="1"/>
  <c r="O1434" i="1"/>
  <c r="O1409" i="1"/>
  <c r="O1370" i="1"/>
  <c r="L1247" i="1"/>
  <c r="K318" i="1"/>
  <c r="Q151" i="1"/>
  <c r="R440" i="1"/>
  <c r="Q1479" i="1"/>
  <c r="A1489" i="1"/>
  <c r="P1253" i="1"/>
  <c r="N240" i="1"/>
  <c r="B580" i="1"/>
  <c r="L190" i="1"/>
  <c r="O1498" i="1"/>
  <c r="M1330" i="1"/>
  <c r="Q1393" i="1"/>
  <c r="K1393" i="1"/>
  <c r="M1393" i="1"/>
  <c r="O1393" i="1"/>
  <c r="A1393" i="1"/>
  <c r="L1393" i="1"/>
  <c r="P1393" i="1"/>
  <c r="R1393" i="1"/>
  <c r="P1411" i="1"/>
  <c r="M1411" i="1"/>
  <c r="L212" i="1"/>
  <c r="N212" i="1"/>
  <c r="J212" i="1"/>
  <c r="K212" i="1"/>
  <c r="A212" i="1"/>
  <c r="Q212" i="1"/>
  <c r="L236" i="1"/>
  <c r="O236" i="1"/>
  <c r="P236" i="1"/>
  <c r="B236" i="1"/>
  <c r="Q236" i="1"/>
  <c r="M236" i="1"/>
  <c r="J238" i="1"/>
  <c r="A238" i="1"/>
  <c r="L238" i="1"/>
  <c r="K238" i="1"/>
  <c r="O238" i="1"/>
  <c r="N238" i="1"/>
  <c r="O1328" i="1"/>
  <c r="N1328" i="1"/>
  <c r="Q1328" i="1"/>
  <c r="R1328" i="1"/>
  <c r="L1414" i="1"/>
  <c r="P1414" i="1"/>
  <c r="J1414" i="1"/>
  <c r="Q1415" i="1"/>
  <c r="A1415" i="1"/>
  <c r="M1415" i="1"/>
  <c r="O1415" i="1"/>
  <c r="B71" i="1"/>
  <c r="L71" i="1"/>
  <c r="K71" i="1"/>
  <c r="A71" i="1"/>
  <c r="R71" i="1"/>
  <c r="J159" i="1"/>
  <c r="L159" i="1"/>
  <c r="N159" i="1"/>
  <c r="P159" i="1"/>
  <c r="M159" i="1"/>
  <c r="A159" i="1"/>
  <c r="K159" i="1"/>
  <c r="B546" i="1"/>
  <c r="Q546" i="1"/>
  <c r="A546" i="1"/>
  <c r="L546" i="1"/>
  <c r="P546" i="1"/>
  <c r="A11" i="1"/>
  <c r="B11" i="1"/>
  <c r="L19" i="1"/>
  <c r="Q19" i="1"/>
  <c r="P19" i="1"/>
  <c r="K19" i="1"/>
  <c r="N19" i="1"/>
  <c r="J19" i="1"/>
  <c r="O19" i="1"/>
  <c r="O27" i="1"/>
  <c r="B27" i="1"/>
  <c r="L27" i="1"/>
  <c r="A27" i="1"/>
  <c r="R27" i="1"/>
  <c r="R35" i="1"/>
  <c r="Q35" i="1"/>
  <c r="J35" i="1"/>
  <c r="M35" i="1"/>
  <c r="N35" i="1"/>
  <c r="P35" i="1"/>
  <c r="K43" i="1"/>
  <c r="A43" i="1"/>
  <c r="M43" i="1"/>
  <c r="N43" i="1"/>
  <c r="A51" i="1"/>
  <c r="N51" i="1"/>
  <c r="J51" i="1"/>
  <c r="K51" i="1"/>
  <c r="Q51" i="1"/>
  <c r="M51" i="1"/>
  <c r="B59" i="1"/>
  <c r="N59" i="1"/>
  <c r="A59" i="1"/>
  <c r="L59" i="1"/>
  <c r="R59" i="1"/>
  <c r="K198" i="1"/>
  <c r="M198" i="1"/>
  <c r="P198" i="1"/>
  <c r="J198" i="1"/>
  <c r="B198" i="1"/>
  <c r="R198" i="1"/>
  <c r="A201" i="1"/>
  <c r="K201" i="1"/>
  <c r="N201" i="1"/>
  <c r="R201" i="1"/>
  <c r="L1259" i="1"/>
  <c r="O1259" i="1"/>
  <c r="B1259" i="1"/>
  <c r="M1259" i="1"/>
  <c r="N1259" i="1"/>
  <c r="Q1259" i="1"/>
  <c r="A1259" i="1"/>
  <c r="L1215" i="1"/>
  <c r="J1215" i="1"/>
  <c r="P1215" i="1"/>
  <c r="N1215" i="1"/>
  <c r="O1215" i="1"/>
  <c r="A549" i="1"/>
  <c r="L549" i="1"/>
  <c r="P549" i="1"/>
  <c r="Q549" i="1"/>
  <c r="M549" i="1"/>
  <c r="B604" i="1"/>
  <c r="M604" i="1"/>
  <c r="J604" i="1"/>
  <c r="L604" i="1"/>
  <c r="K604" i="1"/>
  <c r="P604" i="1"/>
  <c r="M598" i="1"/>
  <c r="L598" i="1"/>
  <c r="K598" i="1"/>
  <c r="B598" i="1"/>
  <c r="M584" i="1"/>
  <c r="Q584" i="1"/>
  <c r="B584" i="1"/>
  <c r="L584" i="1"/>
  <c r="O584" i="1"/>
  <c r="R584" i="1"/>
  <c r="P584" i="1"/>
  <c r="M572" i="1"/>
  <c r="O572" i="1"/>
  <c r="Q572" i="1"/>
  <c r="R572" i="1"/>
  <c r="B572" i="1"/>
  <c r="K572" i="1"/>
  <c r="J566" i="1"/>
  <c r="N566" i="1"/>
  <c r="M566" i="1"/>
  <c r="R566" i="1"/>
  <c r="Q566" i="1"/>
  <c r="A566" i="1"/>
  <c r="O552" i="1"/>
  <c r="A552" i="1"/>
  <c r="M552" i="1"/>
  <c r="J552" i="1"/>
  <c r="R552" i="1"/>
  <c r="L552" i="1"/>
  <c r="L327" i="1"/>
  <c r="A327" i="1"/>
  <c r="Q327" i="1"/>
  <c r="R327" i="1"/>
  <c r="B327" i="1"/>
  <c r="K327" i="1"/>
  <c r="P327" i="1"/>
  <c r="M1310" i="1"/>
  <c r="L1310" i="1"/>
  <c r="Q1310" i="1"/>
  <c r="N1310" i="1"/>
  <c r="O1310" i="1"/>
  <c r="A1310" i="1"/>
  <c r="A1204" i="1"/>
  <c r="L1204" i="1"/>
  <c r="J1204" i="1"/>
  <c r="B1204" i="1"/>
  <c r="R1204" i="1"/>
  <c r="N1204" i="1"/>
  <c r="Q1204" i="1"/>
  <c r="K1204" i="1"/>
  <c r="J1460" i="1"/>
  <c r="R1460" i="1"/>
  <c r="L1460" i="1"/>
  <c r="Q1460" i="1"/>
  <c r="M1460" i="1"/>
  <c r="O1460" i="1"/>
  <c r="L271" i="1"/>
  <c r="K271" i="1"/>
  <c r="P271" i="1"/>
  <c r="J271" i="1"/>
  <c r="N271" i="1"/>
  <c r="O271" i="1"/>
  <c r="M244" i="1"/>
  <c r="P244" i="1"/>
  <c r="Q244" i="1"/>
  <c r="R244" i="1"/>
  <c r="K244" i="1"/>
  <c r="N244" i="1"/>
  <c r="O244" i="1"/>
  <c r="B502" i="1"/>
  <c r="O502" i="1"/>
  <c r="Q502" i="1"/>
  <c r="R502" i="1"/>
  <c r="P494" i="1"/>
  <c r="A494" i="1"/>
  <c r="O494" i="1"/>
  <c r="L494" i="1"/>
  <c r="A1197" i="1"/>
  <c r="R1197" i="1"/>
  <c r="N1165" i="1"/>
  <c r="M1165" i="1"/>
  <c r="K315" i="1"/>
  <c r="R1323" i="1"/>
  <c r="N1372" i="1"/>
  <c r="J1495" i="1"/>
  <c r="J317" i="1"/>
  <c r="L1321" i="1"/>
  <c r="K69" i="1"/>
  <c r="O574" i="1"/>
  <c r="J71" i="1"/>
  <c r="K1415" i="1"/>
  <c r="K1414" i="1"/>
  <c r="J1328" i="1"/>
  <c r="Q238" i="1"/>
  <c r="A236" i="1"/>
  <c r="L1434" i="1"/>
  <c r="M1391" i="1"/>
  <c r="L1370" i="1"/>
  <c r="O1335" i="1"/>
  <c r="P1247" i="1"/>
  <c r="K230" i="1"/>
  <c r="N1320" i="1"/>
  <c r="A440" i="1"/>
  <c r="L1479" i="1"/>
  <c r="R1499" i="1"/>
  <c r="N1460" i="1"/>
  <c r="J327" i="1"/>
  <c r="N572" i="1"/>
  <c r="Q604" i="1"/>
  <c r="J1259" i="1"/>
  <c r="O51" i="1"/>
  <c r="M19" i="1"/>
  <c r="Q1253" i="1"/>
  <c r="A240" i="1"/>
  <c r="B592" i="1"/>
  <c r="R41" i="1"/>
  <c r="M544" i="1"/>
  <c r="J1393" i="1"/>
  <c r="P1498" i="1"/>
  <c r="K1459" i="1"/>
  <c r="B552" i="1"/>
  <c r="R43" i="1"/>
  <c r="R323" i="1"/>
  <c r="J228" i="1"/>
  <c r="P1327" i="1"/>
  <c r="A1327" i="1"/>
  <c r="O1249" i="1"/>
  <c r="B1249" i="1"/>
  <c r="N1249" i="1"/>
  <c r="M1249" i="1"/>
  <c r="O1368" i="1"/>
  <c r="B1368" i="1"/>
  <c r="Q1368" i="1"/>
  <c r="M1368" i="1"/>
  <c r="J1368" i="1"/>
  <c r="A1407" i="1"/>
  <c r="N1407" i="1"/>
  <c r="R1407" i="1"/>
  <c r="Q1407" i="1"/>
  <c r="J216" i="1"/>
  <c r="Q216" i="1"/>
  <c r="A216" i="1"/>
  <c r="N216" i="1"/>
  <c r="B349" i="1"/>
  <c r="A349" i="1"/>
  <c r="B341" i="1"/>
  <c r="P1298" i="1"/>
  <c r="O1298" i="1"/>
  <c r="B171" i="1"/>
  <c r="A171" i="1"/>
  <c r="N171" i="1"/>
  <c r="P171" i="1"/>
  <c r="O171" i="1"/>
  <c r="O547" i="1"/>
  <c r="Q547" i="1"/>
  <c r="K36" i="1"/>
  <c r="A36" i="1"/>
  <c r="N60" i="1"/>
  <c r="L60" i="1"/>
  <c r="N196" i="1"/>
  <c r="P196" i="1"/>
  <c r="M197" i="1"/>
  <c r="L547" i="1"/>
  <c r="N505" i="1"/>
  <c r="K505" i="1"/>
  <c r="R505" i="1"/>
  <c r="K1194" i="1"/>
  <c r="K1082" i="1"/>
  <c r="N1180" i="1"/>
  <c r="M1180" i="1"/>
  <c r="B1124" i="1"/>
  <c r="R1124" i="1"/>
  <c r="P1084" i="1"/>
  <c r="N1084" i="1"/>
  <c r="N1296" i="1"/>
  <c r="P167" i="1"/>
  <c r="N509" i="1"/>
  <c r="P533" i="1"/>
  <c r="L1164" i="1"/>
  <c r="M1106" i="1"/>
  <c r="N1170" i="1"/>
  <c r="R1170" i="1"/>
  <c r="L1068" i="1"/>
  <c r="B1138" i="1"/>
  <c r="K1386" i="1"/>
  <c r="M1386" i="1"/>
  <c r="N1386" i="1"/>
  <c r="B1386" i="1"/>
  <c r="Q1386" i="1"/>
  <c r="R1386" i="1"/>
  <c r="O1386" i="1"/>
  <c r="O1378" i="1"/>
  <c r="N1378" i="1"/>
  <c r="P1378" i="1"/>
  <c r="R1378" i="1"/>
  <c r="B1378" i="1"/>
  <c r="A1378" i="1"/>
  <c r="M1378" i="1"/>
  <c r="K1451" i="1"/>
  <c r="L1451" i="1"/>
  <c r="M1451" i="1"/>
  <c r="P1451" i="1"/>
  <c r="B1451" i="1"/>
  <c r="A1451" i="1"/>
  <c r="Q1451" i="1"/>
  <c r="R1451" i="1"/>
  <c r="N1451" i="1"/>
  <c r="R1443" i="1"/>
  <c r="L1443" i="1"/>
  <c r="M1443" i="1"/>
  <c r="P1443" i="1"/>
  <c r="K1443" i="1"/>
  <c r="N1443" i="1"/>
  <c r="O1443" i="1"/>
  <c r="A1443" i="1"/>
  <c r="A957" i="1"/>
  <c r="B957" i="1"/>
  <c r="L551" i="1"/>
  <c r="N1299" i="1"/>
  <c r="M527" i="1"/>
  <c r="P534" i="1"/>
  <c r="R534" i="1"/>
  <c r="Q518" i="1"/>
  <c r="N518" i="1"/>
  <c r="N510" i="1"/>
  <c r="L510" i="1"/>
  <c r="A1100" i="1"/>
  <c r="Q1443" i="1"/>
  <c r="B510" i="1"/>
  <c r="N526" i="1"/>
  <c r="L517" i="1"/>
  <c r="O517" i="1"/>
  <c r="Q1194" i="1"/>
  <c r="A1124" i="1"/>
  <c r="O1170" i="1"/>
  <c r="Q1178" i="1"/>
  <c r="A737" i="1"/>
  <c r="J737" i="1"/>
  <c r="A731" i="1"/>
  <c r="J731" i="1"/>
  <c r="B731" i="1"/>
  <c r="R731" i="1"/>
  <c r="K731" i="1"/>
  <c r="Q731" i="1"/>
  <c r="L731" i="1"/>
  <c r="N731" i="1"/>
  <c r="K725" i="1"/>
  <c r="P725" i="1"/>
  <c r="J725" i="1"/>
  <c r="R725" i="1"/>
  <c r="M725" i="1"/>
  <c r="P711" i="1"/>
  <c r="N711" i="1"/>
  <c r="B711" i="1"/>
  <c r="O711" i="1"/>
  <c r="R711" i="1"/>
  <c r="N705" i="1"/>
  <c r="O705" i="1"/>
  <c r="P705" i="1"/>
  <c r="A705" i="1"/>
  <c r="J705" i="1"/>
  <c r="K705" i="1"/>
  <c r="Q705" i="1"/>
  <c r="B699" i="1"/>
  <c r="R699" i="1"/>
  <c r="K699" i="1"/>
  <c r="O699" i="1"/>
  <c r="M693" i="1"/>
  <c r="Q693" i="1"/>
  <c r="B693" i="1"/>
  <c r="R693" i="1"/>
  <c r="K693" i="1"/>
  <c r="K679" i="1"/>
  <c r="Q679" i="1"/>
  <c r="L679" i="1"/>
  <c r="M679" i="1"/>
  <c r="N679" i="1"/>
  <c r="P679" i="1"/>
  <c r="B673" i="1"/>
  <c r="O673" i="1"/>
  <c r="A673" i="1"/>
  <c r="L673" i="1"/>
  <c r="N673" i="1"/>
  <c r="J673" i="1"/>
  <c r="A667" i="1"/>
  <c r="O667" i="1"/>
  <c r="P667" i="1"/>
  <c r="K667" i="1"/>
  <c r="B661" i="1"/>
  <c r="A661" i="1"/>
  <c r="L647" i="1"/>
  <c r="O647" i="1"/>
  <c r="R647" i="1"/>
  <c r="Q647" i="1"/>
  <c r="K647" i="1"/>
  <c r="M647" i="1"/>
  <c r="N641" i="1"/>
  <c r="A641" i="1"/>
  <c r="R641" i="1"/>
  <c r="B641" i="1"/>
  <c r="K641" i="1"/>
  <c r="M641" i="1"/>
  <c r="J641" i="1"/>
  <c r="P641" i="1"/>
  <c r="M635" i="1"/>
  <c r="J635" i="1"/>
  <c r="J629" i="1"/>
  <c r="A629" i="1"/>
  <c r="P629" i="1"/>
  <c r="K629" i="1"/>
  <c r="N615" i="1"/>
  <c r="M615" i="1"/>
  <c r="J615" i="1"/>
  <c r="O609" i="1"/>
  <c r="J609" i="1"/>
  <c r="B1443" i="1"/>
  <c r="Q1191" i="1"/>
  <c r="O1089" i="1"/>
  <c r="M1113" i="1"/>
  <c r="P1129" i="1"/>
  <c r="B1129" i="1"/>
  <c r="A1145" i="1"/>
  <c r="A1153" i="1"/>
  <c r="K1169" i="1"/>
  <c r="L1177" i="1"/>
  <c r="A1185" i="1"/>
  <c r="O1159" i="1"/>
  <c r="A1065" i="1"/>
  <c r="N1081" i="1"/>
  <c r="P1097" i="1"/>
  <c r="L1105" i="1"/>
  <c r="Q1121" i="1"/>
  <c r="Q1161" i="1"/>
  <c r="P1193" i="1"/>
  <c r="P1071" i="1"/>
  <c r="Q1071" i="1"/>
  <c r="Q1119" i="1"/>
  <c r="R1175" i="1"/>
  <c r="A1175" i="1"/>
  <c r="P1095" i="1"/>
  <c r="A1095" i="1"/>
  <c r="K1143" i="1"/>
  <c r="L1167" i="1"/>
  <c r="P1087" i="1"/>
  <c r="M1063" i="1"/>
  <c r="M1183" i="1"/>
  <c r="R612" i="1"/>
  <c r="N618" i="1"/>
  <c r="O624" i="1"/>
  <c r="B624" i="1"/>
  <c r="Q638" i="1"/>
  <c r="P644" i="1"/>
  <c r="J644" i="1"/>
  <c r="M650" i="1"/>
  <c r="N656" i="1"/>
  <c r="A656" i="1"/>
  <c r="P670" i="1"/>
  <c r="O676" i="1"/>
  <c r="B676" i="1"/>
  <c r="J682" i="1"/>
  <c r="L688" i="1"/>
  <c r="O702" i="1"/>
  <c r="O708" i="1"/>
  <c r="N714" i="1"/>
  <c r="N720" i="1"/>
  <c r="A734" i="1"/>
  <c r="A740" i="1"/>
  <c r="N738" i="1"/>
  <c r="K738" i="1"/>
  <c r="N1103" i="1"/>
  <c r="K612" i="1"/>
  <c r="B612" i="1"/>
  <c r="L618" i="1"/>
  <c r="Q624" i="1"/>
  <c r="M638" i="1"/>
  <c r="K644" i="1"/>
  <c r="A644" i="1"/>
  <c r="R650" i="1"/>
  <c r="Q656" i="1"/>
  <c r="N670" i="1"/>
  <c r="L676" i="1"/>
  <c r="N682" i="1"/>
  <c r="P682" i="1"/>
  <c r="R688" i="1"/>
  <c r="K702" i="1"/>
  <c r="L708" i="1"/>
  <c r="L714" i="1"/>
  <c r="L720" i="1"/>
  <c r="M734" i="1"/>
  <c r="M740" i="1"/>
  <c r="L727" i="1"/>
  <c r="M1383" i="1"/>
  <c r="O1383" i="1"/>
  <c r="P1375" i="1"/>
  <c r="M1375" i="1"/>
  <c r="L1448" i="1"/>
  <c r="A1448" i="1"/>
  <c r="K1448" i="1"/>
  <c r="R1448" i="1"/>
  <c r="L1440" i="1"/>
  <c r="K1440" i="1"/>
  <c r="M1440" i="1"/>
  <c r="Q1089" i="1"/>
  <c r="J1129" i="1"/>
  <c r="P1145" i="1"/>
  <c r="Q1153" i="1"/>
  <c r="Q1169" i="1"/>
  <c r="J1177" i="1"/>
  <c r="Q1185" i="1"/>
  <c r="K1159" i="1"/>
  <c r="R1065" i="1"/>
  <c r="R1073" i="1"/>
  <c r="K1081" i="1"/>
  <c r="Q1097" i="1"/>
  <c r="B1105" i="1"/>
  <c r="N1137" i="1"/>
  <c r="N1161" i="1"/>
  <c r="A1193" i="1"/>
  <c r="M1166" i="1"/>
  <c r="O1119" i="1"/>
  <c r="K1119" i="1"/>
  <c r="P1175" i="1"/>
  <c r="Q1095" i="1"/>
  <c r="M1143" i="1"/>
  <c r="M1135" i="1"/>
  <c r="A1063" i="1"/>
  <c r="R1151" i="1"/>
  <c r="Q612" i="1"/>
  <c r="A612" i="1"/>
  <c r="R618" i="1"/>
  <c r="N624" i="1"/>
  <c r="L638" i="1"/>
  <c r="Q644" i="1"/>
  <c r="O650" i="1"/>
  <c r="J650" i="1"/>
  <c r="M656" i="1"/>
  <c r="M670" i="1"/>
  <c r="K676" i="1"/>
  <c r="O682" i="1"/>
  <c r="B682" i="1"/>
  <c r="J688" i="1"/>
  <c r="R702" i="1"/>
  <c r="R708" i="1"/>
  <c r="K714" i="1"/>
  <c r="K720" i="1"/>
  <c r="L734" i="1"/>
  <c r="L740" i="1"/>
  <c r="R727" i="1"/>
  <c r="R1277" i="1"/>
  <c r="Q1270" i="1"/>
  <c r="O612" i="1"/>
  <c r="P618" i="1"/>
  <c r="J618" i="1"/>
  <c r="M624" i="1"/>
  <c r="R638" i="1"/>
  <c r="N644" i="1"/>
  <c r="P650" i="1"/>
  <c r="B650" i="1"/>
  <c r="L656" i="1"/>
  <c r="J670" i="1"/>
  <c r="L670" i="1"/>
  <c r="R676" i="1"/>
  <c r="M682" i="1"/>
  <c r="A682" i="1"/>
  <c r="Q688" i="1"/>
  <c r="J702" i="1"/>
  <c r="J708" i="1"/>
  <c r="J714" i="1"/>
  <c r="R720" i="1"/>
  <c r="R734" i="1"/>
  <c r="K740" i="1"/>
  <c r="B1207" i="1"/>
  <c r="L1389" i="1"/>
  <c r="B1389" i="1"/>
  <c r="P1389" i="1"/>
  <c r="M1389" i="1"/>
  <c r="K1381" i="1"/>
  <c r="P1381" i="1"/>
  <c r="Q1381" i="1"/>
  <c r="M1381" i="1"/>
  <c r="R1373" i="1"/>
  <c r="O1373" i="1"/>
  <c r="P1373" i="1"/>
  <c r="M1373" i="1"/>
  <c r="N1446" i="1"/>
  <c r="B1446" i="1"/>
  <c r="M1446" i="1"/>
  <c r="R1446" i="1"/>
  <c r="B1438" i="1"/>
  <c r="A1438" i="1"/>
  <c r="M1438" i="1"/>
  <c r="Q1438" i="1"/>
  <c r="O480" i="1"/>
  <c r="Q1277" i="1"/>
  <c r="J1119" i="1"/>
  <c r="J1111" i="1"/>
  <c r="K618" i="1"/>
  <c r="K638" i="1"/>
  <c r="K650" i="1"/>
  <c r="K670" i="1"/>
  <c r="N688" i="1"/>
  <c r="P688" i="1"/>
  <c r="P741" i="1"/>
  <c r="L741" i="1"/>
  <c r="J721" i="1"/>
  <c r="O721" i="1"/>
  <c r="R715" i="1"/>
  <c r="P715" i="1"/>
  <c r="P709" i="1"/>
  <c r="L709" i="1"/>
  <c r="J695" i="1"/>
  <c r="O695" i="1"/>
  <c r="O689" i="1"/>
  <c r="K689" i="1"/>
  <c r="Q677" i="1"/>
  <c r="B677" i="1"/>
  <c r="K657" i="1"/>
  <c r="A657" i="1"/>
  <c r="A651" i="1"/>
  <c r="M651" i="1"/>
  <c r="M645" i="1"/>
  <c r="O645" i="1"/>
  <c r="O631" i="1"/>
  <c r="L631" i="1"/>
  <c r="L625" i="1"/>
  <c r="O625" i="1"/>
  <c r="N613" i="1"/>
  <c r="K613" i="1"/>
  <c r="J1262" i="1"/>
  <c r="R1262" i="1"/>
  <c r="A1262" i="1"/>
  <c r="K1262" i="1"/>
  <c r="B1262" i="1"/>
  <c r="L1262" i="1"/>
  <c r="M1262" i="1"/>
  <c r="N1262" i="1"/>
  <c r="O1262" i="1"/>
  <c r="J1278" i="1"/>
  <c r="R1278" i="1"/>
  <c r="A1278" i="1"/>
  <c r="K1278" i="1"/>
  <c r="B1278" i="1"/>
  <c r="L1278" i="1"/>
  <c r="M1278" i="1"/>
  <c r="N1278" i="1"/>
  <c r="O1278" i="1"/>
  <c r="J1270" i="1"/>
  <c r="R1270" i="1"/>
  <c r="A1270" i="1"/>
  <c r="K1270" i="1"/>
  <c r="B1270" i="1"/>
  <c r="L1270" i="1"/>
  <c r="M1270" i="1"/>
  <c r="N1270" i="1"/>
  <c r="O1270" i="1"/>
  <c r="Q1262" i="1"/>
  <c r="B740" i="1"/>
  <c r="O740" i="1"/>
  <c r="R740" i="1"/>
  <c r="K734" i="1"/>
  <c r="P734" i="1"/>
  <c r="N734" i="1"/>
  <c r="A720" i="1"/>
  <c r="M720" i="1"/>
  <c r="J720" i="1"/>
  <c r="R714" i="1"/>
  <c r="B714" i="1"/>
  <c r="O714" i="1"/>
  <c r="P708" i="1"/>
  <c r="N708" i="1"/>
  <c r="K708" i="1"/>
  <c r="L702" i="1"/>
  <c r="Q702" i="1"/>
  <c r="K1285" i="1"/>
  <c r="L1285" i="1"/>
  <c r="M1285" i="1"/>
  <c r="N1285" i="1"/>
  <c r="O1285" i="1"/>
  <c r="P1285" i="1"/>
  <c r="K1277" i="1"/>
  <c r="L1277" i="1"/>
  <c r="M1277" i="1"/>
  <c r="N1277" i="1"/>
  <c r="O1277" i="1"/>
  <c r="P1277" i="1"/>
  <c r="K1269" i="1"/>
  <c r="L1269" i="1"/>
  <c r="M1269" i="1"/>
  <c r="N1269" i="1"/>
  <c r="O1269" i="1"/>
  <c r="P1269" i="1"/>
  <c r="A1285" i="1"/>
  <c r="A1269" i="1"/>
  <c r="Q1269" i="1"/>
  <c r="P1262" i="1"/>
  <c r="R468" i="1"/>
  <c r="R476" i="1"/>
  <c r="A484" i="1"/>
  <c r="A1052" i="1"/>
  <c r="B1025" i="1"/>
  <c r="A991" i="1"/>
  <c r="B1284" i="1"/>
  <c r="B1280" i="1"/>
  <c r="B1276" i="1"/>
  <c r="B1272" i="1"/>
  <c r="B1268" i="1"/>
  <c r="B1264" i="1"/>
  <c r="Q1284" i="1"/>
  <c r="R1283" i="1"/>
  <c r="J1283" i="1"/>
  <c r="K1282" i="1"/>
  <c r="L1281" i="1"/>
  <c r="M1280" i="1"/>
  <c r="N1279" i="1"/>
  <c r="Q1276" i="1"/>
  <c r="R1275" i="1"/>
  <c r="J1275" i="1"/>
  <c r="K1274" i="1"/>
  <c r="L1273" i="1"/>
  <c r="M1272" i="1"/>
  <c r="N1271" i="1"/>
  <c r="Q1268" i="1"/>
  <c r="R1267" i="1"/>
  <c r="J1267" i="1"/>
  <c r="K1266" i="1"/>
  <c r="L1265" i="1"/>
  <c r="M1264" i="1"/>
  <c r="N1263" i="1"/>
  <c r="A1284" i="1"/>
  <c r="A1280" i="1"/>
  <c r="A1276" i="1"/>
  <c r="A1272" i="1"/>
  <c r="A1268" i="1"/>
  <c r="A1264" i="1"/>
  <c r="P1284" i="1"/>
  <c r="Q1283" i="1"/>
  <c r="R1282" i="1"/>
  <c r="J1282" i="1"/>
  <c r="K1281" i="1"/>
  <c r="L1280" i="1"/>
  <c r="M1279" i="1"/>
  <c r="P1276" i="1"/>
  <c r="Q1275" i="1"/>
  <c r="R1274" i="1"/>
  <c r="J1274" i="1"/>
  <c r="K1273" i="1"/>
  <c r="L1272" i="1"/>
  <c r="M1271" i="1"/>
  <c r="P1268" i="1"/>
  <c r="Q1267" i="1"/>
  <c r="R1266" i="1"/>
  <c r="J1266" i="1"/>
  <c r="K1265" i="1"/>
  <c r="L1264" i="1"/>
  <c r="M1263" i="1"/>
  <c r="A967" i="1"/>
  <c r="B1283" i="1"/>
  <c r="B1279" i="1"/>
  <c r="B1275" i="1"/>
  <c r="B1271" i="1"/>
  <c r="B1267" i="1"/>
  <c r="B1263" i="1"/>
  <c r="O1284" i="1"/>
  <c r="P1283" i="1"/>
  <c r="Q1282" i="1"/>
  <c r="R1281" i="1"/>
  <c r="J1281" i="1"/>
  <c r="K1280" i="1"/>
  <c r="L1279" i="1"/>
  <c r="O1276" i="1"/>
  <c r="P1275" i="1"/>
  <c r="Q1274" i="1"/>
  <c r="R1273" i="1"/>
  <c r="J1273" i="1"/>
  <c r="K1272" i="1"/>
  <c r="L1271" i="1"/>
  <c r="O1268" i="1"/>
  <c r="P1267" i="1"/>
  <c r="Q1266" i="1"/>
  <c r="R1265" i="1"/>
  <c r="J1265" i="1"/>
  <c r="K1264" i="1"/>
  <c r="L1263" i="1"/>
  <c r="A1283" i="1"/>
  <c r="A1279" i="1"/>
  <c r="A1275" i="1"/>
  <c r="A1271" i="1"/>
  <c r="A1267" i="1"/>
  <c r="A1263" i="1"/>
  <c r="N1284" i="1"/>
  <c r="O1283" i="1"/>
  <c r="P1282" i="1"/>
  <c r="Q1281" i="1"/>
  <c r="R1280" i="1"/>
  <c r="J1280" i="1"/>
  <c r="K1279" i="1"/>
  <c r="N1276" i="1"/>
  <c r="O1275" i="1"/>
  <c r="P1274" i="1"/>
  <c r="Q1273" i="1"/>
  <c r="R1272" i="1"/>
  <c r="J1272" i="1"/>
  <c r="K1271" i="1"/>
  <c r="N1268" i="1"/>
  <c r="O1267" i="1"/>
  <c r="P1266" i="1"/>
  <c r="Q1265" i="1"/>
  <c r="R1264" i="1"/>
  <c r="J1264" i="1"/>
  <c r="K1263" i="1"/>
  <c r="B468" i="1"/>
  <c r="M484" i="1"/>
  <c r="B1049" i="1"/>
  <c r="B1282" i="1"/>
  <c r="B1274" i="1"/>
  <c r="B1266" i="1"/>
  <c r="M1284" i="1"/>
  <c r="N1283" i="1"/>
  <c r="O1282" i="1"/>
  <c r="P1281" i="1"/>
  <c r="Q1280" i="1"/>
  <c r="R1279" i="1"/>
  <c r="J1279" i="1"/>
  <c r="M1276" i="1"/>
  <c r="N1275" i="1"/>
  <c r="O1274" i="1"/>
  <c r="P1273" i="1"/>
  <c r="Q1272" i="1"/>
  <c r="R1271" i="1"/>
  <c r="J1271" i="1"/>
  <c r="M1268" i="1"/>
  <c r="N1267" i="1"/>
  <c r="O1266" i="1"/>
  <c r="P1265" i="1"/>
  <c r="Q1264" i="1"/>
  <c r="R1263" i="1"/>
  <c r="J1263" i="1"/>
  <c r="M476" i="1"/>
  <c r="L484" i="1"/>
  <c r="A1282" i="1"/>
  <c r="A1274" i="1"/>
  <c r="A1266" i="1"/>
  <c r="N1322" i="1"/>
  <c r="O1322" i="1"/>
  <c r="P1322" i="1"/>
  <c r="Q1322" i="1"/>
  <c r="J1322" i="1"/>
  <c r="A1322" i="1"/>
  <c r="R1322" i="1"/>
  <c r="B1322" i="1"/>
  <c r="K1322" i="1"/>
  <c r="K207" i="1"/>
  <c r="B207" i="1"/>
  <c r="L207" i="1"/>
  <c r="A207" i="1"/>
  <c r="M207" i="1"/>
  <c r="O207" i="1"/>
  <c r="N207" i="1"/>
  <c r="P207" i="1"/>
  <c r="Q207" i="1"/>
  <c r="J207" i="1"/>
  <c r="B316" i="1"/>
  <c r="P316" i="1"/>
  <c r="Q316" i="1"/>
  <c r="B1339" i="1"/>
  <c r="R1339" i="1"/>
  <c r="L1339" i="1"/>
  <c r="K1339" i="1"/>
  <c r="M1339" i="1"/>
  <c r="N1339" i="1"/>
  <c r="O1339" i="1"/>
  <c r="P1339" i="1"/>
  <c r="Q1339" i="1"/>
  <c r="J1371" i="1"/>
  <c r="R1371" i="1"/>
  <c r="K1371" i="1"/>
  <c r="L1371" i="1"/>
  <c r="M1371" i="1"/>
  <c r="A1371" i="1"/>
  <c r="N1371" i="1"/>
  <c r="B1371" i="1"/>
  <c r="O1371" i="1"/>
  <c r="A1392" i="1"/>
  <c r="R1392" i="1"/>
  <c r="B1392" i="1"/>
  <c r="L1392" i="1"/>
  <c r="M1392" i="1"/>
  <c r="K1392" i="1"/>
  <c r="N1392" i="1"/>
  <c r="O1392" i="1"/>
  <c r="P1392" i="1"/>
  <c r="Q1392" i="1"/>
  <c r="P1435" i="1"/>
  <c r="O1435" i="1"/>
  <c r="Q1435" i="1"/>
  <c r="J1435" i="1"/>
  <c r="R1435" i="1"/>
  <c r="K1435" i="1"/>
  <c r="L1435" i="1"/>
  <c r="B1435" i="1"/>
  <c r="M1435" i="1"/>
  <c r="L213" i="1"/>
  <c r="M213" i="1"/>
  <c r="N213" i="1"/>
  <c r="A213" i="1"/>
  <c r="O213" i="1"/>
  <c r="B213" i="1"/>
  <c r="P213" i="1"/>
  <c r="Q213" i="1"/>
  <c r="J213" i="1"/>
  <c r="R213" i="1"/>
  <c r="R239" i="1"/>
  <c r="L239" i="1"/>
  <c r="N239" i="1"/>
  <c r="O239" i="1"/>
  <c r="P239" i="1"/>
  <c r="K239" i="1"/>
  <c r="B239" i="1"/>
  <c r="M239" i="1"/>
  <c r="K163" i="1"/>
  <c r="Q163" i="1"/>
  <c r="R163" i="1"/>
  <c r="J163" i="1"/>
  <c r="L163" i="1"/>
  <c r="M163" i="1"/>
  <c r="A163" i="1"/>
  <c r="P163" i="1"/>
  <c r="P70" i="1"/>
  <c r="R70" i="1"/>
  <c r="J70" i="1"/>
  <c r="A70" i="1"/>
  <c r="L70" i="1"/>
  <c r="Q70" i="1"/>
  <c r="M70" i="1"/>
  <c r="N70" i="1"/>
  <c r="O160" i="1"/>
  <c r="A160" i="1"/>
  <c r="Q160" i="1"/>
  <c r="B160" i="1"/>
  <c r="L160" i="1"/>
  <c r="N160" i="1"/>
  <c r="J160" i="1"/>
  <c r="R160" i="1"/>
  <c r="P152" i="1"/>
  <c r="M152" i="1"/>
  <c r="N152" i="1"/>
  <c r="J152" i="1"/>
  <c r="R152" i="1"/>
  <c r="K152" i="1"/>
  <c r="A152" i="1"/>
  <c r="O152" i="1"/>
  <c r="B152" i="1"/>
  <c r="Q152" i="1"/>
  <c r="A545" i="1"/>
  <c r="K545" i="1"/>
  <c r="P26" i="1"/>
  <c r="Q26" i="1"/>
  <c r="B50" i="1"/>
  <c r="O50" i="1"/>
  <c r="M1505" i="1"/>
  <c r="A1505" i="1"/>
  <c r="N1505" i="1"/>
  <c r="B1505" i="1"/>
  <c r="O1505" i="1"/>
  <c r="Q1505" i="1"/>
  <c r="P1505" i="1"/>
  <c r="J1505" i="1"/>
  <c r="R1505" i="1"/>
  <c r="K1505" i="1"/>
  <c r="P1492" i="1"/>
  <c r="Q1492" i="1"/>
  <c r="J1492" i="1"/>
  <c r="R1492" i="1"/>
  <c r="A1492" i="1"/>
  <c r="K1492" i="1"/>
  <c r="B1492" i="1"/>
  <c r="L1492" i="1"/>
  <c r="N1492" i="1"/>
  <c r="M1492" i="1"/>
  <c r="L1472" i="1"/>
  <c r="N1472" i="1"/>
  <c r="A1472" i="1"/>
  <c r="O1472" i="1"/>
  <c r="B1472" i="1"/>
  <c r="P1472" i="1"/>
  <c r="J1472" i="1"/>
  <c r="Q1472" i="1"/>
  <c r="R1472" i="1"/>
  <c r="K1472" i="1"/>
  <c r="K516" i="1"/>
  <c r="P516" i="1"/>
  <c r="Q516" i="1"/>
  <c r="J516" i="1"/>
  <c r="R516" i="1"/>
  <c r="L516" i="1"/>
  <c r="L278" i="1"/>
  <c r="O270" i="1"/>
  <c r="O1396" i="1"/>
  <c r="B1396" i="1"/>
  <c r="P1205" i="1"/>
  <c r="Q1309" i="1"/>
  <c r="J1309" i="1"/>
  <c r="R326" i="1"/>
  <c r="K326" i="1"/>
  <c r="K553" i="1"/>
  <c r="Q559" i="1"/>
  <c r="A559" i="1"/>
  <c r="O573" i="1"/>
  <c r="R579" i="1"/>
  <c r="B579" i="1"/>
  <c r="N585" i="1"/>
  <c r="J591" i="1"/>
  <c r="O605" i="1"/>
  <c r="Q1214" i="1"/>
  <c r="L1329" i="1"/>
  <c r="A1329" i="1"/>
  <c r="Q189" i="1"/>
  <c r="Q199" i="1"/>
  <c r="Q58" i="1"/>
  <c r="M50" i="1"/>
  <c r="M42" i="1"/>
  <c r="A42" i="1"/>
  <c r="J34" i="1"/>
  <c r="L26" i="1"/>
  <c r="R18" i="1"/>
  <c r="O545" i="1"/>
  <c r="J239" i="1"/>
  <c r="J1392" i="1"/>
  <c r="O1492" i="1"/>
  <c r="B516" i="1"/>
  <c r="R278" i="1"/>
  <c r="B278" i="1"/>
  <c r="M270" i="1"/>
  <c r="M1396" i="1"/>
  <c r="M1205" i="1"/>
  <c r="O1309" i="1"/>
  <c r="A1309" i="1"/>
  <c r="Q326" i="1"/>
  <c r="A326" i="1"/>
  <c r="R553" i="1"/>
  <c r="N559" i="1"/>
  <c r="M573" i="1"/>
  <c r="P579" i="1"/>
  <c r="L585" i="1"/>
  <c r="K585" i="1"/>
  <c r="O591" i="1"/>
  <c r="M605" i="1"/>
  <c r="N1214" i="1"/>
  <c r="R1329" i="1"/>
  <c r="O189" i="1"/>
  <c r="N199" i="1"/>
  <c r="A199" i="1"/>
  <c r="R58" i="1"/>
  <c r="L50" i="1"/>
  <c r="P42" i="1"/>
  <c r="M34" i="1"/>
  <c r="A34" i="1"/>
  <c r="B26" i="1"/>
  <c r="Q18" i="1"/>
  <c r="L545" i="1"/>
  <c r="P1371" i="1"/>
  <c r="L1505" i="1"/>
  <c r="N163" i="1"/>
  <c r="K213" i="1"/>
  <c r="Q278" i="1"/>
  <c r="A278" i="1"/>
  <c r="L270" i="1"/>
  <c r="L1396" i="1"/>
  <c r="L1205" i="1"/>
  <c r="N1309" i="1"/>
  <c r="P326" i="1"/>
  <c r="Q553" i="1"/>
  <c r="J553" i="1"/>
  <c r="M559" i="1"/>
  <c r="L573" i="1"/>
  <c r="O579" i="1"/>
  <c r="Q585" i="1"/>
  <c r="B585" i="1"/>
  <c r="N591" i="1"/>
  <c r="Q605" i="1"/>
  <c r="K605" i="1"/>
  <c r="P1214" i="1"/>
  <c r="J1329" i="1"/>
  <c r="M189" i="1"/>
  <c r="M199" i="1"/>
  <c r="B199" i="1"/>
  <c r="J58" i="1"/>
  <c r="K50" i="1"/>
  <c r="Q42" i="1"/>
  <c r="P34" i="1"/>
  <c r="N26" i="1"/>
  <c r="A26" i="1"/>
  <c r="P18" i="1"/>
  <c r="M545" i="1"/>
  <c r="B545" i="1"/>
  <c r="Q1371" i="1"/>
  <c r="J270" i="1"/>
  <c r="Q1205" i="1"/>
  <c r="N553" i="1"/>
  <c r="R573" i="1"/>
  <c r="Q591" i="1"/>
  <c r="R605" i="1"/>
  <c r="K1214" i="1"/>
  <c r="O1329" i="1"/>
  <c r="K199" i="1"/>
  <c r="P58" i="1"/>
  <c r="A58" i="1"/>
  <c r="J50" i="1"/>
  <c r="R42" i="1"/>
  <c r="L34" i="1"/>
  <c r="J26" i="1"/>
  <c r="M18" i="1"/>
  <c r="A18" i="1"/>
  <c r="J545" i="1"/>
  <c r="R207" i="1"/>
  <c r="J1339" i="1"/>
  <c r="M1322" i="1"/>
  <c r="L152" i="1"/>
  <c r="K160" i="1"/>
  <c r="O500" i="1"/>
  <c r="J500" i="1"/>
  <c r="R500" i="1"/>
  <c r="L500" i="1"/>
  <c r="N500" i="1"/>
  <c r="O492" i="1"/>
  <c r="A492" i="1"/>
  <c r="R545" i="1"/>
  <c r="N1435" i="1"/>
  <c r="A1339" i="1"/>
  <c r="M1472" i="1"/>
  <c r="O70" i="1"/>
  <c r="B492" i="1"/>
  <c r="Q233" i="1"/>
  <c r="K233" i="1"/>
  <c r="L233" i="1"/>
  <c r="M233" i="1"/>
  <c r="N233" i="1"/>
  <c r="J233" i="1"/>
  <c r="B233" i="1"/>
  <c r="P233" i="1"/>
  <c r="J1246" i="1"/>
  <c r="R1246" i="1"/>
  <c r="K1246" i="1"/>
  <c r="L1246" i="1"/>
  <c r="A1246" i="1"/>
  <c r="M1246" i="1"/>
  <c r="B1246" i="1"/>
  <c r="N1246" i="1"/>
  <c r="P1246" i="1"/>
  <c r="O1246" i="1"/>
  <c r="O1410" i="1"/>
  <c r="P1410" i="1"/>
  <c r="Q1410" i="1"/>
  <c r="B1410" i="1"/>
  <c r="J1410" i="1"/>
  <c r="A1410" i="1"/>
  <c r="R1410" i="1"/>
  <c r="L1410" i="1"/>
  <c r="K1410" i="1"/>
  <c r="M1410" i="1"/>
  <c r="P322" i="1"/>
  <c r="J322" i="1"/>
  <c r="R322" i="1"/>
  <c r="K322" i="1"/>
  <c r="L322" i="1"/>
  <c r="A322" i="1"/>
  <c r="M322" i="1"/>
  <c r="B322" i="1"/>
  <c r="N322" i="1"/>
  <c r="O322" i="1"/>
  <c r="A189" i="1"/>
  <c r="N189" i="1"/>
  <c r="A1482" i="1"/>
  <c r="N1482" i="1"/>
  <c r="P1482" i="1"/>
  <c r="O1482" i="1"/>
  <c r="K1482" i="1"/>
  <c r="Q1482" i="1"/>
  <c r="J1482" i="1"/>
  <c r="R1482" i="1"/>
  <c r="L1482" i="1"/>
  <c r="N532" i="1"/>
  <c r="B532" i="1"/>
  <c r="O532" i="1"/>
  <c r="Q532" i="1"/>
  <c r="R532" i="1"/>
  <c r="K532" i="1"/>
  <c r="L532" i="1"/>
  <c r="P532" i="1"/>
  <c r="L524" i="1"/>
  <c r="B524" i="1"/>
  <c r="P524" i="1"/>
  <c r="Q524" i="1"/>
  <c r="R524" i="1"/>
  <c r="K524" i="1"/>
  <c r="M524" i="1"/>
  <c r="N524" i="1"/>
  <c r="R508" i="1"/>
  <c r="P508" i="1"/>
  <c r="Q508" i="1"/>
  <c r="J508" i="1"/>
  <c r="M508" i="1"/>
  <c r="N508" i="1"/>
  <c r="A508" i="1"/>
  <c r="B508" i="1"/>
  <c r="O735" i="1"/>
  <c r="J735" i="1"/>
  <c r="R735" i="1"/>
  <c r="L735" i="1"/>
  <c r="K735" i="1"/>
  <c r="A735" i="1"/>
  <c r="M735" i="1"/>
  <c r="B729" i="1"/>
  <c r="J729" i="1"/>
  <c r="R729" i="1"/>
  <c r="A729" i="1"/>
  <c r="P729" i="1"/>
  <c r="J723" i="1"/>
  <c r="B723" i="1"/>
  <c r="L723" i="1"/>
  <c r="K723" i="1"/>
  <c r="Q717" i="1"/>
  <c r="K717" i="1"/>
  <c r="B717" i="1"/>
  <c r="M717" i="1"/>
  <c r="N717" i="1"/>
  <c r="P717" i="1"/>
  <c r="N703" i="1"/>
  <c r="L703" i="1"/>
  <c r="B703" i="1"/>
  <c r="K703" i="1"/>
  <c r="A703" i="1"/>
  <c r="M703" i="1"/>
  <c r="O703" i="1"/>
  <c r="J703" i="1"/>
  <c r="P697" i="1"/>
  <c r="Q697" i="1"/>
  <c r="Q691" i="1"/>
  <c r="O691" i="1"/>
  <c r="M685" i="1"/>
  <c r="J685" i="1"/>
  <c r="R685" i="1"/>
  <c r="B685" i="1"/>
  <c r="L685" i="1"/>
  <c r="A685" i="1"/>
  <c r="N685" i="1"/>
  <c r="P685" i="1"/>
  <c r="A671" i="1"/>
  <c r="L671" i="1"/>
  <c r="K671" i="1"/>
  <c r="R665" i="1"/>
  <c r="M665" i="1"/>
  <c r="R659" i="1"/>
  <c r="P659" i="1"/>
  <c r="L653" i="1"/>
  <c r="R653" i="1"/>
  <c r="K653" i="1"/>
  <c r="M653" i="1"/>
  <c r="B653" i="1"/>
  <c r="N653" i="1"/>
  <c r="A653" i="1"/>
  <c r="P653" i="1"/>
  <c r="Q653" i="1"/>
  <c r="O639" i="1"/>
  <c r="M639" i="1"/>
  <c r="A639" i="1"/>
  <c r="B639" i="1"/>
  <c r="N633" i="1"/>
  <c r="R633" i="1"/>
  <c r="K633" i="1"/>
  <c r="J627" i="1"/>
  <c r="O627" i="1"/>
  <c r="Q627" i="1"/>
  <c r="P627" i="1"/>
  <c r="B621" i="1"/>
  <c r="N621" i="1"/>
  <c r="A621" i="1"/>
  <c r="Q607" i="1"/>
  <c r="B607" i="1"/>
  <c r="O607" i="1"/>
  <c r="P607" i="1"/>
  <c r="M607" i="1"/>
  <c r="O1319" i="1"/>
  <c r="M1298" i="1"/>
  <c r="N502" i="1"/>
  <c r="B503" i="1"/>
  <c r="R494" i="1"/>
  <c r="O495" i="1"/>
  <c r="J510" i="1"/>
  <c r="K518" i="1"/>
  <c r="A518" i="1"/>
  <c r="M526" i="1"/>
  <c r="O534" i="1"/>
  <c r="R519" i="1"/>
  <c r="N1174" i="1"/>
  <c r="K1076" i="1"/>
  <c r="Q685" i="1"/>
  <c r="N735" i="1"/>
  <c r="J1319" i="1"/>
  <c r="R1297" i="1"/>
  <c r="B1298" i="1"/>
  <c r="N165" i="1"/>
  <c r="A502" i="1"/>
  <c r="R504" i="1"/>
  <c r="J494" i="1"/>
  <c r="N495" i="1"/>
  <c r="Q510" i="1"/>
  <c r="R518" i="1"/>
  <c r="L526" i="1"/>
  <c r="A526" i="1"/>
  <c r="M534" i="1"/>
  <c r="O1118" i="1"/>
  <c r="Q1166" i="1"/>
  <c r="O685" i="1"/>
  <c r="B735" i="1"/>
  <c r="K319" i="1"/>
  <c r="J323" i="1"/>
  <c r="K1326" i="1"/>
  <c r="J1411" i="1"/>
  <c r="J1297" i="1"/>
  <c r="A1298" i="1"/>
  <c r="R171" i="1"/>
  <c r="J339" i="1"/>
  <c r="O493" i="1"/>
  <c r="R503" i="1"/>
  <c r="Q494" i="1"/>
  <c r="M495" i="1"/>
  <c r="L533" i="1"/>
  <c r="P510" i="1"/>
  <c r="J518" i="1"/>
  <c r="R526" i="1"/>
  <c r="L534" i="1"/>
  <c r="B534" i="1"/>
  <c r="O527" i="1"/>
  <c r="B1062" i="1"/>
  <c r="L1118" i="1"/>
  <c r="P1166" i="1"/>
  <c r="R703" i="1"/>
  <c r="L621" i="1"/>
  <c r="B1382" i="1"/>
  <c r="L1382" i="1"/>
  <c r="M1382" i="1"/>
  <c r="P1374" i="1"/>
  <c r="K1374" i="1"/>
  <c r="M1374" i="1"/>
  <c r="N1374" i="1"/>
  <c r="P1447" i="1"/>
  <c r="Q1447" i="1"/>
  <c r="K1447" i="1"/>
  <c r="B1439" i="1"/>
  <c r="M1439" i="1"/>
  <c r="Q1297" i="1"/>
  <c r="Q503" i="1"/>
  <c r="L495" i="1"/>
  <c r="N527" i="1"/>
  <c r="R1198" i="1"/>
  <c r="A1198" i="1"/>
  <c r="A1102" i="1"/>
  <c r="M1102" i="1"/>
  <c r="O1086" i="1"/>
  <c r="L1086" i="1"/>
  <c r="Q703" i="1"/>
  <c r="L639" i="1"/>
  <c r="L717" i="1"/>
  <c r="L665" i="1"/>
  <c r="M228" i="1"/>
  <c r="L1458" i="1"/>
  <c r="J1467" i="1"/>
  <c r="J47" i="1"/>
  <c r="R1298" i="1"/>
  <c r="J168" i="1"/>
  <c r="N503" i="1"/>
  <c r="O535" i="1"/>
  <c r="O717" i="1"/>
  <c r="N691" i="1"/>
  <c r="B1327" i="1"/>
  <c r="B1402" i="1"/>
  <c r="J193" i="1"/>
  <c r="L156" i="1"/>
  <c r="P168" i="1"/>
  <c r="P502" i="1"/>
  <c r="M503" i="1"/>
  <c r="J495" i="1"/>
  <c r="K510" i="1"/>
  <c r="A510" i="1"/>
  <c r="M518" i="1"/>
  <c r="O526" i="1"/>
  <c r="J534" i="1"/>
  <c r="R511" i="1"/>
  <c r="J1078" i="1"/>
  <c r="N1134" i="1"/>
  <c r="O1198" i="1"/>
  <c r="N1086" i="1"/>
  <c r="A1110" i="1"/>
  <c r="J653" i="1"/>
  <c r="Q729" i="1"/>
  <c r="A723" i="1"/>
  <c r="P1439" i="1"/>
  <c r="B1053" i="1"/>
  <c r="P721" i="1"/>
  <c r="N741" i="1"/>
  <c r="B741" i="1"/>
  <c r="L613" i="1"/>
  <c r="P619" i="1"/>
  <c r="R625" i="1"/>
  <c r="Q625" i="1"/>
  <c r="M631" i="1"/>
  <c r="K645" i="1"/>
  <c r="J651" i="1"/>
  <c r="P657" i="1"/>
  <c r="B657" i="1"/>
  <c r="L663" i="1"/>
  <c r="M677" i="1"/>
  <c r="O677" i="1"/>
  <c r="J683" i="1"/>
  <c r="L689" i="1"/>
  <c r="A689" i="1"/>
  <c r="P695" i="1"/>
  <c r="N709" i="1"/>
  <c r="B709" i="1"/>
  <c r="Q715" i="1"/>
  <c r="K727" i="1"/>
  <c r="L738" i="1"/>
  <c r="P1207" i="1"/>
  <c r="B484" i="1"/>
  <c r="J1443" i="1"/>
  <c r="A1058" i="1"/>
  <c r="A1036" i="1"/>
  <c r="A975" i="1"/>
  <c r="P1167" i="1"/>
  <c r="A1087" i="1"/>
  <c r="L1063" i="1"/>
  <c r="L1183" i="1"/>
  <c r="N721" i="1"/>
  <c r="B721" i="1"/>
  <c r="K741" i="1"/>
  <c r="R613" i="1"/>
  <c r="Q613" i="1"/>
  <c r="M619" i="1"/>
  <c r="N625" i="1"/>
  <c r="A625" i="1"/>
  <c r="K631" i="1"/>
  <c r="R645" i="1"/>
  <c r="B645" i="1"/>
  <c r="L651" i="1"/>
  <c r="N657" i="1"/>
  <c r="J663" i="1"/>
  <c r="Q663" i="1"/>
  <c r="L677" i="1"/>
  <c r="A677" i="1"/>
  <c r="P683" i="1"/>
  <c r="R689" i="1"/>
  <c r="N695" i="1"/>
  <c r="B695" i="1"/>
  <c r="K709" i="1"/>
  <c r="M715" i="1"/>
  <c r="O715" i="1"/>
  <c r="J727" i="1"/>
  <c r="P673" i="1"/>
  <c r="O693" i="1"/>
  <c r="M711" i="1"/>
  <c r="B725" i="1"/>
  <c r="J738" i="1"/>
  <c r="P737" i="1"/>
  <c r="A1207" i="1"/>
  <c r="L1375" i="1"/>
  <c r="R1440" i="1"/>
  <c r="R1383" i="1"/>
  <c r="R488" i="1"/>
  <c r="N467" i="1"/>
  <c r="B1057" i="1"/>
  <c r="B1041" i="1"/>
  <c r="B1021" i="1"/>
  <c r="A959" i="1"/>
  <c r="M1167" i="1"/>
  <c r="L1135" i="1"/>
  <c r="R1063" i="1"/>
  <c r="N1183" i="1"/>
  <c r="K1151" i="1"/>
  <c r="L721" i="1"/>
  <c r="A721" i="1"/>
  <c r="R741" i="1"/>
  <c r="O613" i="1"/>
  <c r="B613" i="1"/>
  <c r="L619" i="1"/>
  <c r="J625" i="1"/>
  <c r="J631" i="1"/>
  <c r="Q631" i="1"/>
  <c r="N645" i="1"/>
  <c r="A645" i="1"/>
  <c r="K651" i="1"/>
  <c r="M657" i="1"/>
  <c r="M663" i="1"/>
  <c r="B663" i="1"/>
  <c r="K677" i="1"/>
  <c r="M683" i="1"/>
  <c r="O683" i="1"/>
  <c r="J689" i="1"/>
  <c r="L695" i="1"/>
  <c r="A695" i="1"/>
  <c r="R709" i="1"/>
  <c r="N715" i="1"/>
  <c r="A715" i="1"/>
  <c r="Q727" i="1"/>
  <c r="L693" i="1"/>
  <c r="L711" i="1"/>
  <c r="A725" i="1"/>
  <c r="B738" i="1"/>
  <c r="Q699" i="1"/>
  <c r="M737" i="1"/>
  <c r="L1380" i="1"/>
  <c r="K1375" i="1"/>
  <c r="Q1383" i="1"/>
  <c r="N484" i="1"/>
  <c r="L477" i="1"/>
  <c r="A1051" i="1"/>
  <c r="B1045" i="1"/>
  <c r="K721" i="1"/>
  <c r="J741" i="1"/>
  <c r="J613" i="1"/>
  <c r="A613" i="1"/>
  <c r="K619" i="1"/>
  <c r="P625" i="1"/>
  <c r="N631" i="1"/>
  <c r="B631" i="1"/>
  <c r="J645" i="1"/>
  <c r="R651" i="1"/>
  <c r="Q651" i="1"/>
  <c r="J657" i="1"/>
  <c r="R663" i="1"/>
  <c r="A663" i="1"/>
  <c r="R677" i="1"/>
  <c r="N683" i="1"/>
  <c r="B683" i="1"/>
  <c r="Q689" i="1"/>
  <c r="K695" i="1"/>
  <c r="J709" i="1"/>
  <c r="L715" i="1"/>
  <c r="B715" i="1"/>
  <c r="P727" i="1"/>
  <c r="R1111" i="1"/>
  <c r="J1151" i="1"/>
  <c r="R721" i="1"/>
  <c r="Q741" i="1"/>
  <c r="P613" i="1"/>
  <c r="O619" i="1"/>
  <c r="Q619" i="1"/>
  <c r="M625" i="1"/>
  <c r="R631" i="1"/>
  <c r="A631" i="1"/>
  <c r="P645" i="1"/>
  <c r="P651" i="1"/>
  <c r="B651" i="1"/>
  <c r="L657" i="1"/>
  <c r="P663" i="1"/>
  <c r="J677" i="1"/>
  <c r="L683" i="1"/>
  <c r="A683" i="1"/>
  <c r="P689" i="1"/>
  <c r="R695" i="1"/>
  <c r="Q709" i="1"/>
  <c r="K715" i="1"/>
  <c r="M727" i="1"/>
  <c r="O727" i="1"/>
  <c r="Q738" i="1"/>
  <c r="M1437" i="1"/>
  <c r="P1448" i="1"/>
  <c r="Q1375" i="1"/>
  <c r="N1440" i="1"/>
  <c r="N1383" i="1"/>
  <c r="R619" i="1"/>
  <c r="O651" i="1"/>
  <c r="M689" i="1"/>
  <c r="N727" i="1"/>
  <c r="L1437" i="1"/>
  <c r="Q156" i="1"/>
  <c r="B1248" i="1"/>
  <c r="N1248" i="1"/>
  <c r="P1248" i="1"/>
  <c r="B1252" i="1"/>
  <c r="L1252" i="1"/>
  <c r="N1252" i="1"/>
  <c r="N1369" i="1"/>
  <c r="Q1369" i="1"/>
  <c r="J1369" i="1"/>
  <c r="M1403" i="1"/>
  <c r="N1403" i="1"/>
  <c r="P1408" i="1"/>
  <c r="L1408" i="1"/>
  <c r="A1408" i="1"/>
  <c r="K1433" i="1"/>
  <c r="A1433" i="1"/>
  <c r="M1459" i="1"/>
  <c r="B1459" i="1"/>
  <c r="P1459" i="1"/>
  <c r="A154" i="1"/>
  <c r="P154" i="1"/>
  <c r="M1407" i="1"/>
  <c r="N1368" i="1"/>
  <c r="Q1249" i="1"/>
  <c r="K227" i="1"/>
  <c r="A227" i="1"/>
  <c r="Q1318" i="1"/>
  <c r="M75" i="1"/>
  <c r="M216" i="1"/>
  <c r="B588" i="1"/>
  <c r="A1201" i="1"/>
  <c r="A363" i="1"/>
  <c r="L1459" i="1"/>
  <c r="R1433" i="1"/>
  <c r="L1403" i="1"/>
  <c r="L1369" i="1"/>
  <c r="P1252" i="1"/>
  <c r="A1248" i="1"/>
  <c r="P228" i="1"/>
  <c r="N1458" i="1"/>
  <c r="R1467" i="1"/>
  <c r="K154" i="1"/>
  <c r="K193" i="1"/>
  <c r="N1295" i="1"/>
  <c r="L1295" i="1"/>
  <c r="M1295" i="1"/>
  <c r="B1295" i="1"/>
  <c r="K1295" i="1"/>
  <c r="B354" i="1"/>
  <c r="A346" i="1"/>
  <c r="B346" i="1"/>
  <c r="J1407" i="1"/>
  <c r="L1368" i="1"/>
  <c r="L1477" i="1"/>
  <c r="R216" i="1"/>
  <c r="K363" i="1"/>
  <c r="Q319" i="1"/>
  <c r="A228" i="1"/>
  <c r="R1458" i="1"/>
  <c r="P1326" i="1"/>
  <c r="O1467" i="1"/>
  <c r="P499" i="1"/>
  <c r="J499" i="1"/>
  <c r="O319" i="1"/>
  <c r="O1327" i="1"/>
  <c r="Q1458" i="1"/>
  <c r="M1326" i="1"/>
  <c r="L242" i="1"/>
  <c r="M15" i="1"/>
  <c r="R205" i="1"/>
  <c r="B205" i="1"/>
  <c r="L205" i="1"/>
  <c r="R20" i="1"/>
  <c r="B20" i="1"/>
  <c r="L20" i="1"/>
  <c r="A52" i="1"/>
  <c r="R52" i="1"/>
  <c r="N52" i="1"/>
  <c r="B1216" i="1"/>
  <c r="K1216" i="1"/>
  <c r="M597" i="1"/>
  <c r="R597" i="1"/>
  <c r="O565" i="1"/>
  <c r="A565" i="1"/>
  <c r="Q565" i="1"/>
  <c r="K328" i="1"/>
  <c r="P328" i="1"/>
  <c r="P537" i="1"/>
  <c r="A537" i="1"/>
  <c r="P521" i="1"/>
  <c r="J521" i="1"/>
  <c r="R521" i="1"/>
  <c r="K521" i="1"/>
  <c r="B1318" i="1"/>
  <c r="O1318" i="1"/>
  <c r="Q1326" i="1"/>
  <c r="J1326" i="1"/>
  <c r="N1326" i="1"/>
  <c r="N156" i="1"/>
  <c r="K156" i="1"/>
  <c r="M156" i="1"/>
  <c r="J156" i="1"/>
  <c r="P1467" i="1"/>
  <c r="K1467" i="1"/>
  <c r="K1319" i="1"/>
  <c r="B1319" i="1"/>
  <c r="N1327" i="1"/>
  <c r="L1327" i="1"/>
  <c r="M1327" i="1"/>
  <c r="A319" i="1"/>
  <c r="R319" i="1"/>
  <c r="M1402" i="1"/>
  <c r="O1402" i="1"/>
  <c r="Q1402" i="1"/>
  <c r="A1402" i="1"/>
  <c r="L1235" i="1"/>
  <c r="K1235" i="1"/>
  <c r="Q1235" i="1"/>
  <c r="B75" i="1"/>
  <c r="P75" i="1"/>
  <c r="R413" i="1"/>
  <c r="P413" i="1"/>
  <c r="Q363" i="1"/>
  <c r="P363" i="1"/>
  <c r="J363" i="1"/>
  <c r="L15" i="1"/>
  <c r="J15" i="1"/>
  <c r="N1201" i="1"/>
  <c r="O1201" i="1"/>
  <c r="P1201" i="1"/>
  <c r="A193" i="1"/>
  <c r="B193" i="1"/>
  <c r="K600" i="1"/>
  <c r="M600" i="1"/>
  <c r="M594" i="1"/>
  <c r="N594" i="1"/>
  <c r="A594" i="1"/>
  <c r="P588" i="1"/>
  <c r="J588" i="1"/>
  <c r="M1297" i="1"/>
  <c r="B1296" i="1"/>
  <c r="P1296" i="1"/>
  <c r="P165" i="1"/>
  <c r="B501" i="1"/>
  <c r="Q500" i="1"/>
  <c r="M500" i="1"/>
  <c r="A500" i="1"/>
  <c r="K492" i="1"/>
  <c r="J492" i="1"/>
  <c r="L492" i="1"/>
  <c r="M492" i="1"/>
  <c r="O520" i="1"/>
  <c r="L1108" i="1"/>
  <c r="L1196" i="1"/>
  <c r="B168" i="1"/>
  <c r="R168" i="1"/>
  <c r="B345" i="1"/>
  <c r="B528" i="1"/>
  <c r="O528" i="1"/>
  <c r="J528" i="1"/>
  <c r="O1196" i="1"/>
  <c r="A1196" i="1"/>
  <c r="B1196" i="1"/>
  <c r="Q1196" i="1"/>
  <c r="N1188" i="1"/>
  <c r="A1188" i="1"/>
  <c r="Q1188" i="1"/>
  <c r="K1188" i="1"/>
  <c r="L1188" i="1"/>
  <c r="R1180" i="1"/>
  <c r="K1180" i="1"/>
  <c r="L1180" i="1"/>
  <c r="A1180" i="1"/>
  <c r="K1172" i="1"/>
  <c r="L1172" i="1"/>
  <c r="P1172" i="1"/>
  <c r="P1164" i="1"/>
  <c r="O1164" i="1"/>
  <c r="Q1164" i="1"/>
  <c r="J1164" i="1"/>
  <c r="B1156" i="1"/>
  <c r="A1156" i="1"/>
  <c r="R1156" i="1"/>
  <c r="L1156" i="1"/>
  <c r="N1156" i="1"/>
  <c r="P1148" i="1"/>
  <c r="A1148" i="1"/>
  <c r="N1148" i="1"/>
  <c r="R1148" i="1"/>
  <c r="R1140" i="1"/>
  <c r="A1140" i="1"/>
  <c r="J1140" i="1"/>
  <c r="B1140" i="1"/>
  <c r="K1140" i="1"/>
  <c r="M1132" i="1"/>
  <c r="B1132" i="1"/>
  <c r="N1132" i="1"/>
  <c r="Q1132" i="1"/>
  <c r="R1132" i="1"/>
  <c r="Q1124" i="1"/>
  <c r="L1124" i="1"/>
  <c r="J1124" i="1"/>
  <c r="L1116" i="1"/>
  <c r="K1116" i="1"/>
  <c r="O1116" i="1"/>
  <c r="R1116" i="1"/>
  <c r="R1108" i="1"/>
  <c r="K1108" i="1"/>
  <c r="O1108" i="1"/>
  <c r="B1108" i="1"/>
  <c r="B1100" i="1"/>
  <c r="R1100" i="1"/>
  <c r="N1100" i="1"/>
  <c r="J1100" i="1"/>
  <c r="P1100" i="1"/>
  <c r="A1092" i="1"/>
  <c r="P1092" i="1"/>
  <c r="K1092" i="1"/>
  <c r="K1084" i="1"/>
  <c r="J1084" i="1"/>
  <c r="A1084" i="1"/>
  <c r="M1084" i="1"/>
  <c r="P1076" i="1"/>
  <c r="B1076" i="1"/>
  <c r="J1076" i="1"/>
  <c r="N1068" i="1"/>
  <c r="P1068" i="1"/>
  <c r="R1068" i="1"/>
  <c r="N168" i="1"/>
  <c r="P169" i="1"/>
  <c r="O169" i="1"/>
  <c r="B352" i="1"/>
  <c r="A352" i="1"/>
  <c r="A344" i="1"/>
  <c r="B497" i="1"/>
  <c r="O497" i="1"/>
  <c r="P497" i="1"/>
  <c r="N535" i="1"/>
  <c r="B535" i="1"/>
  <c r="K535" i="1"/>
  <c r="A535" i="1"/>
  <c r="M535" i="1"/>
  <c r="L535" i="1"/>
  <c r="B527" i="1"/>
  <c r="Q527" i="1"/>
  <c r="R527" i="1"/>
  <c r="A527" i="1"/>
  <c r="K527" i="1"/>
  <c r="O519" i="1"/>
  <c r="P519" i="1"/>
  <c r="Q519" i="1"/>
  <c r="J519" i="1"/>
  <c r="L511" i="1"/>
  <c r="N511" i="1"/>
  <c r="O511" i="1"/>
  <c r="P511" i="1"/>
  <c r="B1068" i="1"/>
  <c r="B1084" i="1"/>
  <c r="O1124" i="1"/>
  <c r="P1140" i="1"/>
  <c r="K1164" i="1"/>
  <c r="Q1180" i="1"/>
  <c r="A1132" i="1"/>
  <c r="N1076" i="1"/>
  <c r="O1294" i="1"/>
  <c r="M1296" i="1"/>
  <c r="N1297" i="1"/>
  <c r="O1293" i="1"/>
  <c r="N169" i="1"/>
  <c r="Q168" i="1"/>
  <c r="B170" i="1"/>
  <c r="M170" i="1"/>
  <c r="B500" i="1"/>
  <c r="J505" i="1"/>
  <c r="J511" i="1"/>
  <c r="M519" i="1"/>
  <c r="L527" i="1"/>
  <c r="A1068" i="1"/>
  <c r="O1100" i="1"/>
  <c r="M1124" i="1"/>
  <c r="O1140" i="1"/>
  <c r="R1164" i="1"/>
  <c r="P1180" i="1"/>
  <c r="M1148" i="1"/>
  <c r="P1116" i="1"/>
  <c r="B1194" i="1"/>
  <c r="J1194" i="1"/>
  <c r="A1186" i="1"/>
  <c r="L1186" i="1"/>
  <c r="O1186" i="1"/>
  <c r="N1178" i="1"/>
  <c r="B1178" i="1"/>
  <c r="R1162" i="1"/>
  <c r="L1162" i="1"/>
  <c r="M1162" i="1"/>
  <c r="Q1162" i="1"/>
  <c r="B1154" i="1"/>
  <c r="R1154" i="1"/>
  <c r="P1154" i="1"/>
  <c r="K1146" i="1"/>
  <c r="A1146" i="1"/>
  <c r="N1146" i="1"/>
  <c r="R1146" i="1"/>
  <c r="J1146" i="1"/>
  <c r="K1138" i="1"/>
  <c r="L1138" i="1"/>
  <c r="Q1138" i="1"/>
  <c r="N1130" i="1"/>
  <c r="A1130" i="1"/>
  <c r="K1130" i="1"/>
  <c r="Q1130" i="1"/>
  <c r="L1122" i="1"/>
  <c r="M1122" i="1"/>
  <c r="R1114" i="1"/>
  <c r="B1114" i="1"/>
  <c r="K1114" i="1"/>
  <c r="N1114" i="1"/>
  <c r="B1106" i="1"/>
  <c r="J1106" i="1"/>
  <c r="R1098" i="1"/>
  <c r="A1098" i="1"/>
  <c r="B1098" i="1"/>
  <c r="K1098" i="1"/>
  <c r="O1098" i="1"/>
  <c r="R1090" i="1"/>
  <c r="J1090" i="1"/>
  <c r="L1090" i="1"/>
  <c r="B1082" i="1"/>
  <c r="R1082" i="1"/>
  <c r="N1082" i="1"/>
  <c r="L1074" i="1"/>
  <c r="N1074" i="1"/>
  <c r="P1074" i="1"/>
  <c r="J1074" i="1"/>
  <c r="P1066" i="1"/>
  <c r="K1066" i="1"/>
  <c r="A1066" i="1"/>
  <c r="P323" i="1"/>
  <c r="R1316" i="1"/>
  <c r="B1316" i="1"/>
  <c r="P251" i="1"/>
  <c r="M586" i="1"/>
  <c r="O1330" i="1"/>
  <c r="J57" i="1"/>
  <c r="K33" i="1"/>
  <c r="P1366" i="1"/>
  <c r="P49" i="1"/>
  <c r="M324" i="1"/>
  <c r="L1296" i="1"/>
  <c r="P1299" i="1"/>
  <c r="K1299" i="1"/>
  <c r="K173" i="1"/>
  <c r="M169" i="1"/>
  <c r="R170" i="1"/>
  <c r="A168" i="1"/>
  <c r="R501" i="1"/>
  <c r="Q511" i="1"/>
  <c r="L519" i="1"/>
  <c r="R535" i="1"/>
  <c r="J1068" i="1"/>
  <c r="R1084" i="1"/>
  <c r="M1100" i="1"/>
  <c r="K1124" i="1"/>
  <c r="M1140" i="1"/>
  <c r="B1164" i="1"/>
  <c r="B1180" i="1"/>
  <c r="O1092" i="1"/>
  <c r="Q1148" i="1"/>
  <c r="A1116" i="1"/>
  <c r="O323" i="1"/>
  <c r="J1316" i="1"/>
  <c r="A1316" i="1"/>
  <c r="N251" i="1"/>
  <c r="J586" i="1"/>
  <c r="N1330" i="1"/>
  <c r="L57" i="1"/>
  <c r="A33" i="1"/>
  <c r="P389" i="1"/>
  <c r="N49" i="1"/>
  <c r="A324" i="1"/>
  <c r="R1291" i="1"/>
  <c r="K1296" i="1"/>
  <c r="O1299" i="1"/>
  <c r="Q1298" i="1"/>
  <c r="K1298" i="1"/>
  <c r="Q173" i="1"/>
  <c r="O170" i="1"/>
  <c r="B344" i="1"/>
  <c r="O501" i="1"/>
  <c r="N492" i="1"/>
  <c r="Q522" i="1"/>
  <c r="Q512" i="1"/>
  <c r="M511" i="1"/>
  <c r="A519" i="1"/>
  <c r="J535" i="1"/>
  <c r="Q1068" i="1"/>
  <c r="O1084" i="1"/>
  <c r="K1100" i="1"/>
  <c r="P1124" i="1"/>
  <c r="Q1140" i="1"/>
  <c r="A1164" i="1"/>
  <c r="Q1074" i="1"/>
  <c r="J1122" i="1"/>
  <c r="M1092" i="1"/>
  <c r="R1172" i="1"/>
  <c r="M1156" i="1"/>
  <c r="M168" i="1"/>
  <c r="K493" i="1"/>
  <c r="N493" i="1"/>
  <c r="R493" i="1"/>
  <c r="A511" i="1"/>
  <c r="B519" i="1"/>
  <c r="Q535" i="1"/>
  <c r="N539" i="1"/>
  <c r="A539" i="1"/>
  <c r="R515" i="1"/>
  <c r="B515" i="1"/>
  <c r="O1068" i="1"/>
  <c r="Q1084" i="1"/>
  <c r="L1100" i="1"/>
  <c r="N1124" i="1"/>
  <c r="N1140" i="1"/>
  <c r="O1180" i="1"/>
  <c r="J1092" i="1"/>
  <c r="J1172" i="1"/>
  <c r="N1196" i="1"/>
  <c r="Q466" i="1"/>
  <c r="P466" i="1"/>
  <c r="J466" i="1"/>
  <c r="R466" i="1"/>
  <c r="K466" i="1"/>
  <c r="M466" i="1"/>
  <c r="B466" i="1"/>
  <c r="N466" i="1"/>
  <c r="A466" i="1"/>
  <c r="L466" i="1"/>
  <c r="O466" i="1"/>
  <c r="M482" i="1"/>
  <c r="B482" i="1"/>
  <c r="N482" i="1"/>
  <c r="A482" i="1"/>
  <c r="O482" i="1"/>
  <c r="Q482" i="1"/>
  <c r="P482" i="1"/>
  <c r="R482" i="1"/>
  <c r="K482" i="1"/>
  <c r="L482" i="1"/>
  <c r="R474" i="1"/>
  <c r="K474" i="1"/>
  <c r="L474" i="1"/>
  <c r="M474" i="1"/>
  <c r="A474" i="1"/>
  <c r="O474" i="1"/>
  <c r="Q474" i="1"/>
  <c r="P474" i="1"/>
  <c r="B474" i="1"/>
  <c r="J474" i="1"/>
  <c r="N474" i="1"/>
  <c r="J1069" i="1"/>
  <c r="B1195" i="1"/>
  <c r="A1195" i="1"/>
  <c r="P1195" i="1"/>
  <c r="L1187" i="1"/>
  <c r="N1187" i="1"/>
  <c r="J1179" i="1"/>
  <c r="L1179" i="1"/>
  <c r="A1171" i="1"/>
  <c r="R1171" i="1"/>
  <c r="K1163" i="1"/>
  <c r="Q1163" i="1"/>
  <c r="Q1155" i="1"/>
  <c r="A1155" i="1"/>
  <c r="O1155" i="1"/>
  <c r="Q1147" i="1"/>
  <c r="K1147" i="1"/>
  <c r="R1139" i="1"/>
  <c r="M1139" i="1"/>
  <c r="B1131" i="1"/>
  <c r="J1131" i="1"/>
  <c r="M1123" i="1"/>
  <c r="O1123" i="1"/>
  <c r="Q1115" i="1"/>
  <c r="A1115" i="1"/>
  <c r="N1115" i="1"/>
  <c r="A1107" i="1"/>
  <c r="L1107" i="1"/>
  <c r="R1099" i="1"/>
  <c r="M1099" i="1"/>
  <c r="O1091" i="1"/>
  <c r="J1091" i="1"/>
  <c r="J1083" i="1"/>
  <c r="M1083" i="1"/>
  <c r="Q1075" i="1"/>
  <c r="A1075" i="1"/>
  <c r="R1075" i="1"/>
  <c r="B1067" i="1"/>
  <c r="K1067" i="1"/>
  <c r="Q339" i="1"/>
  <c r="K502" i="1"/>
  <c r="J503" i="1"/>
  <c r="K495" i="1"/>
  <c r="B495" i="1"/>
  <c r="A509" i="1"/>
  <c r="N525" i="1"/>
  <c r="M1145" i="1"/>
  <c r="J1169" i="1"/>
  <c r="A1169" i="1"/>
  <c r="M1185" i="1"/>
  <c r="L1065" i="1"/>
  <c r="B1065" i="1"/>
  <c r="O1073" i="1"/>
  <c r="M1081" i="1"/>
  <c r="O1097" i="1"/>
  <c r="P1105" i="1"/>
  <c r="J1121" i="1"/>
  <c r="B1121" i="1"/>
  <c r="Q1137" i="1"/>
  <c r="M1161" i="1"/>
  <c r="N1193" i="1"/>
  <c r="N1067" i="1"/>
  <c r="J1075" i="1"/>
  <c r="Q1083" i="1"/>
  <c r="M1091" i="1"/>
  <c r="K1099" i="1"/>
  <c r="M1107" i="1"/>
  <c r="K1115" i="1"/>
  <c r="N1123" i="1"/>
  <c r="L1131" i="1"/>
  <c r="Q1139" i="1"/>
  <c r="M1147" i="1"/>
  <c r="A1147" i="1"/>
  <c r="P1163" i="1"/>
  <c r="A1163" i="1"/>
  <c r="B1171" i="1"/>
  <c r="B1179" i="1"/>
  <c r="Q1187" i="1"/>
  <c r="J1195" i="1"/>
  <c r="J1117" i="1"/>
  <c r="J482" i="1"/>
  <c r="L1097" i="1"/>
  <c r="N1105" i="1"/>
  <c r="R1121" i="1"/>
  <c r="M1137" i="1"/>
  <c r="A1137" i="1"/>
  <c r="K1161" i="1"/>
  <c r="M1193" i="1"/>
  <c r="O1067" i="1"/>
  <c r="O1075" i="1"/>
  <c r="P1083" i="1"/>
  <c r="R1091" i="1"/>
  <c r="J1099" i="1"/>
  <c r="R1107" i="1"/>
  <c r="M1115" i="1"/>
  <c r="L1123" i="1"/>
  <c r="K1131" i="1"/>
  <c r="P1139" i="1"/>
  <c r="L1147" i="1"/>
  <c r="N1155" i="1"/>
  <c r="O1163" i="1"/>
  <c r="P1171" i="1"/>
  <c r="P1179" i="1"/>
  <c r="A1179" i="1"/>
  <c r="B1187" i="1"/>
  <c r="Q1195" i="1"/>
  <c r="J1183" i="1"/>
  <c r="O1183" i="1"/>
  <c r="J1167" i="1"/>
  <c r="R1167" i="1"/>
  <c r="N1151" i="1"/>
  <c r="O1151" i="1"/>
  <c r="B1143" i="1"/>
  <c r="P1143" i="1"/>
  <c r="K1135" i="1"/>
  <c r="A1135" i="1"/>
  <c r="N1111" i="1"/>
  <c r="P1111" i="1"/>
  <c r="A1103" i="1"/>
  <c r="P1103" i="1"/>
  <c r="R1087" i="1"/>
  <c r="N1087" i="1"/>
  <c r="P503" i="1"/>
  <c r="Q495" i="1"/>
  <c r="J533" i="1"/>
  <c r="R1185" i="1"/>
  <c r="B1185" i="1"/>
  <c r="R1081" i="1"/>
  <c r="A1081" i="1"/>
  <c r="K1097" i="1"/>
  <c r="P1121" i="1"/>
  <c r="R1161" i="1"/>
  <c r="B1161" i="1"/>
  <c r="L1193" i="1"/>
  <c r="M1067" i="1"/>
  <c r="M1075" i="1"/>
  <c r="N1083" i="1"/>
  <c r="Q1091" i="1"/>
  <c r="Q1099" i="1"/>
  <c r="J1107" i="1"/>
  <c r="R1115" i="1"/>
  <c r="R1123" i="1"/>
  <c r="M1131" i="1"/>
  <c r="N1139" i="1"/>
  <c r="P1147" i="1"/>
  <c r="M1155" i="1"/>
  <c r="N1163" i="1"/>
  <c r="O1171" i="1"/>
  <c r="O1179" i="1"/>
  <c r="P1187" i="1"/>
  <c r="A1187" i="1"/>
  <c r="K1141" i="1"/>
  <c r="R1183" i="1"/>
  <c r="Q1103" i="1"/>
  <c r="Q1174" i="1"/>
  <c r="L1174" i="1"/>
  <c r="B736" i="1"/>
  <c r="N736" i="1"/>
  <c r="R736" i="1"/>
  <c r="N730" i="1"/>
  <c r="P730" i="1"/>
  <c r="L730" i="1"/>
  <c r="Q724" i="1"/>
  <c r="L724" i="1"/>
  <c r="P724" i="1"/>
  <c r="K718" i="1"/>
  <c r="A718" i="1"/>
  <c r="N718" i="1"/>
  <c r="P718" i="1"/>
  <c r="J718" i="1"/>
  <c r="N704" i="1"/>
  <c r="L704" i="1"/>
  <c r="O704" i="1"/>
  <c r="K704" i="1"/>
  <c r="K698" i="1"/>
  <c r="M698" i="1"/>
  <c r="A698" i="1"/>
  <c r="L698" i="1"/>
  <c r="P698" i="1"/>
  <c r="J698" i="1"/>
  <c r="N692" i="1"/>
  <c r="P692" i="1"/>
  <c r="Q692" i="1"/>
  <c r="J692" i="1"/>
  <c r="A686" i="1"/>
  <c r="L686" i="1"/>
  <c r="N686" i="1"/>
  <c r="K686" i="1"/>
  <c r="J686" i="1"/>
  <c r="Q672" i="1"/>
  <c r="B672" i="1"/>
  <c r="L672" i="1"/>
  <c r="N672" i="1"/>
  <c r="O672" i="1"/>
  <c r="R672" i="1"/>
  <c r="R666" i="1"/>
  <c r="P666" i="1"/>
  <c r="M666" i="1"/>
  <c r="K666" i="1"/>
  <c r="A660" i="1"/>
  <c r="B660" i="1"/>
  <c r="Q660" i="1"/>
  <c r="L660" i="1"/>
  <c r="O660" i="1"/>
  <c r="P654" i="1"/>
  <c r="B654" i="1"/>
  <c r="Q654" i="1"/>
  <c r="R654" i="1"/>
  <c r="L654" i="1"/>
  <c r="L640" i="1"/>
  <c r="A640" i="1"/>
  <c r="B640" i="1"/>
  <c r="P640" i="1"/>
  <c r="J640" i="1"/>
  <c r="R640" i="1"/>
  <c r="K640" i="1"/>
  <c r="P634" i="1"/>
  <c r="J634" i="1"/>
  <c r="R634" i="1"/>
  <c r="K634" i="1"/>
  <c r="O634" i="1"/>
  <c r="P628" i="1"/>
  <c r="K628" i="1"/>
  <c r="L628" i="1"/>
  <c r="A628" i="1"/>
  <c r="J628" i="1"/>
  <c r="K622" i="1"/>
  <c r="A622" i="1"/>
  <c r="N622" i="1"/>
  <c r="J622" i="1"/>
  <c r="M622" i="1"/>
  <c r="O622" i="1"/>
  <c r="L608" i="1"/>
  <c r="O608" i="1"/>
  <c r="B608" i="1"/>
  <c r="N608" i="1"/>
  <c r="Q608" i="1"/>
  <c r="L1093" i="1"/>
  <c r="J1093" i="1"/>
  <c r="A697" i="1"/>
  <c r="L697" i="1"/>
  <c r="B671" i="1"/>
  <c r="R671" i="1"/>
  <c r="O659" i="1"/>
  <c r="M659" i="1"/>
  <c r="N607" i="1"/>
  <c r="A607" i="1"/>
  <c r="K621" i="1"/>
  <c r="M627" i="1"/>
  <c r="B627" i="1"/>
  <c r="J633" i="1"/>
  <c r="N639" i="1"/>
  <c r="J659" i="1"/>
  <c r="K665" i="1"/>
  <c r="J671" i="1"/>
  <c r="M691" i="1"/>
  <c r="O697" i="1"/>
  <c r="R723" i="1"/>
  <c r="L607" i="1"/>
  <c r="R621" i="1"/>
  <c r="L627" i="1"/>
  <c r="A627" i="1"/>
  <c r="Q633" i="1"/>
  <c r="K639" i="1"/>
  <c r="Q659" i="1"/>
  <c r="J665" i="1"/>
  <c r="Q671" i="1"/>
  <c r="K691" i="1"/>
  <c r="A691" i="1"/>
  <c r="N697" i="1"/>
  <c r="Q723" i="1"/>
  <c r="L1207" i="1"/>
  <c r="K1207" i="1"/>
  <c r="P479" i="1"/>
  <c r="M479" i="1"/>
  <c r="M471" i="1"/>
  <c r="A471" i="1"/>
  <c r="K685" i="1"/>
  <c r="P703" i="1"/>
  <c r="R717" i="1"/>
  <c r="A717" i="1"/>
  <c r="N729" i="1"/>
  <c r="Q735" i="1"/>
  <c r="K607" i="1"/>
  <c r="J621" i="1"/>
  <c r="N627" i="1"/>
  <c r="M633" i="1"/>
  <c r="O633" i="1"/>
  <c r="R639" i="1"/>
  <c r="A659" i="1"/>
  <c r="Q665" i="1"/>
  <c r="P671" i="1"/>
  <c r="L691" i="1"/>
  <c r="B691" i="1"/>
  <c r="M697" i="1"/>
  <c r="P723" i="1"/>
  <c r="O1207" i="1"/>
  <c r="J471" i="1"/>
  <c r="J717" i="1"/>
  <c r="K729" i="1"/>
  <c r="M729" i="1"/>
  <c r="P735" i="1"/>
  <c r="R607" i="1"/>
  <c r="Q621" i="1"/>
  <c r="K627" i="1"/>
  <c r="P633" i="1"/>
  <c r="B633" i="1"/>
  <c r="J639" i="1"/>
  <c r="N659" i="1"/>
  <c r="B659" i="1"/>
  <c r="O665" i="1"/>
  <c r="O671" i="1"/>
  <c r="R691" i="1"/>
  <c r="K697" i="1"/>
  <c r="B697" i="1"/>
  <c r="O723" i="1"/>
  <c r="M1207" i="1"/>
  <c r="L729" i="1"/>
  <c r="J607" i="1"/>
  <c r="P621" i="1"/>
  <c r="O621" i="1"/>
  <c r="R627" i="1"/>
  <c r="L633" i="1"/>
  <c r="A633" i="1"/>
  <c r="Q639" i="1"/>
  <c r="L659" i="1"/>
  <c r="P665" i="1"/>
  <c r="A665" i="1"/>
  <c r="N671" i="1"/>
  <c r="J691" i="1"/>
  <c r="R697" i="1"/>
  <c r="N723" i="1"/>
  <c r="R738" i="1"/>
  <c r="O738" i="1"/>
  <c r="M726" i="1"/>
  <c r="B726" i="1"/>
  <c r="N1207" i="1"/>
  <c r="M621" i="1"/>
  <c r="P639" i="1"/>
  <c r="K659" i="1"/>
  <c r="N665" i="1"/>
  <c r="B665" i="1"/>
  <c r="M671" i="1"/>
  <c r="P691" i="1"/>
  <c r="J697" i="1"/>
  <c r="M723" i="1"/>
  <c r="R1207" i="1"/>
  <c r="P1382" i="1"/>
  <c r="Q1382" i="1"/>
  <c r="R1382" i="1"/>
  <c r="L1447" i="1"/>
  <c r="B1447" i="1"/>
  <c r="M1447" i="1"/>
  <c r="A1439" i="1"/>
  <c r="Q1439" i="1"/>
  <c r="K1439" i="1"/>
  <c r="O484" i="1"/>
  <c r="M485" i="1"/>
  <c r="A1026" i="1"/>
  <c r="B997" i="1"/>
  <c r="B965" i="1"/>
  <c r="J485" i="1"/>
  <c r="A1059" i="1"/>
  <c r="A1035" i="1"/>
  <c r="B1029" i="1"/>
  <c r="A983" i="1"/>
  <c r="A951" i="1"/>
  <c r="B1061" i="1"/>
  <c r="A1043" i="1"/>
  <c r="B1037" i="1"/>
  <c r="B1033" i="1"/>
  <c r="A1019" i="1"/>
  <c r="B1013" i="1"/>
  <c r="B981" i="1"/>
  <c r="K469" i="1"/>
  <c r="L1438" i="1"/>
  <c r="B1448" i="1"/>
  <c r="B1375" i="1"/>
  <c r="B1383" i="1"/>
  <c r="Q468" i="1"/>
  <c r="J476" i="1"/>
  <c r="R484" i="1"/>
  <c r="J469" i="1"/>
  <c r="A1027" i="1"/>
  <c r="B1005" i="1"/>
  <c r="B973" i="1"/>
  <c r="O1233" i="1"/>
  <c r="O1236" i="1"/>
  <c r="O1237" i="1"/>
  <c r="O1234" i="1"/>
  <c r="O1238" i="1"/>
  <c r="O441" i="1"/>
  <c r="O440" i="1"/>
  <c r="F56" i="8"/>
  <c r="F51" i="8"/>
  <c r="F59" i="8"/>
  <c r="F54" i="8"/>
  <c r="F86" i="8"/>
  <c r="F135" i="8"/>
  <c r="F22" i="8"/>
  <c r="F173" i="8"/>
  <c r="F84" i="8"/>
  <c r="F140" i="8"/>
  <c r="F143" i="8"/>
  <c r="F81" i="8"/>
  <c r="F25" i="8"/>
  <c r="F57" i="8"/>
  <c r="F83" i="8"/>
  <c r="F55" i="8"/>
  <c r="F85" i="8"/>
  <c r="F63" i="8"/>
  <c r="F53" i="8"/>
  <c r="L583" i="1"/>
  <c r="Q603" i="1"/>
  <c r="R1216" i="1"/>
  <c r="J1459" i="1"/>
  <c r="M1433" i="1"/>
  <c r="Q1408" i="1"/>
  <c r="P1403" i="1"/>
  <c r="A1403" i="1"/>
  <c r="K1369" i="1"/>
  <c r="M1252" i="1"/>
  <c r="R1248" i="1"/>
  <c r="N552" i="1"/>
  <c r="J584" i="1"/>
  <c r="J549" i="1"/>
  <c r="A1215" i="1"/>
  <c r="B43" i="1"/>
  <c r="R546" i="1"/>
  <c r="L1467" i="1"/>
  <c r="O154" i="1"/>
  <c r="K49" i="1"/>
  <c r="P324" i="1"/>
  <c r="R1245" i="1"/>
  <c r="O233" i="1"/>
  <c r="R233" i="1"/>
  <c r="J316" i="1"/>
  <c r="O316" i="1"/>
  <c r="A239" i="1"/>
  <c r="Q239" i="1"/>
  <c r="B163" i="1"/>
  <c r="O163" i="1"/>
  <c r="B70" i="1"/>
  <c r="K70" i="1"/>
  <c r="P160" i="1"/>
  <c r="M160" i="1"/>
  <c r="O231" i="1"/>
  <c r="M27" i="1"/>
  <c r="J27" i="1"/>
  <c r="B51" i="1"/>
  <c r="L51" i="1"/>
  <c r="K59" i="1"/>
  <c r="J59" i="1"/>
  <c r="O201" i="1"/>
  <c r="B201" i="1"/>
  <c r="L201" i="1"/>
  <c r="N549" i="1"/>
  <c r="O549" i="1"/>
  <c r="N598" i="1"/>
  <c r="P598" i="1"/>
  <c r="O566" i="1"/>
  <c r="B566" i="1"/>
  <c r="L566" i="1"/>
  <c r="R1310" i="1"/>
  <c r="K1310" i="1"/>
  <c r="M271" i="1"/>
  <c r="A271" i="1"/>
  <c r="Q271" i="1"/>
  <c r="A1478" i="1"/>
  <c r="J1478" i="1"/>
  <c r="L36" i="1"/>
  <c r="Q36" i="1"/>
  <c r="J60" i="1"/>
  <c r="P60" i="1"/>
  <c r="N1258" i="1"/>
  <c r="B1258" i="1"/>
  <c r="L550" i="1"/>
  <c r="A550" i="1"/>
  <c r="Q597" i="1"/>
  <c r="K597" i="1"/>
  <c r="O577" i="1"/>
  <c r="L577" i="1"/>
  <c r="B1208" i="1"/>
  <c r="M1208" i="1"/>
  <c r="A272" i="1"/>
  <c r="K272" i="1"/>
  <c r="K1251" i="1"/>
  <c r="R1251" i="1"/>
  <c r="M1243" i="1"/>
  <c r="L1243" i="1"/>
  <c r="R1243" i="1"/>
  <c r="M1395" i="1"/>
  <c r="B1395" i="1"/>
  <c r="P1395" i="1"/>
  <c r="O1456" i="1"/>
  <c r="A1456" i="1"/>
  <c r="J1456" i="1"/>
  <c r="P218" i="1"/>
  <c r="L218" i="1"/>
  <c r="N218" i="1"/>
  <c r="R389" i="1"/>
  <c r="Q389" i="1"/>
  <c r="A389" i="1"/>
  <c r="L325" i="1"/>
  <c r="K325" i="1"/>
  <c r="J325" i="1"/>
  <c r="P1430" i="1"/>
  <c r="R1336" i="1"/>
  <c r="Q1251" i="1"/>
  <c r="O205" i="1"/>
  <c r="L210" i="1"/>
  <c r="N1393" i="1"/>
  <c r="K1468" i="1"/>
  <c r="K1478" i="1"/>
  <c r="B1478" i="1"/>
  <c r="J1488" i="1"/>
  <c r="Q1498" i="1"/>
  <c r="K263" i="1"/>
  <c r="B1311" i="1"/>
  <c r="O551" i="1"/>
  <c r="Q571" i="1"/>
  <c r="K196" i="1"/>
  <c r="P52" i="1"/>
  <c r="P20" i="1"/>
  <c r="R159" i="1"/>
  <c r="B159" i="1"/>
  <c r="Q1433" i="1"/>
  <c r="B1433" i="1"/>
  <c r="R1408" i="1"/>
  <c r="P1369" i="1"/>
  <c r="Q1252" i="1"/>
  <c r="B271" i="1"/>
  <c r="B1310" i="1"/>
  <c r="P552" i="1"/>
  <c r="P566" i="1"/>
  <c r="N584" i="1"/>
  <c r="O598" i="1"/>
  <c r="K549" i="1"/>
  <c r="Q1215" i="1"/>
  <c r="Q201" i="1"/>
  <c r="O59" i="1"/>
  <c r="L43" i="1"/>
  <c r="N27" i="1"/>
  <c r="O546" i="1"/>
  <c r="L323" i="1"/>
  <c r="J1402" i="1"/>
  <c r="R154" i="1"/>
  <c r="O1366" i="1"/>
  <c r="N15" i="1"/>
  <c r="O325" i="1"/>
  <c r="L1411" i="1"/>
  <c r="R600" i="1"/>
  <c r="O218" i="1"/>
  <c r="P201" i="1"/>
  <c r="P59" i="1"/>
  <c r="P43" i="1"/>
  <c r="P27" i="1"/>
  <c r="M546" i="1"/>
  <c r="N1366" i="1"/>
  <c r="B325" i="1"/>
  <c r="K1411" i="1"/>
  <c r="N1245" i="1"/>
  <c r="L1319" i="1"/>
  <c r="P1319" i="1"/>
  <c r="R1327" i="1"/>
  <c r="J1327" i="1"/>
  <c r="N228" i="1"/>
  <c r="Q228" i="1"/>
  <c r="N319" i="1"/>
  <c r="M319" i="1"/>
  <c r="A1249" i="1"/>
  <c r="R1249" i="1"/>
  <c r="K1407" i="1"/>
  <c r="L1407" i="1"/>
  <c r="M1458" i="1"/>
  <c r="A1458" i="1"/>
  <c r="B216" i="1"/>
  <c r="L216" i="1"/>
  <c r="Q242" i="1"/>
  <c r="J242" i="1"/>
  <c r="A75" i="1"/>
  <c r="O75" i="1"/>
  <c r="B31" i="1"/>
  <c r="K31" i="1"/>
  <c r="L31" i="1"/>
  <c r="L47" i="1"/>
  <c r="A47" i="1"/>
  <c r="Q47" i="1"/>
  <c r="P193" i="1"/>
  <c r="L193" i="1"/>
  <c r="L594" i="1"/>
  <c r="K594" i="1"/>
  <c r="A588" i="1"/>
  <c r="O588" i="1"/>
  <c r="O1243" i="1"/>
  <c r="A1411" i="1"/>
  <c r="M1245" i="1"/>
  <c r="O1248" i="1"/>
  <c r="Q1248" i="1"/>
  <c r="A1252" i="1"/>
  <c r="R1252" i="1"/>
  <c r="J1403" i="1"/>
  <c r="Q1403" i="1"/>
  <c r="A1459" i="1"/>
  <c r="N1459" i="1"/>
  <c r="B154" i="1"/>
  <c r="M154" i="1"/>
  <c r="B1477" i="1"/>
  <c r="K1477" i="1"/>
  <c r="Q1467" i="1"/>
  <c r="A1467" i="1"/>
  <c r="M1467" i="1"/>
  <c r="R598" i="1"/>
  <c r="A598" i="1"/>
  <c r="B549" i="1"/>
  <c r="K1215" i="1"/>
  <c r="M201" i="1"/>
  <c r="Q59" i="1"/>
  <c r="J43" i="1"/>
  <c r="K27" i="1"/>
  <c r="J546" i="1"/>
  <c r="N1467" i="1"/>
  <c r="P1456" i="1"/>
  <c r="N1243" i="1"/>
  <c r="O389" i="1"/>
  <c r="K1395" i="1"/>
  <c r="K324" i="1"/>
  <c r="L1245" i="1"/>
  <c r="N323" i="1"/>
  <c r="M323" i="1"/>
  <c r="L33" i="1"/>
  <c r="M33" i="1"/>
  <c r="Q49" i="1"/>
  <c r="L49" i="1"/>
  <c r="A57" i="1"/>
  <c r="O57" i="1"/>
  <c r="K57" i="1"/>
  <c r="B190" i="1"/>
  <c r="N190" i="1"/>
  <c r="P1330" i="1"/>
  <c r="A1330" i="1"/>
  <c r="K1330" i="1"/>
  <c r="J554" i="1"/>
  <c r="Q592" i="1"/>
  <c r="O251" i="1"/>
  <c r="A251" i="1"/>
  <c r="R586" i="1"/>
  <c r="Q1292" i="1"/>
  <c r="P172" i="1"/>
  <c r="L166" i="1"/>
  <c r="P166" i="1"/>
  <c r="J1300" i="1"/>
  <c r="P164" i="1"/>
  <c r="A350" i="1"/>
  <c r="B350" i="1"/>
  <c r="B342" i="1"/>
  <c r="P1291" i="1"/>
  <c r="K1291" i="1"/>
  <c r="L1291" i="1"/>
  <c r="M1291" i="1"/>
  <c r="N1291" i="1"/>
  <c r="N1294" i="1"/>
  <c r="B1294" i="1"/>
  <c r="Q1294" i="1"/>
  <c r="J1294" i="1"/>
  <c r="L1294" i="1"/>
  <c r="Q1300" i="1"/>
  <c r="A1300" i="1"/>
  <c r="B1300" i="1"/>
  <c r="M1300" i="1"/>
  <c r="N1300" i="1"/>
  <c r="O1300" i="1"/>
  <c r="L1292" i="1"/>
  <c r="M1292" i="1"/>
  <c r="N1292" i="1"/>
  <c r="O1292" i="1"/>
  <c r="P1292" i="1"/>
  <c r="Q164" i="1"/>
  <c r="M164" i="1"/>
  <c r="J164" i="1"/>
  <c r="R164" i="1"/>
  <c r="K164" i="1"/>
  <c r="O164" i="1"/>
  <c r="J172" i="1"/>
  <c r="L172" i="1"/>
  <c r="M172" i="1"/>
  <c r="N172" i="1"/>
  <c r="O172" i="1"/>
  <c r="J1295" i="1"/>
  <c r="A1296" i="1"/>
  <c r="P1297" i="1"/>
  <c r="J1298" i="1"/>
  <c r="J173" i="1"/>
  <c r="Q171" i="1"/>
  <c r="J169" i="1"/>
  <c r="J165" i="1"/>
  <c r="L170" i="1"/>
  <c r="O168" i="1"/>
  <c r="A339" i="1"/>
  <c r="A353" i="1"/>
  <c r="A341" i="1"/>
  <c r="M493" i="1"/>
  <c r="M501" i="1"/>
  <c r="A501" i="1"/>
  <c r="N504" i="1"/>
  <c r="N497" i="1"/>
  <c r="B505" i="1"/>
  <c r="L509" i="1"/>
  <c r="M517" i="1"/>
  <c r="A517" i="1"/>
  <c r="O533" i="1"/>
  <c r="A533" i="1"/>
  <c r="P513" i="1"/>
  <c r="L529" i="1"/>
  <c r="O514" i="1"/>
  <c r="Q1186" i="1"/>
  <c r="R1301" i="1"/>
  <c r="O1297" i="1"/>
  <c r="O173" i="1"/>
  <c r="Q169" i="1"/>
  <c r="B165" i="1"/>
  <c r="A343" i="1"/>
  <c r="M504" i="1"/>
  <c r="M497" i="1"/>
  <c r="R498" i="1"/>
  <c r="M502" i="1"/>
  <c r="L502" i="1"/>
  <c r="B494" i="1"/>
  <c r="K494" i="1"/>
  <c r="P522" i="1"/>
  <c r="O513" i="1"/>
  <c r="N173" i="1"/>
  <c r="A165" i="1"/>
  <c r="B343" i="1"/>
  <c r="L491" i="1"/>
  <c r="P501" i="1"/>
  <c r="K501" i="1"/>
  <c r="B493" i="1"/>
  <c r="J493" i="1"/>
  <c r="O522" i="1"/>
  <c r="Q537" i="1"/>
  <c r="N530" i="1"/>
  <c r="Q533" i="1"/>
  <c r="N533" i="1"/>
  <c r="B525" i="1"/>
  <c r="A525" i="1"/>
  <c r="M525" i="1"/>
  <c r="J517" i="1"/>
  <c r="K517" i="1"/>
  <c r="O509" i="1"/>
  <c r="J509" i="1"/>
  <c r="L1297" i="1"/>
  <c r="B1297" i="1"/>
  <c r="N1298" i="1"/>
  <c r="M173" i="1"/>
  <c r="K171" i="1"/>
  <c r="B169" i="1"/>
  <c r="L168" i="1"/>
  <c r="A351" i="1"/>
  <c r="Q493" i="1"/>
  <c r="J501" i="1"/>
  <c r="J502" i="1"/>
  <c r="J496" i="1"/>
  <c r="M494" i="1"/>
  <c r="Q505" i="1"/>
  <c r="P500" i="1"/>
  <c r="K500" i="1"/>
  <c r="P492" i="1"/>
  <c r="R492" i="1"/>
  <c r="Q509" i="1"/>
  <c r="Q517" i="1"/>
  <c r="J525" i="1"/>
  <c r="K533" i="1"/>
  <c r="R522" i="1"/>
  <c r="P506" i="1"/>
  <c r="Q521" i="1"/>
  <c r="K537" i="1"/>
  <c r="A532" i="1"/>
  <c r="J532" i="1"/>
  <c r="J524" i="1"/>
  <c r="O524" i="1"/>
  <c r="O516" i="1"/>
  <c r="A516" i="1"/>
  <c r="M516" i="1"/>
  <c r="K508" i="1"/>
  <c r="L508" i="1"/>
  <c r="K1297" i="1"/>
  <c r="B351" i="1"/>
  <c r="P493" i="1"/>
  <c r="Q501" i="1"/>
  <c r="R496" i="1"/>
  <c r="P505" i="1"/>
  <c r="P509" i="1"/>
  <c r="P517" i="1"/>
  <c r="Q525" i="1"/>
  <c r="R533" i="1"/>
  <c r="P496" i="1"/>
  <c r="O491" i="1"/>
  <c r="N491" i="1"/>
  <c r="B538" i="1"/>
  <c r="O538" i="1"/>
  <c r="Q530" i="1"/>
  <c r="O530" i="1"/>
  <c r="M522" i="1"/>
  <c r="B522" i="1"/>
  <c r="M514" i="1"/>
  <c r="J514" i="1"/>
  <c r="B514" i="1"/>
  <c r="L506" i="1"/>
  <c r="Q506" i="1"/>
  <c r="A506" i="1"/>
  <c r="A1194" i="1"/>
  <c r="O1194" i="1"/>
  <c r="R1194" i="1"/>
  <c r="M1194" i="1"/>
  <c r="N1194" i="1"/>
  <c r="B1186" i="1"/>
  <c r="P1186" i="1"/>
  <c r="K1186" i="1"/>
  <c r="M1186" i="1"/>
  <c r="N1186" i="1"/>
  <c r="J1186" i="1"/>
  <c r="R1186" i="1"/>
  <c r="M1178" i="1"/>
  <c r="L1178" i="1"/>
  <c r="O1178" i="1"/>
  <c r="A1178" i="1"/>
  <c r="P1178" i="1"/>
  <c r="R1178" i="1"/>
  <c r="K1178" i="1"/>
  <c r="M1170" i="1"/>
  <c r="J1170" i="1"/>
  <c r="K1170" i="1"/>
  <c r="L1170" i="1"/>
  <c r="A1170" i="1"/>
  <c r="P1170" i="1"/>
  <c r="B1170" i="1"/>
  <c r="Q1170" i="1"/>
  <c r="K496" i="1"/>
  <c r="K497" i="1"/>
  <c r="A497" i="1"/>
  <c r="N538" i="1"/>
  <c r="M537" i="1"/>
  <c r="O537" i="1"/>
  <c r="B537" i="1"/>
  <c r="J537" i="1"/>
  <c r="J529" i="1"/>
  <c r="M529" i="1"/>
  <c r="N529" i="1"/>
  <c r="N521" i="1"/>
  <c r="B521" i="1"/>
  <c r="K513" i="1"/>
  <c r="M513" i="1"/>
  <c r="A513" i="1"/>
  <c r="B513" i="1"/>
  <c r="K526" i="1"/>
  <c r="R1066" i="1"/>
  <c r="N1066" i="1"/>
  <c r="R1074" i="1"/>
  <c r="L1082" i="1"/>
  <c r="A1082" i="1"/>
  <c r="J1098" i="1"/>
  <c r="N1106" i="1"/>
  <c r="O1114" i="1"/>
  <c r="Q1122" i="1"/>
  <c r="B1122" i="1"/>
  <c r="J1130" i="1"/>
  <c r="R1138" i="1"/>
  <c r="M1154" i="1"/>
  <c r="O1162" i="1"/>
  <c r="N1062" i="1"/>
  <c r="K1078" i="1"/>
  <c r="R1118" i="1"/>
  <c r="K1134" i="1"/>
  <c r="R1166" i="1"/>
  <c r="K1198" i="1"/>
  <c r="Q1090" i="1"/>
  <c r="B1090" i="1"/>
  <c r="P1146" i="1"/>
  <c r="J1086" i="1"/>
  <c r="J1174" i="1"/>
  <c r="L1133" i="1"/>
  <c r="M1157" i="1"/>
  <c r="N1181" i="1"/>
  <c r="N1126" i="1"/>
  <c r="M1066" i="1"/>
  <c r="B1066" i="1"/>
  <c r="O1074" i="1"/>
  <c r="J1082" i="1"/>
  <c r="L1098" i="1"/>
  <c r="P1098" i="1"/>
  <c r="K1106" i="1"/>
  <c r="M1114" i="1"/>
  <c r="O1122" i="1"/>
  <c r="A1122" i="1"/>
  <c r="B1130" i="1"/>
  <c r="J1138" i="1"/>
  <c r="L1154" i="1"/>
  <c r="N1162" i="1"/>
  <c r="O1090" i="1"/>
  <c r="L1146" i="1"/>
  <c r="B1146" i="1"/>
  <c r="N1069" i="1"/>
  <c r="Q1093" i="1"/>
  <c r="Q1117" i="1"/>
  <c r="O1181" i="1"/>
  <c r="P1198" i="1"/>
  <c r="Q1198" i="1"/>
  <c r="Q1190" i="1"/>
  <c r="O1190" i="1"/>
  <c r="J1182" i="1"/>
  <c r="N1182" i="1"/>
  <c r="P1182" i="1"/>
  <c r="M1182" i="1"/>
  <c r="P1174" i="1"/>
  <c r="B1174" i="1"/>
  <c r="M1174" i="1"/>
  <c r="B1166" i="1"/>
  <c r="O1166" i="1"/>
  <c r="O1158" i="1"/>
  <c r="L1158" i="1"/>
  <c r="M1158" i="1"/>
  <c r="P1150" i="1"/>
  <c r="A1150" i="1"/>
  <c r="N1150" i="1"/>
  <c r="R1150" i="1"/>
  <c r="A1142" i="1"/>
  <c r="Q1142" i="1"/>
  <c r="K1142" i="1"/>
  <c r="R1134" i="1"/>
  <c r="B1134" i="1"/>
  <c r="Q1134" i="1"/>
  <c r="J1126" i="1"/>
  <c r="M1126" i="1"/>
  <c r="N1118" i="1"/>
  <c r="M1118" i="1"/>
  <c r="L1110" i="1"/>
  <c r="B1110" i="1"/>
  <c r="R1110" i="1"/>
  <c r="K1110" i="1"/>
  <c r="B1102" i="1"/>
  <c r="O1102" i="1"/>
  <c r="J1102" i="1"/>
  <c r="K1102" i="1"/>
  <c r="L1094" i="1"/>
  <c r="A1094" i="1"/>
  <c r="B1094" i="1"/>
  <c r="K1094" i="1"/>
  <c r="B1086" i="1"/>
  <c r="M1086" i="1"/>
  <c r="A1078" i="1"/>
  <c r="N1078" i="1"/>
  <c r="P1070" i="1"/>
  <c r="M1070" i="1"/>
  <c r="P1062" i="1"/>
  <c r="L1062" i="1"/>
  <c r="O1197" i="1"/>
  <c r="M1197" i="1"/>
  <c r="B1197" i="1"/>
  <c r="K1189" i="1"/>
  <c r="O1189" i="1"/>
  <c r="P1189" i="1"/>
  <c r="R1189" i="1"/>
  <c r="Q1181" i="1"/>
  <c r="P1181" i="1"/>
  <c r="K1181" i="1"/>
  <c r="L1181" i="1"/>
  <c r="B1173" i="1"/>
  <c r="L1173" i="1"/>
  <c r="A1173" i="1"/>
  <c r="R1165" i="1"/>
  <c r="B1165" i="1"/>
  <c r="O1165" i="1"/>
  <c r="J1165" i="1"/>
  <c r="P1157" i="1"/>
  <c r="O1157" i="1"/>
  <c r="R1157" i="1"/>
  <c r="K1157" i="1"/>
  <c r="N1157" i="1"/>
  <c r="B1149" i="1"/>
  <c r="K1149" i="1"/>
  <c r="Q1141" i="1"/>
  <c r="B1141" i="1"/>
  <c r="A1141" i="1"/>
  <c r="O1141" i="1"/>
  <c r="M1133" i="1"/>
  <c r="A1133" i="1"/>
  <c r="K1133" i="1"/>
  <c r="R1133" i="1"/>
  <c r="N1133" i="1"/>
  <c r="L1125" i="1"/>
  <c r="J1125" i="1"/>
  <c r="R1125" i="1"/>
  <c r="P1117" i="1"/>
  <c r="B1117" i="1"/>
  <c r="O1117" i="1"/>
  <c r="A1109" i="1"/>
  <c r="B1109" i="1"/>
  <c r="P1109" i="1"/>
  <c r="K1109" i="1"/>
  <c r="N1109" i="1"/>
  <c r="R1101" i="1"/>
  <c r="K1101" i="1"/>
  <c r="N1101" i="1"/>
  <c r="Q1101" i="1"/>
  <c r="O1093" i="1"/>
  <c r="R1093" i="1"/>
  <c r="M1093" i="1"/>
  <c r="B1085" i="1"/>
  <c r="O1085" i="1"/>
  <c r="P1085" i="1"/>
  <c r="J1085" i="1"/>
  <c r="N1077" i="1"/>
  <c r="L1077" i="1"/>
  <c r="R1077" i="1"/>
  <c r="J1077" i="1"/>
  <c r="K1069" i="1"/>
  <c r="P1069" i="1"/>
  <c r="A1069" i="1"/>
  <c r="Q1066" i="1"/>
  <c r="M1074" i="1"/>
  <c r="B1074" i="1"/>
  <c r="P1082" i="1"/>
  <c r="M1098" i="1"/>
  <c r="Q1106" i="1"/>
  <c r="P1106" i="1"/>
  <c r="J1114" i="1"/>
  <c r="K1122" i="1"/>
  <c r="M1130" i="1"/>
  <c r="O1138" i="1"/>
  <c r="A1138" i="1"/>
  <c r="J1154" i="1"/>
  <c r="K1162" i="1"/>
  <c r="Q1062" i="1"/>
  <c r="A1062" i="1"/>
  <c r="B1078" i="1"/>
  <c r="B1118" i="1"/>
  <c r="L1134" i="1"/>
  <c r="N1166" i="1"/>
  <c r="N1198" i="1"/>
  <c r="K1090" i="1"/>
  <c r="Q1146" i="1"/>
  <c r="A1086" i="1"/>
  <c r="A1174" i="1"/>
  <c r="M1150" i="1"/>
  <c r="B1069" i="1"/>
  <c r="A1093" i="1"/>
  <c r="M1117" i="1"/>
  <c r="P1141" i="1"/>
  <c r="Q1165" i="1"/>
  <c r="J1189" i="1"/>
  <c r="R1070" i="1"/>
  <c r="N1158" i="1"/>
  <c r="L1190" i="1"/>
  <c r="R1196" i="1"/>
  <c r="J1196" i="1"/>
  <c r="K1196" i="1"/>
  <c r="M1196" i="1"/>
  <c r="J1188" i="1"/>
  <c r="B1188" i="1"/>
  <c r="O1188" i="1"/>
  <c r="P1188" i="1"/>
  <c r="R1188" i="1"/>
  <c r="B1172" i="1"/>
  <c r="M1172" i="1"/>
  <c r="A1172" i="1"/>
  <c r="O1172" i="1"/>
  <c r="Q1172" i="1"/>
  <c r="P1156" i="1"/>
  <c r="Q1156" i="1"/>
  <c r="J1156" i="1"/>
  <c r="K1156" i="1"/>
  <c r="J1148" i="1"/>
  <c r="K1148" i="1"/>
  <c r="L1148" i="1"/>
  <c r="B1148" i="1"/>
  <c r="O1148" i="1"/>
  <c r="P1132" i="1"/>
  <c r="L1132" i="1"/>
  <c r="K1132" i="1"/>
  <c r="O1132" i="1"/>
  <c r="M1116" i="1"/>
  <c r="B1116" i="1"/>
  <c r="J1116" i="1"/>
  <c r="N1116" i="1"/>
  <c r="Q1116" i="1"/>
  <c r="A1108" i="1"/>
  <c r="P1108" i="1"/>
  <c r="Q1108" i="1"/>
  <c r="J1108" i="1"/>
  <c r="L1092" i="1"/>
  <c r="B1092" i="1"/>
  <c r="R1092" i="1"/>
  <c r="N1092" i="1"/>
  <c r="Q1092" i="1"/>
  <c r="R1076" i="1"/>
  <c r="M1076" i="1"/>
  <c r="A1076" i="1"/>
  <c r="O1076" i="1"/>
  <c r="L1076" i="1"/>
  <c r="O1066" i="1"/>
  <c r="K1074" i="1"/>
  <c r="A1074" i="1"/>
  <c r="M1082" i="1"/>
  <c r="N1098" i="1"/>
  <c r="O1106" i="1"/>
  <c r="A1106" i="1"/>
  <c r="P1114" i="1"/>
  <c r="R1122" i="1"/>
  <c r="M1138" i="1"/>
  <c r="Q1154" i="1"/>
  <c r="J1162" i="1"/>
  <c r="O1146" i="1"/>
  <c r="K1150" i="1"/>
  <c r="M1077" i="1"/>
  <c r="P1101" i="1"/>
  <c r="K1125" i="1"/>
  <c r="R1149" i="1"/>
  <c r="K1173" i="1"/>
  <c r="L1197" i="1"/>
  <c r="M1094" i="1"/>
  <c r="B1158" i="1"/>
  <c r="P1190" i="1"/>
  <c r="K486" i="1"/>
  <c r="R486" i="1"/>
  <c r="N486" i="1"/>
  <c r="B478" i="1"/>
  <c r="A478" i="1"/>
  <c r="L478" i="1"/>
  <c r="P470" i="1"/>
  <c r="O470" i="1"/>
  <c r="J470" i="1"/>
  <c r="K470" i="1"/>
  <c r="A1154" i="1"/>
  <c r="O1154" i="1"/>
  <c r="P1130" i="1"/>
  <c r="L1130" i="1"/>
  <c r="A1090" i="1"/>
  <c r="M1090" i="1"/>
  <c r="O1082" i="1"/>
  <c r="L1106" i="1"/>
  <c r="Q1114" i="1"/>
  <c r="A1114" i="1"/>
  <c r="P1122" i="1"/>
  <c r="R1130" i="1"/>
  <c r="N1138" i="1"/>
  <c r="N1154" i="1"/>
  <c r="P1162" i="1"/>
  <c r="A1162" i="1"/>
  <c r="K1062" i="1"/>
  <c r="O1078" i="1"/>
  <c r="K1118" i="1"/>
  <c r="M1134" i="1"/>
  <c r="K1166" i="1"/>
  <c r="L1198" i="1"/>
  <c r="P1090" i="1"/>
  <c r="M1146" i="1"/>
  <c r="R1086" i="1"/>
  <c r="R1174" i="1"/>
  <c r="B1077" i="1"/>
  <c r="A1101" i="1"/>
  <c r="M1125" i="1"/>
  <c r="P1149" i="1"/>
  <c r="Q1173" i="1"/>
  <c r="J1197" i="1"/>
  <c r="O1126" i="1"/>
  <c r="B986" i="1"/>
  <c r="A986" i="1"/>
  <c r="B954" i="1"/>
  <c r="A954" i="1"/>
  <c r="M467" i="1"/>
  <c r="N471" i="1"/>
  <c r="Q1167" i="1"/>
  <c r="Q1087" i="1"/>
  <c r="R1135" i="1"/>
  <c r="J1063" i="1"/>
  <c r="L1111" i="1"/>
  <c r="K1183" i="1"/>
  <c r="A1183" i="1"/>
  <c r="M1103" i="1"/>
  <c r="P1151" i="1"/>
  <c r="N647" i="1"/>
  <c r="B647" i="1"/>
  <c r="M673" i="1"/>
  <c r="P693" i="1"/>
  <c r="Q711" i="1"/>
  <c r="K711" i="1"/>
  <c r="N725" i="1"/>
  <c r="R609" i="1"/>
  <c r="R635" i="1"/>
  <c r="R661" i="1"/>
  <c r="R1388" i="1"/>
  <c r="L1388" i="1"/>
  <c r="N1388" i="1"/>
  <c r="Q1380" i="1"/>
  <c r="R1380" i="1"/>
  <c r="B1453" i="1"/>
  <c r="O1453" i="1"/>
  <c r="P1453" i="1"/>
  <c r="M1453" i="1"/>
  <c r="K1445" i="1"/>
  <c r="M1445" i="1"/>
  <c r="A1445" i="1"/>
  <c r="A1437" i="1"/>
  <c r="P1437" i="1"/>
  <c r="R1437" i="1"/>
  <c r="B1010" i="1"/>
  <c r="A1010" i="1"/>
  <c r="B978" i="1"/>
  <c r="A978" i="1"/>
  <c r="R1387" i="1"/>
  <c r="Q1387" i="1"/>
  <c r="M1387" i="1"/>
  <c r="M1379" i="1"/>
  <c r="Q1379" i="1"/>
  <c r="J1379" i="1"/>
  <c r="B1452" i="1"/>
  <c r="Q1452" i="1"/>
  <c r="M1444" i="1"/>
  <c r="P1444" i="1"/>
  <c r="J483" i="1"/>
  <c r="L483" i="1"/>
  <c r="N483" i="1"/>
  <c r="O483" i="1"/>
  <c r="B483" i="1"/>
  <c r="A483" i="1"/>
  <c r="P475" i="1"/>
  <c r="Q475" i="1"/>
  <c r="J475" i="1"/>
  <c r="P467" i="1"/>
  <c r="J467" i="1"/>
  <c r="R467" i="1"/>
  <c r="A1034" i="1"/>
  <c r="O1167" i="1"/>
  <c r="M1087" i="1"/>
  <c r="Q1135" i="1"/>
  <c r="K1063" i="1"/>
  <c r="Q1111" i="1"/>
  <c r="Q1183" i="1"/>
  <c r="O1103" i="1"/>
  <c r="B1103" i="1"/>
  <c r="M1151" i="1"/>
  <c r="J647" i="1"/>
  <c r="Q673" i="1"/>
  <c r="K673" i="1"/>
  <c r="N693" i="1"/>
  <c r="J711" i="1"/>
  <c r="A711" i="1"/>
  <c r="L725" i="1"/>
  <c r="O635" i="1"/>
  <c r="K661" i="1"/>
  <c r="L1387" i="1"/>
  <c r="B1441" i="1"/>
  <c r="Q487" i="1"/>
  <c r="B1002" i="1"/>
  <c r="A1002" i="1"/>
  <c r="B970" i="1"/>
  <c r="A970" i="1"/>
  <c r="N1167" i="1"/>
  <c r="K1087" i="1"/>
  <c r="N1135" i="1"/>
  <c r="Q1063" i="1"/>
  <c r="M1111" i="1"/>
  <c r="P1183" i="1"/>
  <c r="L1103" i="1"/>
  <c r="L1151" i="1"/>
  <c r="B1151" i="1"/>
  <c r="R673" i="1"/>
  <c r="Q725" i="1"/>
  <c r="R726" i="1"/>
  <c r="K726" i="1"/>
  <c r="L726" i="1"/>
  <c r="N726" i="1"/>
  <c r="Q726" i="1"/>
  <c r="L1452" i="1"/>
  <c r="M1376" i="1"/>
  <c r="Q479" i="1"/>
  <c r="P487" i="1"/>
  <c r="A1042" i="1"/>
  <c r="B737" i="1"/>
  <c r="R737" i="1"/>
  <c r="K737" i="1"/>
  <c r="Q737" i="1"/>
  <c r="L737" i="1"/>
  <c r="N737" i="1"/>
  <c r="O737" i="1"/>
  <c r="L699" i="1"/>
  <c r="M699" i="1"/>
  <c r="N699" i="1"/>
  <c r="P699" i="1"/>
  <c r="A699" i="1"/>
  <c r="J699" i="1"/>
  <c r="Q667" i="1"/>
  <c r="R667" i="1"/>
  <c r="J667" i="1"/>
  <c r="B667" i="1"/>
  <c r="N667" i="1"/>
  <c r="M667" i="1"/>
  <c r="L667" i="1"/>
  <c r="M661" i="1"/>
  <c r="J661" i="1"/>
  <c r="O661" i="1"/>
  <c r="P661" i="1"/>
  <c r="L661" i="1"/>
  <c r="N661" i="1"/>
  <c r="P635" i="1"/>
  <c r="Q635" i="1"/>
  <c r="L635" i="1"/>
  <c r="A635" i="1"/>
  <c r="K635" i="1"/>
  <c r="B635" i="1"/>
  <c r="N635" i="1"/>
  <c r="B629" i="1"/>
  <c r="N629" i="1"/>
  <c r="M629" i="1"/>
  <c r="R629" i="1"/>
  <c r="O629" i="1"/>
  <c r="Q629" i="1"/>
  <c r="L629" i="1"/>
  <c r="O615" i="1"/>
  <c r="P615" i="1"/>
  <c r="Q615" i="1"/>
  <c r="R615" i="1"/>
  <c r="A615" i="1"/>
  <c r="L615" i="1"/>
  <c r="A609" i="1"/>
  <c r="L609" i="1"/>
  <c r="B609" i="1"/>
  <c r="K609" i="1"/>
  <c r="M609" i="1"/>
  <c r="N609" i="1"/>
  <c r="P609" i="1"/>
  <c r="Q609" i="1"/>
  <c r="K1452" i="1"/>
  <c r="B994" i="1"/>
  <c r="A994" i="1"/>
  <c r="B962" i="1"/>
  <c r="A962" i="1"/>
  <c r="K483" i="1"/>
  <c r="M475" i="1"/>
  <c r="B487" i="1"/>
  <c r="J487" i="1"/>
  <c r="A487" i="1"/>
  <c r="R487" i="1"/>
  <c r="L487" i="1"/>
  <c r="K487" i="1"/>
  <c r="N487" i="1"/>
  <c r="O487" i="1"/>
  <c r="A479" i="1"/>
  <c r="J479" i="1"/>
  <c r="B479" i="1"/>
  <c r="R479" i="1"/>
  <c r="L479" i="1"/>
  <c r="K479" i="1"/>
  <c r="N479" i="1"/>
  <c r="O479" i="1"/>
  <c r="O471" i="1"/>
  <c r="P471" i="1"/>
  <c r="Q471" i="1"/>
  <c r="B471" i="1"/>
  <c r="R471" i="1"/>
  <c r="L471" i="1"/>
  <c r="K471" i="1"/>
  <c r="A1050" i="1"/>
  <c r="A1018" i="1"/>
  <c r="B1008" i="1"/>
  <c r="B1000" i="1"/>
  <c r="B992" i="1"/>
  <c r="B984" i="1"/>
  <c r="B976" i="1"/>
  <c r="B968" i="1"/>
  <c r="B960" i="1"/>
  <c r="B952" i="1"/>
  <c r="R724" i="1"/>
  <c r="A730" i="1"/>
  <c r="J1207" i="1"/>
  <c r="K1378" i="1"/>
  <c r="B1012" i="1"/>
  <c r="B1004" i="1"/>
  <c r="B996" i="1"/>
  <c r="B988" i="1"/>
  <c r="B980" i="1"/>
  <c r="B972" i="1"/>
  <c r="B964" i="1"/>
  <c r="B956" i="1"/>
  <c r="B1056" i="1"/>
  <c r="B1048" i="1"/>
  <c r="B1040" i="1"/>
  <c r="B1032" i="1"/>
  <c r="B1024" i="1"/>
  <c r="B1016" i="1"/>
  <c r="N724" i="1"/>
  <c r="K736" i="1"/>
  <c r="A1011" i="1"/>
  <c r="A1003" i="1"/>
  <c r="A995" i="1"/>
  <c r="A987" i="1"/>
  <c r="A979" i="1"/>
  <c r="A971" i="1"/>
  <c r="A963" i="1"/>
  <c r="A955" i="1"/>
  <c r="A1384" i="1"/>
  <c r="B724" i="1"/>
  <c r="L736" i="1"/>
  <c r="J205" i="1"/>
  <c r="M272" i="1"/>
  <c r="P263" i="1"/>
  <c r="Q263" i="1"/>
  <c r="N1208" i="1"/>
  <c r="A1208" i="1"/>
  <c r="Q1311" i="1"/>
  <c r="K1303" i="1"/>
  <c r="R328" i="1"/>
  <c r="M551" i="1"/>
  <c r="N565" i="1"/>
  <c r="R571" i="1"/>
  <c r="A571" i="1"/>
  <c r="N577" i="1"/>
  <c r="Q583" i="1"/>
  <c r="P597" i="1"/>
  <c r="R603" i="1"/>
  <c r="J550" i="1"/>
  <c r="O550" i="1"/>
  <c r="M1216" i="1"/>
  <c r="A1216" i="1"/>
  <c r="M1258" i="1"/>
  <c r="M196" i="1"/>
  <c r="O197" i="1"/>
  <c r="B197" i="1"/>
  <c r="O60" i="1"/>
  <c r="K52" i="1"/>
  <c r="M44" i="1"/>
  <c r="P44" i="1"/>
  <c r="R36" i="1"/>
  <c r="O28" i="1"/>
  <c r="A28" i="1"/>
  <c r="O20" i="1"/>
  <c r="R547" i="1"/>
  <c r="Q1319" i="1"/>
  <c r="P1458" i="1"/>
  <c r="B1458" i="1"/>
  <c r="L1402" i="1"/>
  <c r="R242" i="1"/>
  <c r="A242" i="1"/>
  <c r="L1456" i="1"/>
  <c r="P1243" i="1"/>
  <c r="R231" i="1"/>
  <c r="A231" i="1"/>
  <c r="B594" i="1"/>
  <c r="N193" i="1"/>
  <c r="N31" i="1"/>
  <c r="P15" i="1"/>
  <c r="M413" i="1"/>
  <c r="B413" i="1"/>
  <c r="J389" i="1"/>
  <c r="N1411" i="1"/>
  <c r="N1235" i="1"/>
  <c r="N1395" i="1"/>
  <c r="N600" i="1"/>
  <c r="A600" i="1"/>
  <c r="M47" i="1"/>
  <c r="Q324" i="1"/>
  <c r="J218" i="1"/>
  <c r="P1245" i="1"/>
  <c r="M316" i="1"/>
  <c r="L316" i="1"/>
  <c r="P205" i="1"/>
  <c r="Q205" i="1"/>
  <c r="L272" i="1"/>
  <c r="O263" i="1"/>
  <c r="B263" i="1"/>
  <c r="L1208" i="1"/>
  <c r="O1311" i="1"/>
  <c r="P1311" i="1"/>
  <c r="R1303" i="1"/>
  <c r="J328" i="1"/>
  <c r="K551" i="1"/>
  <c r="M565" i="1"/>
  <c r="J571" i="1"/>
  <c r="K577" i="1"/>
  <c r="M577" i="1"/>
  <c r="P583" i="1"/>
  <c r="O597" i="1"/>
  <c r="J603" i="1"/>
  <c r="K550" i="1"/>
  <c r="B550" i="1"/>
  <c r="L1216" i="1"/>
  <c r="K1258" i="1"/>
  <c r="L1258" i="1"/>
  <c r="L196" i="1"/>
  <c r="N197" i="1"/>
  <c r="A197" i="1"/>
  <c r="Q60" i="1"/>
  <c r="O52" i="1"/>
  <c r="K44" i="1"/>
  <c r="B44" i="1"/>
  <c r="J36" i="1"/>
  <c r="J28" i="1"/>
  <c r="K20" i="1"/>
  <c r="N20" i="1"/>
  <c r="P547" i="1"/>
  <c r="J547" i="1"/>
  <c r="P242" i="1"/>
  <c r="B242" i="1"/>
  <c r="L231" i="1"/>
  <c r="M31" i="1"/>
  <c r="O15" i="1"/>
  <c r="L413" i="1"/>
  <c r="M1235" i="1"/>
  <c r="L1395" i="1"/>
  <c r="O600" i="1"/>
  <c r="P47" i="1"/>
  <c r="B47" i="1"/>
  <c r="Q218" i="1"/>
  <c r="B1245" i="1"/>
  <c r="O1245" i="1"/>
  <c r="K546" i="1"/>
  <c r="N546" i="1"/>
  <c r="Q43" i="1"/>
  <c r="O43" i="1"/>
  <c r="B1215" i="1"/>
  <c r="M1215" i="1"/>
  <c r="A584" i="1"/>
  <c r="K584" i="1"/>
  <c r="K552" i="1"/>
  <c r="Q552" i="1"/>
  <c r="N205" i="1"/>
  <c r="A205" i="1"/>
  <c r="R272" i="1"/>
  <c r="M263" i="1"/>
  <c r="K1208" i="1"/>
  <c r="M1311" i="1"/>
  <c r="A1311" i="1"/>
  <c r="Q1303" i="1"/>
  <c r="O328" i="1"/>
  <c r="B328" i="1"/>
  <c r="R551" i="1"/>
  <c r="J565" i="1"/>
  <c r="L565" i="1"/>
  <c r="P571" i="1"/>
  <c r="R577" i="1"/>
  <c r="A577" i="1"/>
  <c r="N583" i="1"/>
  <c r="N597" i="1"/>
  <c r="B597" i="1"/>
  <c r="P603" i="1"/>
  <c r="Q550" i="1"/>
  <c r="Q1216" i="1"/>
  <c r="J1258" i="1"/>
  <c r="A1258" i="1"/>
  <c r="R196" i="1"/>
  <c r="L197" i="1"/>
  <c r="R60" i="1"/>
  <c r="B60" i="1"/>
  <c r="J52" i="1"/>
  <c r="N44" i="1"/>
  <c r="M36" i="1"/>
  <c r="P36" i="1"/>
  <c r="M28" i="1"/>
  <c r="Q20" i="1"/>
  <c r="A20" i="1"/>
  <c r="N547" i="1"/>
  <c r="A547" i="1"/>
  <c r="N231" i="1"/>
  <c r="R1235" i="1"/>
  <c r="B1235" i="1"/>
  <c r="A1366" i="1"/>
  <c r="L1366" i="1"/>
  <c r="A325" i="1"/>
  <c r="R325" i="1"/>
  <c r="M205" i="1"/>
  <c r="J272" i="1"/>
  <c r="L263" i="1"/>
  <c r="R1208" i="1"/>
  <c r="L1311" i="1"/>
  <c r="O1303" i="1"/>
  <c r="P1303" i="1"/>
  <c r="N328" i="1"/>
  <c r="A328" i="1"/>
  <c r="Q551" i="1"/>
  <c r="K565" i="1"/>
  <c r="B565" i="1"/>
  <c r="O571" i="1"/>
  <c r="J577" i="1"/>
  <c r="K583" i="1"/>
  <c r="M583" i="1"/>
  <c r="L597" i="1"/>
  <c r="A597" i="1"/>
  <c r="O603" i="1"/>
  <c r="P550" i="1"/>
  <c r="N1216" i="1"/>
  <c r="Q1258" i="1"/>
  <c r="Q196" i="1"/>
  <c r="J196" i="1"/>
  <c r="K197" i="1"/>
  <c r="M60" i="1"/>
  <c r="A60" i="1"/>
  <c r="Q52" i="1"/>
  <c r="O44" i="1"/>
  <c r="N36" i="1"/>
  <c r="B36" i="1"/>
  <c r="L28" i="1"/>
  <c r="M20" i="1"/>
  <c r="M547" i="1"/>
  <c r="J319" i="1"/>
  <c r="K1327" i="1"/>
  <c r="K1458" i="1"/>
  <c r="M242" i="1"/>
  <c r="Q1456" i="1"/>
  <c r="M1366" i="1"/>
  <c r="B1366" i="1"/>
  <c r="K1243" i="1"/>
  <c r="M231" i="1"/>
  <c r="R193" i="1"/>
  <c r="O31" i="1"/>
  <c r="K15" i="1"/>
  <c r="Q413" i="1"/>
  <c r="P325" i="1"/>
  <c r="N389" i="1"/>
  <c r="R1411" i="1"/>
  <c r="B1411" i="1"/>
  <c r="N316" i="1"/>
  <c r="J1235" i="1"/>
  <c r="A1235" i="1"/>
  <c r="J1395" i="1"/>
  <c r="K47" i="1"/>
  <c r="L324" i="1"/>
  <c r="B324" i="1"/>
  <c r="M218" i="1"/>
  <c r="K1245" i="1"/>
  <c r="B1326" i="1"/>
  <c r="O1326" i="1"/>
  <c r="A156" i="1"/>
  <c r="O156" i="1"/>
  <c r="K231" i="1"/>
  <c r="A1319" i="1"/>
  <c r="M1319" i="1"/>
  <c r="L228" i="1"/>
  <c r="O228" i="1"/>
  <c r="K1402" i="1"/>
  <c r="R1402" i="1"/>
  <c r="A31" i="1"/>
  <c r="Q31" i="1"/>
  <c r="P600" i="1"/>
  <c r="Q600" i="1"/>
  <c r="P594" i="1"/>
  <c r="Q594" i="1"/>
  <c r="K205" i="1"/>
  <c r="O272" i="1"/>
  <c r="B272" i="1"/>
  <c r="R263" i="1"/>
  <c r="P1208" i="1"/>
  <c r="Q1208" i="1"/>
  <c r="R1311" i="1"/>
  <c r="M1303" i="1"/>
  <c r="A1303" i="1"/>
  <c r="L328" i="1"/>
  <c r="P551" i="1"/>
  <c r="B551" i="1"/>
  <c r="P565" i="1"/>
  <c r="K571" i="1"/>
  <c r="M571" i="1"/>
  <c r="P577" i="1"/>
  <c r="R583" i="1"/>
  <c r="A583" i="1"/>
  <c r="J597" i="1"/>
  <c r="K603" i="1"/>
  <c r="B603" i="1"/>
  <c r="M550" i="1"/>
  <c r="P1216" i="1"/>
  <c r="J1216" i="1"/>
  <c r="O1258" i="1"/>
  <c r="O196" i="1"/>
  <c r="A196" i="1"/>
  <c r="J197" i="1"/>
  <c r="K60" i="1"/>
  <c r="M52" i="1"/>
  <c r="B52" i="1"/>
  <c r="J44" i="1"/>
  <c r="O36" i="1"/>
  <c r="Q28" i="1"/>
  <c r="N28" i="1"/>
  <c r="J20" i="1"/>
  <c r="K547" i="1"/>
  <c r="P319" i="1"/>
  <c r="B319" i="1"/>
  <c r="B228" i="1"/>
  <c r="Q1327" i="1"/>
  <c r="R1319" i="1"/>
  <c r="J1458" i="1"/>
  <c r="P1402" i="1"/>
  <c r="K242" i="1"/>
  <c r="N1456" i="1"/>
  <c r="R1366" i="1"/>
  <c r="J1243" i="1"/>
  <c r="A1243" i="1"/>
  <c r="Q231" i="1"/>
  <c r="R594" i="1"/>
  <c r="Q193" i="1"/>
  <c r="J31" i="1"/>
  <c r="Q15" i="1"/>
  <c r="A15" i="1"/>
  <c r="O413" i="1"/>
  <c r="N325" i="1"/>
  <c r="M389" i="1"/>
  <c r="Q1411" i="1"/>
  <c r="K316" i="1"/>
  <c r="A316" i="1"/>
  <c r="P1235" i="1"/>
  <c r="Q1395" i="1"/>
  <c r="A1395" i="1"/>
  <c r="J600" i="1"/>
  <c r="O47" i="1"/>
  <c r="R324" i="1"/>
  <c r="K218" i="1"/>
  <c r="B218" i="1"/>
  <c r="J1245" i="1"/>
  <c r="J154" i="1"/>
  <c r="Q154" i="1"/>
  <c r="N272" i="1"/>
  <c r="O1208" i="1"/>
  <c r="N551" i="1"/>
  <c r="L571" i="1"/>
  <c r="L603" i="1"/>
  <c r="O1216" i="1"/>
  <c r="P197" i="1"/>
  <c r="L52" i="1"/>
  <c r="R28" i="1"/>
  <c r="N154" i="1"/>
  <c r="O242" i="1"/>
  <c r="M1456" i="1"/>
  <c r="J1366" i="1"/>
  <c r="Q1243" i="1"/>
  <c r="J231" i="1"/>
  <c r="B231" i="1"/>
  <c r="J594" i="1"/>
  <c r="O193" i="1"/>
  <c r="P31" i="1"/>
  <c r="R15" i="1"/>
  <c r="N413" i="1"/>
  <c r="A413" i="1"/>
  <c r="M325" i="1"/>
  <c r="L389" i="1"/>
  <c r="O1411" i="1"/>
  <c r="R316" i="1"/>
  <c r="O1235" i="1"/>
  <c r="O1395" i="1"/>
  <c r="B600" i="1"/>
  <c r="N47" i="1"/>
  <c r="R156" i="1"/>
  <c r="J324" i="1"/>
  <c r="R218" i="1"/>
  <c r="A218" i="1"/>
  <c r="Q1245" i="1"/>
  <c r="Q1296" i="1"/>
  <c r="L1301" i="1"/>
  <c r="Q1293" i="1"/>
  <c r="A1293" i="1"/>
  <c r="B1299" i="1"/>
  <c r="P1295" i="1"/>
  <c r="O1295" i="1"/>
  <c r="Q1295" i="1"/>
  <c r="M166" i="1"/>
  <c r="M171" i="1"/>
  <c r="R169" i="1"/>
  <c r="L164" i="1"/>
  <c r="N164" i="1"/>
  <c r="R172" i="1"/>
  <c r="K172" i="1"/>
  <c r="A354" i="1"/>
  <c r="M498" i="1"/>
  <c r="O499" i="1"/>
  <c r="M515" i="1"/>
  <c r="Q539" i="1"/>
  <c r="Q1291" i="1"/>
  <c r="A1291" i="1"/>
  <c r="J1291" i="1"/>
  <c r="R1294" i="1"/>
  <c r="K1294" i="1"/>
  <c r="K165" i="1"/>
  <c r="M165" i="1"/>
  <c r="Q165" i="1"/>
  <c r="A173" i="1"/>
  <c r="P173" i="1"/>
  <c r="B173" i="1"/>
  <c r="R173" i="1"/>
  <c r="B353" i="1"/>
  <c r="A345" i="1"/>
  <c r="R499" i="1"/>
  <c r="A1301" i="1"/>
  <c r="O1301" i="1"/>
  <c r="B1301" i="1"/>
  <c r="P1301" i="1"/>
  <c r="K1293" i="1"/>
  <c r="L1293" i="1"/>
  <c r="A166" i="1"/>
  <c r="R166" i="1"/>
  <c r="K166" i="1"/>
  <c r="J166" i="1"/>
  <c r="L539" i="1"/>
  <c r="M539" i="1"/>
  <c r="J539" i="1"/>
  <c r="B539" i="1"/>
  <c r="O539" i="1"/>
  <c r="P539" i="1"/>
  <c r="R539" i="1"/>
  <c r="K539" i="1"/>
  <c r="A531" i="1"/>
  <c r="O531" i="1"/>
  <c r="P531" i="1"/>
  <c r="Q531" i="1"/>
  <c r="R531" i="1"/>
  <c r="K531" i="1"/>
  <c r="M531" i="1"/>
  <c r="B531" i="1"/>
  <c r="N531" i="1"/>
  <c r="K523" i="1"/>
  <c r="L523" i="1"/>
  <c r="A523" i="1"/>
  <c r="N523" i="1"/>
  <c r="P523" i="1"/>
  <c r="O523" i="1"/>
  <c r="J523" i="1"/>
  <c r="R523" i="1"/>
  <c r="Q515" i="1"/>
  <c r="J515" i="1"/>
  <c r="K515" i="1"/>
  <c r="L515" i="1"/>
  <c r="A515" i="1"/>
  <c r="N515" i="1"/>
  <c r="P515" i="1"/>
  <c r="O515" i="1"/>
  <c r="B507" i="1"/>
  <c r="M507" i="1"/>
  <c r="A507" i="1"/>
  <c r="N507" i="1"/>
  <c r="Q507" i="1"/>
  <c r="J507" i="1"/>
  <c r="K507" i="1"/>
  <c r="L507" i="1"/>
  <c r="P1294" i="1"/>
  <c r="A1294" i="1"/>
  <c r="B1291" i="1"/>
  <c r="A1295" i="1"/>
  <c r="J1301" i="1"/>
  <c r="N1293" i="1"/>
  <c r="K1300" i="1"/>
  <c r="R1300" i="1"/>
  <c r="L1300" i="1"/>
  <c r="B1292" i="1"/>
  <c r="J1292" i="1"/>
  <c r="K1292" i="1"/>
  <c r="R1292" i="1"/>
  <c r="Q172" i="1"/>
  <c r="A172" i="1"/>
  <c r="B164" i="1"/>
  <c r="B166" i="1"/>
  <c r="L165" i="1"/>
  <c r="M523" i="1"/>
  <c r="M1293" i="1"/>
  <c r="Q1299" i="1"/>
  <c r="A1299" i="1"/>
  <c r="J1299" i="1"/>
  <c r="B499" i="1"/>
  <c r="M499" i="1"/>
  <c r="A499" i="1"/>
  <c r="N499" i="1"/>
  <c r="Q499" i="1"/>
  <c r="K499" i="1"/>
  <c r="L499" i="1"/>
  <c r="Q523" i="1"/>
  <c r="Q1301" i="1"/>
  <c r="R1293" i="1"/>
  <c r="Q166" i="1"/>
  <c r="K169" i="1"/>
  <c r="A169" i="1"/>
  <c r="L169" i="1"/>
  <c r="R491" i="1"/>
  <c r="K491" i="1"/>
  <c r="B491" i="1"/>
  <c r="M491" i="1"/>
  <c r="Q491" i="1"/>
  <c r="J491" i="1"/>
  <c r="Q498" i="1"/>
  <c r="P498" i="1"/>
  <c r="J498" i="1"/>
  <c r="K498" i="1"/>
  <c r="A498" i="1"/>
  <c r="N498" i="1"/>
  <c r="B498" i="1"/>
  <c r="O498" i="1"/>
  <c r="O507" i="1"/>
  <c r="B523" i="1"/>
  <c r="Q536" i="1"/>
  <c r="A536" i="1"/>
  <c r="J536" i="1"/>
  <c r="K536" i="1"/>
  <c r="R536" i="1"/>
  <c r="M536" i="1"/>
  <c r="O536" i="1"/>
  <c r="P536" i="1"/>
  <c r="M528" i="1"/>
  <c r="N528" i="1"/>
  <c r="P528" i="1"/>
  <c r="A528" i="1"/>
  <c r="Q528" i="1"/>
  <c r="K528" i="1"/>
  <c r="R528" i="1"/>
  <c r="L528" i="1"/>
  <c r="B520" i="1"/>
  <c r="J520" i="1"/>
  <c r="K520" i="1"/>
  <c r="R520" i="1"/>
  <c r="M520" i="1"/>
  <c r="N520" i="1"/>
  <c r="P520" i="1"/>
  <c r="A520" i="1"/>
  <c r="Q520" i="1"/>
  <c r="O512" i="1"/>
  <c r="P512" i="1"/>
  <c r="B512" i="1"/>
  <c r="J512" i="1"/>
  <c r="K512" i="1"/>
  <c r="R512" i="1"/>
  <c r="M512" i="1"/>
  <c r="N512" i="1"/>
  <c r="N1301" i="1"/>
  <c r="J1293" i="1"/>
  <c r="O166" i="1"/>
  <c r="A348" i="1"/>
  <c r="B348" i="1"/>
  <c r="R507" i="1"/>
  <c r="L531" i="1"/>
  <c r="M1301" i="1"/>
  <c r="B1293" i="1"/>
  <c r="J1296" i="1"/>
  <c r="R1296" i="1"/>
  <c r="N166" i="1"/>
  <c r="J171" i="1"/>
  <c r="L171" i="1"/>
  <c r="N339" i="1"/>
  <c r="O339" i="1"/>
  <c r="B339" i="1"/>
  <c r="K339" i="1"/>
  <c r="M339" i="1"/>
  <c r="L339" i="1"/>
  <c r="B347" i="1"/>
  <c r="A347" i="1"/>
  <c r="A491" i="1"/>
  <c r="A504" i="1"/>
  <c r="Q504" i="1"/>
  <c r="B504" i="1"/>
  <c r="J504" i="1"/>
  <c r="L504" i="1"/>
  <c r="O504" i="1"/>
  <c r="P504" i="1"/>
  <c r="N496" i="1"/>
  <c r="O496" i="1"/>
  <c r="A496" i="1"/>
  <c r="Q496" i="1"/>
  <c r="L496" i="1"/>
  <c r="M496" i="1"/>
  <c r="A512" i="1"/>
  <c r="B536" i="1"/>
  <c r="P507" i="1"/>
  <c r="J531" i="1"/>
  <c r="R497" i="1"/>
  <c r="M505" i="1"/>
  <c r="L522" i="1"/>
  <c r="K506" i="1"/>
  <c r="K538" i="1"/>
  <c r="A538" i="1"/>
  <c r="R513" i="1"/>
  <c r="M521" i="1"/>
  <c r="P529" i="1"/>
  <c r="B529" i="1"/>
  <c r="L537" i="1"/>
  <c r="L514" i="1"/>
  <c r="J530" i="1"/>
  <c r="B530" i="1"/>
  <c r="Q497" i="1"/>
  <c r="J497" i="1"/>
  <c r="L505" i="1"/>
  <c r="K522" i="1"/>
  <c r="R506" i="1"/>
  <c r="J538" i="1"/>
  <c r="Q513" i="1"/>
  <c r="J513" i="1"/>
  <c r="L521" i="1"/>
  <c r="O529" i="1"/>
  <c r="A529" i="1"/>
  <c r="R537" i="1"/>
  <c r="K514" i="1"/>
  <c r="R530" i="1"/>
  <c r="A530" i="1"/>
  <c r="A1177" i="1"/>
  <c r="Q1177" i="1"/>
  <c r="K1153" i="1"/>
  <c r="R1153" i="1"/>
  <c r="B1137" i="1"/>
  <c r="R1137" i="1"/>
  <c r="A1113" i="1"/>
  <c r="P1113" i="1"/>
  <c r="Q1105" i="1"/>
  <c r="M1105" i="1"/>
  <c r="A1073" i="1"/>
  <c r="L1073" i="1"/>
  <c r="O506" i="1"/>
  <c r="B506" i="1"/>
  <c r="M538" i="1"/>
  <c r="P514" i="1"/>
  <c r="Q514" i="1"/>
  <c r="M530" i="1"/>
  <c r="P170" i="1"/>
  <c r="A170" i="1"/>
  <c r="L497" i="1"/>
  <c r="O505" i="1"/>
  <c r="A505" i="1"/>
  <c r="Q492" i="1"/>
  <c r="N522" i="1"/>
  <c r="A522" i="1"/>
  <c r="M506" i="1"/>
  <c r="R538" i="1"/>
  <c r="Q538" i="1"/>
  <c r="L513" i="1"/>
  <c r="O521" i="1"/>
  <c r="A521" i="1"/>
  <c r="R529" i="1"/>
  <c r="N537" i="1"/>
  <c r="N514" i="1"/>
  <c r="A514" i="1"/>
  <c r="K530" i="1"/>
  <c r="L167" i="1"/>
  <c r="N170" i="1"/>
  <c r="L493" i="1"/>
  <c r="K503" i="1"/>
  <c r="R495" i="1"/>
  <c r="N516" i="1"/>
  <c r="M532" i="1"/>
  <c r="L525" i="1"/>
  <c r="K511" i="1"/>
  <c r="J527" i="1"/>
  <c r="P538" i="1"/>
  <c r="Q529" i="1"/>
  <c r="P530" i="1"/>
  <c r="A742" i="1"/>
  <c r="K742" i="1"/>
  <c r="N742" i="1"/>
  <c r="L742" i="1"/>
  <c r="Q742" i="1"/>
  <c r="N728" i="1"/>
  <c r="L728" i="1"/>
  <c r="P728" i="1"/>
  <c r="R728" i="1"/>
  <c r="R722" i="1"/>
  <c r="B722" i="1"/>
  <c r="M722" i="1"/>
  <c r="P722" i="1"/>
  <c r="P716" i="1"/>
  <c r="J716" i="1"/>
  <c r="B716" i="1"/>
  <c r="M716" i="1"/>
  <c r="B710" i="1"/>
  <c r="M710" i="1"/>
  <c r="O710" i="1"/>
  <c r="J710" i="1"/>
  <c r="O696" i="1"/>
  <c r="Q696" i="1"/>
  <c r="A696" i="1"/>
  <c r="K696" i="1"/>
  <c r="A690" i="1"/>
  <c r="K690" i="1"/>
  <c r="N690" i="1"/>
  <c r="L690" i="1"/>
  <c r="Q690" i="1"/>
  <c r="Q684" i="1"/>
  <c r="R684" i="1"/>
  <c r="N684" i="1"/>
  <c r="L684" i="1"/>
  <c r="N678" i="1"/>
  <c r="L678" i="1"/>
  <c r="P678" i="1"/>
  <c r="R678" i="1"/>
  <c r="R664" i="1"/>
  <c r="Q664" i="1"/>
  <c r="B664" i="1"/>
  <c r="O664" i="1"/>
  <c r="J658" i="1"/>
  <c r="M658" i="1"/>
  <c r="A652" i="1"/>
  <c r="Q652" i="1"/>
  <c r="J652" i="1"/>
  <c r="K646" i="1"/>
  <c r="A646" i="1"/>
  <c r="M646" i="1"/>
  <c r="O632" i="1"/>
  <c r="P632" i="1"/>
  <c r="Q632" i="1"/>
  <c r="R626" i="1"/>
  <c r="O626" i="1"/>
  <c r="B620" i="1"/>
  <c r="N620" i="1"/>
  <c r="R620" i="1"/>
  <c r="L614" i="1"/>
  <c r="B614" i="1"/>
  <c r="Q614" i="1"/>
  <c r="A1203" i="1"/>
  <c r="K1203" i="1"/>
  <c r="L1203" i="1"/>
  <c r="O1203" i="1"/>
  <c r="R1203" i="1"/>
  <c r="N1385" i="1"/>
  <c r="J1385" i="1"/>
  <c r="A1385" i="1"/>
  <c r="R1385" i="1"/>
  <c r="B1385" i="1"/>
  <c r="M1385" i="1"/>
  <c r="K1377" i="1"/>
  <c r="P1377" i="1"/>
  <c r="Q1377" i="1"/>
  <c r="R1377" i="1"/>
  <c r="L1377" i="1"/>
  <c r="B1450" i="1"/>
  <c r="M1450" i="1"/>
  <c r="N1450" i="1"/>
  <c r="P1450" i="1"/>
  <c r="R1450" i="1"/>
  <c r="A1442" i="1"/>
  <c r="O1442" i="1"/>
  <c r="M1442" i="1"/>
  <c r="N1442" i="1"/>
  <c r="P1442" i="1"/>
  <c r="R1442" i="1"/>
  <c r="A489" i="1"/>
  <c r="O489" i="1"/>
  <c r="P489" i="1"/>
  <c r="B489" i="1"/>
  <c r="Q489" i="1"/>
  <c r="J489" i="1"/>
  <c r="L489" i="1"/>
  <c r="L481" i="1"/>
  <c r="N481" i="1"/>
  <c r="O481" i="1"/>
  <c r="A481" i="1"/>
  <c r="P481" i="1"/>
  <c r="R481" i="1"/>
  <c r="J473" i="1"/>
  <c r="Q473" i="1"/>
  <c r="L473" i="1"/>
  <c r="M473" i="1"/>
  <c r="N473" i="1"/>
  <c r="B473" i="1"/>
  <c r="A614" i="1"/>
  <c r="A620" i="1"/>
  <c r="B626" i="1"/>
  <c r="B632" i="1"/>
  <c r="P646" i="1"/>
  <c r="P652" i="1"/>
  <c r="P658" i="1"/>
  <c r="P664" i="1"/>
  <c r="M684" i="1"/>
  <c r="R690" i="1"/>
  <c r="J696" i="1"/>
  <c r="N710" i="1"/>
  <c r="A716" i="1"/>
  <c r="M728" i="1"/>
  <c r="J742" i="1"/>
  <c r="P1385" i="1"/>
  <c r="B1442" i="1"/>
  <c r="A1377" i="1"/>
  <c r="R1384" i="1"/>
  <c r="Q1384" i="1"/>
  <c r="K1384" i="1"/>
  <c r="M1384" i="1"/>
  <c r="R1376" i="1"/>
  <c r="K1376" i="1"/>
  <c r="B1376" i="1"/>
  <c r="N1376" i="1"/>
  <c r="N1449" i="1"/>
  <c r="P1449" i="1"/>
  <c r="A1449" i="1"/>
  <c r="Q1449" i="1"/>
  <c r="B1449" i="1"/>
  <c r="L1449" i="1"/>
  <c r="L1441" i="1"/>
  <c r="P1441" i="1"/>
  <c r="Q1441" i="1"/>
  <c r="A1441" i="1"/>
  <c r="K1441" i="1"/>
  <c r="P473" i="1"/>
  <c r="J481" i="1"/>
  <c r="P488" i="1"/>
  <c r="L488" i="1"/>
  <c r="M488" i="1"/>
  <c r="N488" i="1"/>
  <c r="A488" i="1"/>
  <c r="J488" i="1"/>
  <c r="M480" i="1"/>
  <c r="A480" i="1"/>
  <c r="R480" i="1"/>
  <c r="K480" i="1"/>
  <c r="L480" i="1"/>
  <c r="P480" i="1"/>
  <c r="B472" i="1"/>
  <c r="J472" i="1"/>
  <c r="Q472" i="1"/>
  <c r="A472" i="1"/>
  <c r="R472" i="1"/>
  <c r="K472" i="1"/>
  <c r="N472" i="1"/>
  <c r="R1102" i="1"/>
  <c r="L1150" i="1"/>
  <c r="B1150" i="1"/>
  <c r="L1069" i="1"/>
  <c r="O1077" i="1"/>
  <c r="K1077" i="1"/>
  <c r="K1085" i="1"/>
  <c r="N1093" i="1"/>
  <c r="B1093" i="1"/>
  <c r="O1101" i="1"/>
  <c r="J1109" i="1"/>
  <c r="N1117" i="1"/>
  <c r="A1117" i="1"/>
  <c r="P1125" i="1"/>
  <c r="J1133" i="1"/>
  <c r="N1141" i="1"/>
  <c r="M1141" i="1"/>
  <c r="J1149" i="1"/>
  <c r="L1157" i="1"/>
  <c r="B1157" i="1"/>
  <c r="P1165" i="1"/>
  <c r="R1173" i="1"/>
  <c r="M1181" i="1"/>
  <c r="B1181" i="1"/>
  <c r="Q1189" i="1"/>
  <c r="K1197" i="1"/>
  <c r="L1070" i="1"/>
  <c r="Q1094" i="1"/>
  <c r="P1126" i="1"/>
  <c r="L1126" i="1"/>
  <c r="R1142" i="1"/>
  <c r="K1158" i="1"/>
  <c r="A1158" i="1"/>
  <c r="O1182" i="1"/>
  <c r="Q1110" i="1"/>
  <c r="M1190" i="1"/>
  <c r="N1190" i="1"/>
  <c r="N614" i="1"/>
  <c r="Q620" i="1"/>
  <c r="M626" i="1"/>
  <c r="A626" i="1"/>
  <c r="A632" i="1"/>
  <c r="B646" i="1"/>
  <c r="B652" i="1"/>
  <c r="B658" i="1"/>
  <c r="A664" i="1"/>
  <c r="M678" i="1"/>
  <c r="K684" i="1"/>
  <c r="J690" i="1"/>
  <c r="P696" i="1"/>
  <c r="A710" i="1"/>
  <c r="L722" i="1"/>
  <c r="K728" i="1"/>
  <c r="P742" i="1"/>
  <c r="Q1203" i="1"/>
  <c r="L1385" i="1"/>
  <c r="O1449" i="1"/>
  <c r="P1384" i="1"/>
  <c r="L1450" i="1"/>
  <c r="N480" i="1"/>
  <c r="O473" i="1"/>
  <c r="B481" i="1"/>
  <c r="Q485" i="1"/>
  <c r="O614" i="1"/>
  <c r="O620" i="1"/>
  <c r="Q626" i="1"/>
  <c r="N632" i="1"/>
  <c r="Q646" i="1"/>
  <c r="M652" i="1"/>
  <c r="L658" i="1"/>
  <c r="A658" i="1"/>
  <c r="K678" i="1"/>
  <c r="J684" i="1"/>
  <c r="P690" i="1"/>
  <c r="N696" i="1"/>
  <c r="L716" i="1"/>
  <c r="K722" i="1"/>
  <c r="J728" i="1"/>
  <c r="O742" i="1"/>
  <c r="M1203" i="1"/>
  <c r="K1385" i="1"/>
  <c r="M1449" i="1"/>
  <c r="N1384" i="1"/>
  <c r="K1450" i="1"/>
  <c r="P472" i="1"/>
  <c r="B480" i="1"/>
  <c r="K473" i="1"/>
  <c r="N489" i="1"/>
  <c r="Q486" i="1"/>
  <c r="O486" i="1"/>
  <c r="P486" i="1"/>
  <c r="J486" i="1"/>
  <c r="A486" i="1"/>
  <c r="L486" i="1"/>
  <c r="N478" i="1"/>
  <c r="M478" i="1"/>
  <c r="O478" i="1"/>
  <c r="P478" i="1"/>
  <c r="R478" i="1"/>
  <c r="B470" i="1"/>
  <c r="R470" i="1"/>
  <c r="A470" i="1"/>
  <c r="L470" i="1"/>
  <c r="M470" i="1"/>
  <c r="N470" i="1"/>
  <c r="Q470" i="1"/>
  <c r="N1070" i="1"/>
  <c r="J1070" i="1"/>
  <c r="J1094" i="1"/>
  <c r="K1126" i="1"/>
  <c r="A1126" i="1"/>
  <c r="O1142" i="1"/>
  <c r="J1158" i="1"/>
  <c r="L1182" i="1"/>
  <c r="B1182" i="1"/>
  <c r="J1110" i="1"/>
  <c r="K1190" i="1"/>
  <c r="A1190" i="1"/>
  <c r="M614" i="1"/>
  <c r="M620" i="1"/>
  <c r="N626" i="1"/>
  <c r="M632" i="1"/>
  <c r="N646" i="1"/>
  <c r="N652" i="1"/>
  <c r="Q658" i="1"/>
  <c r="N664" i="1"/>
  <c r="J678" i="1"/>
  <c r="P684" i="1"/>
  <c r="O690" i="1"/>
  <c r="B696" i="1"/>
  <c r="L710" i="1"/>
  <c r="K716" i="1"/>
  <c r="J722" i="1"/>
  <c r="Q728" i="1"/>
  <c r="B742" i="1"/>
  <c r="J1203" i="1"/>
  <c r="K1449" i="1"/>
  <c r="L1384" i="1"/>
  <c r="Q1450" i="1"/>
  <c r="R473" i="1"/>
  <c r="M489" i="1"/>
  <c r="A485" i="1"/>
  <c r="K485" i="1"/>
  <c r="L485" i="1"/>
  <c r="N485" i="1"/>
  <c r="O485" i="1"/>
  <c r="P485" i="1"/>
  <c r="R485" i="1"/>
  <c r="Q477" i="1"/>
  <c r="R477" i="1"/>
  <c r="B477" i="1"/>
  <c r="N477" i="1"/>
  <c r="O477" i="1"/>
  <c r="K477" i="1"/>
  <c r="N469" i="1"/>
  <c r="M469" i="1"/>
  <c r="Q469" i="1"/>
  <c r="A469" i="1"/>
  <c r="B469" i="1"/>
  <c r="O469" i="1"/>
  <c r="R469" i="1"/>
  <c r="O1376" i="1"/>
  <c r="N1102" i="1"/>
  <c r="J1150" i="1"/>
  <c r="Q1069" i="1"/>
  <c r="P1077" i="1"/>
  <c r="Q1085" i="1"/>
  <c r="M1085" i="1"/>
  <c r="K1093" i="1"/>
  <c r="L1101" i="1"/>
  <c r="B1101" i="1"/>
  <c r="O1109" i="1"/>
  <c r="R1117" i="1"/>
  <c r="Q1125" i="1"/>
  <c r="A1125" i="1"/>
  <c r="P1133" i="1"/>
  <c r="J1141" i="1"/>
  <c r="N1149" i="1"/>
  <c r="O1149" i="1"/>
  <c r="J1157" i="1"/>
  <c r="L1165" i="1"/>
  <c r="A1165" i="1"/>
  <c r="P1173" i="1"/>
  <c r="R1181" i="1"/>
  <c r="M1189" i="1"/>
  <c r="B1189" i="1"/>
  <c r="Q1197" i="1"/>
  <c r="Q1070" i="1"/>
  <c r="B1070" i="1"/>
  <c r="O1094" i="1"/>
  <c r="Q1126" i="1"/>
  <c r="P1142" i="1"/>
  <c r="L1142" i="1"/>
  <c r="Q1158" i="1"/>
  <c r="K1182" i="1"/>
  <c r="A1182" i="1"/>
  <c r="O1110" i="1"/>
  <c r="R1190" i="1"/>
  <c r="K614" i="1"/>
  <c r="L620" i="1"/>
  <c r="L626" i="1"/>
  <c r="L632" i="1"/>
  <c r="O646" i="1"/>
  <c r="O652" i="1"/>
  <c r="O658" i="1"/>
  <c r="M664" i="1"/>
  <c r="Q678" i="1"/>
  <c r="O684" i="1"/>
  <c r="B690" i="1"/>
  <c r="K710" i="1"/>
  <c r="R716" i="1"/>
  <c r="Q722" i="1"/>
  <c r="O728" i="1"/>
  <c r="P1203" i="1"/>
  <c r="R1449" i="1"/>
  <c r="B1384" i="1"/>
  <c r="A1450" i="1"/>
  <c r="B1388" i="1"/>
  <c r="O1388" i="1"/>
  <c r="K1388" i="1"/>
  <c r="M1388" i="1"/>
  <c r="P1388" i="1"/>
  <c r="N1380" i="1"/>
  <c r="K1380" i="1"/>
  <c r="M1380" i="1"/>
  <c r="P1380" i="1"/>
  <c r="K1453" i="1"/>
  <c r="Q1453" i="1"/>
  <c r="L1453" i="1"/>
  <c r="N1453" i="1"/>
  <c r="R1445" i="1"/>
  <c r="Q1445" i="1"/>
  <c r="L1445" i="1"/>
  <c r="B1445" i="1"/>
  <c r="Q1437" i="1"/>
  <c r="J1437" i="1"/>
  <c r="K1437" i="1"/>
  <c r="B1437" i="1"/>
  <c r="M472" i="1"/>
  <c r="Q488" i="1"/>
  <c r="A473" i="1"/>
  <c r="K489" i="1"/>
  <c r="K478" i="1"/>
  <c r="M486" i="1"/>
  <c r="J477" i="1"/>
  <c r="Q1102" i="1"/>
  <c r="L1102" i="1"/>
  <c r="Q1150" i="1"/>
  <c r="M1069" i="1"/>
  <c r="Q1077" i="1"/>
  <c r="N1085" i="1"/>
  <c r="A1085" i="1"/>
  <c r="P1093" i="1"/>
  <c r="J1101" i="1"/>
  <c r="R1109" i="1"/>
  <c r="M1109" i="1"/>
  <c r="K1117" i="1"/>
  <c r="N1125" i="1"/>
  <c r="B1125" i="1"/>
  <c r="O1133" i="1"/>
  <c r="R1141" i="1"/>
  <c r="M1149" i="1"/>
  <c r="A1149" i="1"/>
  <c r="Q1157" i="1"/>
  <c r="K1165" i="1"/>
  <c r="N1173" i="1"/>
  <c r="O1173" i="1"/>
  <c r="J1181" i="1"/>
  <c r="L1189" i="1"/>
  <c r="A1189" i="1"/>
  <c r="P1197" i="1"/>
  <c r="O1070" i="1"/>
  <c r="A1070" i="1"/>
  <c r="N1094" i="1"/>
  <c r="R1126" i="1"/>
  <c r="N1142" i="1"/>
  <c r="B1142" i="1"/>
  <c r="P1158" i="1"/>
  <c r="R1182" i="1"/>
  <c r="N1110" i="1"/>
  <c r="J1190" i="1"/>
  <c r="R614" i="1"/>
  <c r="K620" i="1"/>
  <c r="K626" i="1"/>
  <c r="K632" i="1"/>
  <c r="L646" i="1"/>
  <c r="L652" i="1"/>
  <c r="N658" i="1"/>
  <c r="L664" i="1"/>
  <c r="O678" i="1"/>
  <c r="B684" i="1"/>
  <c r="L696" i="1"/>
  <c r="R710" i="1"/>
  <c r="Q716" i="1"/>
  <c r="O722" i="1"/>
  <c r="B728" i="1"/>
  <c r="P736" i="1"/>
  <c r="Q736" i="1"/>
  <c r="A736" i="1"/>
  <c r="J736" i="1"/>
  <c r="M736" i="1"/>
  <c r="M730" i="1"/>
  <c r="O730" i="1"/>
  <c r="Q730" i="1"/>
  <c r="B730" i="1"/>
  <c r="R730" i="1"/>
  <c r="A724" i="1"/>
  <c r="K724" i="1"/>
  <c r="M724" i="1"/>
  <c r="O724" i="1"/>
  <c r="J724" i="1"/>
  <c r="O718" i="1"/>
  <c r="B718" i="1"/>
  <c r="R718" i="1"/>
  <c r="M718" i="1"/>
  <c r="Q718" i="1"/>
  <c r="Q704" i="1"/>
  <c r="P704" i="1"/>
  <c r="A704" i="1"/>
  <c r="J704" i="1"/>
  <c r="M704" i="1"/>
  <c r="N698" i="1"/>
  <c r="O698" i="1"/>
  <c r="Q698" i="1"/>
  <c r="B698" i="1"/>
  <c r="R698" i="1"/>
  <c r="B692" i="1"/>
  <c r="R692" i="1"/>
  <c r="M692" i="1"/>
  <c r="O692" i="1"/>
  <c r="K692" i="1"/>
  <c r="P686" i="1"/>
  <c r="B686" i="1"/>
  <c r="R686" i="1"/>
  <c r="M686" i="1"/>
  <c r="Q686" i="1"/>
  <c r="A672" i="1"/>
  <c r="K672" i="1"/>
  <c r="P672" i="1"/>
  <c r="J672" i="1"/>
  <c r="M672" i="1"/>
  <c r="L666" i="1"/>
  <c r="Q666" i="1"/>
  <c r="O666" i="1"/>
  <c r="B666" i="1"/>
  <c r="J666" i="1"/>
  <c r="N660" i="1"/>
  <c r="P660" i="1"/>
  <c r="J660" i="1"/>
  <c r="M660" i="1"/>
  <c r="A654" i="1"/>
  <c r="O654" i="1"/>
  <c r="N654" i="1"/>
  <c r="K654" i="1"/>
  <c r="J654" i="1"/>
  <c r="N640" i="1"/>
  <c r="O640" i="1"/>
  <c r="Q640" i="1"/>
  <c r="M640" i="1"/>
  <c r="M634" i="1"/>
  <c r="B634" i="1"/>
  <c r="L634" i="1"/>
  <c r="Q634" i="1"/>
  <c r="Q628" i="1"/>
  <c r="R628" i="1"/>
  <c r="B628" i="1"/>
  <c r="O628" i="1"/>
  <c r="B622" i="1"/>
  <c r="L622" i="1"/>
  <c r="P622" i="1"/>
  <c r="R622" i="1"/>
  <c r="P608" i="1"/>
  <c r="J608" i="1"/>
  <c r="A608" i="1"/>
  <c r="M608" i="1"/>
  <c r="N1203" i="1"/>
  <c r="N1441" i="1"/>
  <c r="Q1376" i="1"/>
  <c r="L1442" i="1"/>
  <c r="N1377" i="1"/>
  <c r="N1387" i="1"/>
  <c r="P1387" i="1"/>
  <c r="B1387" i="1"/>
  <c r="K1387" i="1"/>
  <c r="R1379" i="1"/>
  <c r="N1379" i="1"/>
  <c r="P1379" i="1"/>
  <c r="B1379" i="1"/>
  <c r="K1379" i="1"/>
  <c r="A1452" i="1"/>
  <c r="N1452" i="1"/>
  <c r="P1452" i="1"/>
  <c r="R1452" i="1"/>
  <c r="M1452" i="1"/>
  <c r="L1444" i="1"/>
  <c r="N1444" i="1"/>
  <c r="A1444" i="1"/>
  <c r="B1444" i="1"/>
  <c r="R1444" i="1"/>
  <c r="L472" i="1"/>
  <c r="O488" i="1"/>
  <c r="Q481" i="1"/>
  <c r="R489" i="1"/>
  <c r="J478" i="1"/>
  <c r="B486" i="1"/>
  <c r="P477" i="1"/>
  <c r="M1078" i="1"/>
  <c r="L1166" i="1"/>
  <c r="P1086" i="1"/>
  <c r="L1067" i="1"/>
  <c r="K1091" i="1"/>
  <c r="N1107" i="1"/>
  <c r="N1131" i="1"/>
  <c r="P1155" i="1"/>
  <c r="N1171" i="1"/>
  <c r="O1195" i="1"/>
  <c r="M1108" i="1"/>
  <c r="N1172" i="1"/>
  <c r="O1156" i="1"/>
  <c r="P1102" i="1"/>
  <c r="O1135" i="1"/>
  <c r="R1069" i="1"/>
  <c r="L1085" i="1"/>
  <c r="Q1109" i="1"/>
  <c r="Q1133" i="1"/>
  <c r="L1149" i="1"/>
  <c r="M1173" i="1"/>
  <c r="N1197" i="1"/>
  <c r="P1094" i="1"/>
  <c r="M1142" i="1"/>
  <c r="P1063" i="1"/>
  <c r="P1110" i="1"/>
  <c r="J1103" i="1"/>
  <c r="J614" i="1"/>
  <c r="J620" i="1"/>
  <c r="J626" i="1"/>
  <c r="R632" i="1"/>
  <c r="R646" i="1"/>
  <c r="K652" i="1"/>
  <c r="K658" i="1"/>
  <c r="K664" i="1"/>
  <c r="B678" i="1"/>
  <c r="A684" i="1"/>
  <c r="M696" i="1"/>
  <c r="Q710" i="1"/>
  <c r="O716" i="1"/>
  <c r="N722" i="1"/>
  <c r="A728" i="1"/>
  <c r="M742" i="1"/>
  <c r="K608" i="1"/>
  <c r="Q622" i="1"/>
  <c r="N628" i="1"/>
  <c r="A634" i="1"/>
  <c r="M654" i="1"/>
  <c r="K660" i="1"/>
  <c r="N666" i="1"/>
  <c r="O686" i="1"/>
  <c r="L692" i="1"/>
  <c r="R704" i="1"/>
  <c r="L718" i="1"/>
  <c r="J730" i="1"/>
  <c r="O736" i="1"/>
  <c r="B1203" i="1"/>
  <c r="M1441" i="1"/>
  <c r="P1376" i="1"/>
  <c r="K1442" i="1"/>
  <c r="M1377" i="1"/>
  <c r="J480" i="1"/>
  <c r="K488" i="1"/>
  <c r="M481" i="1"/>
  <c r="Q478" i="1"/>
  <c r="L469" i="1"/>
  <c r="A477" i="1"/>
  <c r="A726" i="1"/>
  <c r="O726" i="1"/>
  <c r="R1439" i="1"/>
  <c r="R1447" i="1"/>
  <c r="L1374" i="1"/>
  <c r="K1382" i="1"/>
  <c r="P1383" i="1"/>
  <c r="M483" i="1"/>
  <c r="N468" i="1"/>
  <c r="A468" i="1"/>
  <c r="Q484" i="1"/>
  <c r="K467" i="1"/>
  <c r="R475" i="1"/>
  <c r="N1439" i="1"/>
  <c r="N1447" i="1"/>
  <c r="Q1374" i="1"/>
  <c r="N1382" i="1"/>
  <c r="A1440" i="1"/>
  <c r="J1440" i="1"/>
  <c r="R483" i="1"/>
  <c r="O476" i="1"/>
  <c r="N476" i="1"/>
  <c r="J1378" i="1"/>
  <c r="B475" i="1"/>
  <c r="N475" i="1"/>
  <c r="L475" i="1"/>
  <c r="L467" i="1"/>
  <c r="Q467" i="1"/>
  <c r="L1439" i="1"/>
  <c r="A1447" i="1"/>
  <c r="B1374" i="1"/>
  <c r="K1383" i="1"/>
  <c r="P483" i="1"/>
  <c r="O467" i="1"/>
  <c r="A467" i="1"/>
  <c r="O475" i="1"/>
  <c r="B19" i="10" a="1"/>
  <c r="B19" i="10" s="1"/>
  <c r="A1054" i="1"/>
  <c r="B1054" i="1"/>
  <c r="A1046" i="1"/>
  <c r="B1046" i="1"/>
  <c r="A1038" i="1"/>
  <c r="B1038" i="1"/>
  <c r="A1030" i="1"/>
  <c r="B1030" i="1"/>
  <c r="A1022" i="1"/>
  <c r="B1022" i="1"/>
  <c r="A1014" i="1"/>
  <c r="B1014" i="1"/>
  <c r="A1006" i="1"/>
  <c r="B1006" i="1"/>
  <c r="A998" i="1"/>
  <c r="B998" i="1"/>
  <c r="A990" i="1"/>
  <c r="B990" i="1"/>
  <c r="A982" i="1"/>
  <c r="B982" i="1"/>
  <c r="A974" i="1"/>
  <c r="B974" i="1"/>
  <c r="A966" i="1"/>
  <c r="B966" i="1"/>
  <c r="A958" i="1"/>
  <c r="B958" i="1"/>
  <c r="A950" i="1"/>
  <c r="B950" i="1"/>
  <c r="O1441" i="1"/>
  <c r="B1055" i="1"/>
  <c r="B1047" i="1"/>
  <c r="B1039" i="1"/>
  <c r="B1031" i="1"/>
  <c r="B1023" i="1"/>
  <c r="B1015" i="1"/>
  <c r="B1009" i="1"/>
  <c r="B1001" i="1"/>
  <c r="B993" i="1"/>
  <c r="B985" i="1"/>
  <c r="B977" i="1"/>
  <c r="B969" i="1"/>
  <c r="B961" i="1"/>
  <c r="B953" i="1"/>
  <c r="A1388" i="1"/>
  <c r="O1452" i="1"/>
  <c r="O1439" i="1"/>
  <c r="J1447" i="1"/>
  <c r="O1374" i="1"/>
  <c r="J1382" i="1"/>
  <c r="J1448" i="1"/>
  <c r="O1375" i="1"/>
  <c r="O1444" i="1"/>
  <c r="O1379" i="1"/>
  <c r="O1384" i="1"/>
  <c r="J1450" i="1"/>
  <c r="O1377" i="1"/>
  <c r="J1451" i="1"/>
  <c r="O1437" i="1"/>
  <c r="J1445" i="1"/>
  <c r="J1380" i="1"/>
  <c r="A1373" i="1"/>
  <c r="O1385" i="1"/>
  <c r="A1379" i="1"/>
  <c r="O1446" i="1"/>
  <c r="O1381" i="1"/>
  <c r="J1389" i="1"/>
  <c r="A1374" i="1"/>
  <c r="J1387" i="1"/>
  <c r="O1440" i="1"/>
  <c r="J1441" i="1"/>
  <c r="J1376" i="1"/>
  <c r="A1376" i="1"/>
  <c r="O1450" i="1"/>
  <c r="O1451" i="1"/>
  <c r="O1380" i="1"/>
  <c r="O1447" i="1"/>
  <c r="O1382" i="1"/>
  <c r="O1448" i="1"/>
  <c r="A1383" i="1"/>
  <c r="O1445" i="1"/>
  <c r="J1453" i="1"/>
  <c r="J1388" i="1"/>
  <c r="J1438" i="1"/>
  <c r="J1373" i="1"/>
  <c r="A1381" i="1"/>
  <c r="A1375" i="1"/>
  <c r="O1387" i="1"/>
  <c r="J1383" i="1"/>
  <c r="J1386" i="1"/>
  <c r="A1380" i="1"/>
  <c r="O1389" i="1"/>
  <c r="J1452" i="1"/>
  <c r="J1439" i="1"/>
  <c r="J1374" i="1"/>
  <c r="A1382" i="1"/>
  <c r="J1375" i="1"/>
  <c r="J1444" i="1"/>
  <c r="A1387" i="1"/>
  <c r="A1386" i="1"/>
  <c r="J1449" i="1"/>
  <c r="J1384" i="1"/>
  <c r="J1442" i="1"/>
  <c r="J1377" i="1"/>
  <c r="J689" i="15" l="1"/>
  <c r="B695" i="15"/>
  <c r="J692" i="15"/>
  <c r="B702" i="15"/>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tc={C628B71D-C3A5-4BD2-8BA3-F913D91394D4}</author>
    <author>tc={D0801E46-9E1F-4D2B-A06C-3AD5C5DDEBCA}</author>
    <author>tc={19777683-0E7F-4DAF-955F-A7EBAC7AAEEA}</author>
    <author>tc={A2328F4B-C3F9-4761-BF76-1D4F4D6A14B6}</author>
    <author>tc={3224698C-8114-49BB-A425-26AE0DED31AE}</author>
    <author>tc={E2106FC3-386C-4714-B306-9BA0FD425274}</author>
    <author>tc={E8911680-E731-4D67-9690-17976D3FED66}</author>
    <author>tc={5B177B48-17FC-4889-93EE-8CEBBC9D67A1}</author>
    <author>tc={FC0E8780-2055-48EE-B42B-F31936B1D4FF}</author>
    <author>tc={9E6238C4-2B41-4F84-9F69-94DEF5E3EB8C}</author>
    <author>tc={6E9F8D40-752E-4116-9D9F-F74F76285640}</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D25" authorId="1" shapeId="0" xr:uid="{C628B71D-C3A5-4BD2-8BA3-F913D91394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25" authorId="2" shapeId="0" xr:uid="{D0801E46-9E1F-4D2B-A06C-3AD5C5DDEBC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4" authorId="3"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4"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7" authorId="5"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2" authorId="6"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5" authorId="7"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D77" authorId="8" shapeId="0" xr:uid="{5B177B48-17FC-4889-93EE-8CEBBC9D67A1}">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8" authorId="9" shapeId="0" xr:uid="{FC0E8780-2055-48EE-B42B-F31936B1D4FF}">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79" authorId="10" shapeId="0" xr:uid="{9E6238C4-2B41-4F84-9F69-94DEF5E3EB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79" authorId="11" shapeId="0" xr:uid="{6E9F8D40-752E-4116-9D9F-F74F76285640}">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B83" authorId="12"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9" authorId="13"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94" authorId="14"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9" authorId="19"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0" authorId="20"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1" authorId="21"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2" authorId="22"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3" authorId="23"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104" authorId="24"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104" authorId="25"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5889F7CF-B0E2-466A-A51A-2320A2851567}">
      <text>
        <r>
          <rPr>
            <sz val="11"/>
            <color theme="1"/>
            <rFont val="Calibri"/>
            <family val="2"/>
            <scheme val="minor"/>
          </rPr>
          <t xml:space="preserve">Evaporative Emissions are accounted for in on-road transportation emissions
</t>
        </r>
      </text>
    </comment>
    <comment ref="G266" authorId="0" shapeId="0" xr:uid="{C1983F7D-73F8-40B3-A164-C32453EEB8AE}">
      <text>
        <r>
          <rPr>
            <sz val="11"/>
            <color theme="1"/>
            <rFont val="Calibri"/>
            <family val="2"/>
            <scheme val="minor"/>
          </rPr>
          <t xml:space="preserve">Evaporative Emissions are accounted for in on-road transportation emissions
</t>
        </r>
      </text>
    </comment>
    <comment ref="B267" authorId="0" shapeId="0" xr:uid="{AACE97B5-0CF8-4F7A-A27B-2F86EE6FAE40}">
      <text>
        <r>
          <rPr>
            <sz val="11"/>
            <color theme="1"/>
            <rFont val="Calibri"/>
            <family val="2"/>
            <scheme val="minor"/>
          </rPr>
          <t xml:space="preserve">Evaporative Emissions are accounted for in on-road transportation emissions
</t>
        </r>
      </text>
    </comment>
    <comment ref="G267" authorId="0" shapeId="0" xr:uid="{6BD48DCB-E79A-4A73-A77D-76C602452B1B}">
      <text>
        <r>
          <rPr>
            <sz val="11"/>
            <color theme="1"/>
            <rFont val="Calibri"/>
            <family val="2"/>
            <scheme val="minor"/>
          </rPr>
          <t xml:space="preserve">Evaporative Emissions are accounted for in on-road transportation emissions
</t>
        </r>
      </text>
    </comment>
    <comment ref="B268" authorId="0" shapeId="0" xr:uid="{E58BCD1F-C84B-4199-8049-EA6C048DA960}">
      <text>
        <r>
          <rPr>
            <sz val="11"/>
            <color theme="1"/>
            <rFont val="Calibri"/>
            <family val="2"/>
            <scheme val="minor"/>
          </rPr>
          <t xml:space="preserve">Evaporative Emissions are accounted for in on-road transportation emissions
</t>
        </r>
      </text>
    </comment>
    <comment ref="G268" authorId="0" shapeId="0" xr:uid="{B19E8978-CF1D-42C9-A83D-63750E458973}">
      <text>
        <r>
          <rPr>
            <sz val="11"/>
            <color theme="1"/>
            <rFont val="Calibri"/>
            <family val="2"/>
            <scheme val="minor"/>
          </rPr>
          <t xml:space="preserve">Evaporative Emissions are accounted for in on-road transportation emissions
</t>
        </r>
      </text>
    </comment>
    <comment ref="B269" authorId="0" shapeId="0" xr:uid="{0CEBC701-0F0D-46B3-8346-AC6FA09CDBDB}">
      <text>
        <r>
          <rPr>
            <sz val="11"/>
            <color theme="1"/>
            <rFont val="Calibri"/>
            <family val="2"/>
            <scheme val="minor"/>
          </rPr>
          <t xml:space="preserve">Evaporative Emissions are accounted for in on-road transportation emissions
</t>
        </r>
      </text>
    </comment>
    <comment ref="G269" authorId="0" shapeId="0" xr:uid="{960981B2-E60D-464B-BC08-E29C021CDA06}">
      <text>
        <r>
          <rPr>
            <sz val="11"/>
            <color theme="1"/>
            <rFont val="Calibri"/>
            <family val="2"/>
            <scheme val="minor"/>
          </rPr>
          <t xml:space="preserve">Evaporative Emissions are accounted for in on-road transportation emissions
</t>
        </r>
      </text>
    </comment>
    <comment ref="B270" authorId="0" shapeId="0" xr:uid="{31FD2A45-206F-43F9-88CD-DF7E39D6C2F5}">
      <text>
        <r>
          <rPr>
            <sz val="11"/>
            <color theme="1"/>
            <rFont val="Calibri"/>
            <family val="2"/>
            <scheme val="minor"/>
          </rPr>
          <t xml:space="preserve">Evaporative Emissions are accounted for in on-road transportation emissions
</t>
        </r>
      </text>
    </comment>
    <comment ref="G270" authorId="0" shapeId="0" xr:uid="{3DE385C7-2147-4894-BA5A-2A3847322E90}">
      <text>
        <r>
          <rPr>
            <sz val="11"/>
            <color theme="1"/>
            <rFont val="Calibri"/>
            <family val="2"/>
            <scheme val="minor"/>
          </rPr>
          <t xml:space="preserve">Evaporative Emissions are accounted for in on-road transportation emissions
</t>
        </r>
      </text>
    </comment>
    <comment ref="B271" authorId="0" shapeId="0" xr:uid="{4693BBB6-8534-4577-B12A-97C7F2B20B0F}">
      <text>
        <r>
          <rPr>
            <sz val="11"/>
            <color theme="1"/>
            <rFont val="Calibri"/>
            <family val="2"/>
            <scheme val="minor"/>
          </rPr>
          <t xml:space="preserve">Evaporative Emissions are accounted for in on-road transportation emissions
</t>
        </r>
      </text>
    </comment>
    <comment ref="G271" authorId="0" shapeId="0" xr:uid="{F6DB5FDC-B2CF-4375-B614-A85CF2C8E014}">
      <text>
        <r>
          <rPr>
            <sz val="11"/>
            <color theme="1"/>
            <rFont val="Calibri"/>
            <family val="2"/>
            <scheme val="minor"/>
          </rPr>
          <t xml:space="preserve">Evaporative Emissions are accounted for in on-road transportation emissions
</t>
        </r>
      </text>
    </comment>
    <comment ref="B272" authorId="0" shapeId="0" xr:uid="{C3A15840-A595-4DF4-A019-C05E6A168B72}">
      <text>
        <r>
          <rPr>
            <sz val="11"/>
            <color theme="1"/>
            <rFont val="Calibri"/>
            <family val="2"/>
            <scheme val="minor"/>
          </rPr>
          <t xml:space="preserve">Evaporative Emissions are accounted for in on-road transportation emissions
</t>
        </r>
      </text>
    </comment>
    <comment ref="G272" authorId="0" shapeId="0" xr:uid="{F69F081F-F098-4F47-AA0A-0D874F71BA7C}">
      <text>
        <r>
          <rPr>
            <sz val="11"/>
            <color theme="1"/>
            <rFont val="Calibri"/>
            <family val="2"/>
            <scheme val="minor"/>
          </rPr>
          <t xml:space="preserve">Evaporative Emissions are accounted for in on-road transportation emissions
</t>
        </r>
      </text>
    </comment>
    <comment ref="H272" authorId="0" shapeId="0" xr:uid="{A4F3E8B2-6B91-43CB-90F3-E2D97C13CE7D}">
      <text>
        <r>
          <rPr>
            <sz val="11"/>
            <color theme="1"/>
            <rFont val="Calibri"/>
            <family val="2"/>
            <scheme val="minor"/>
          </rPr>
          <t xml:space="preserve">Evaporative Emissions are accounted for in on-road transportation emissions
</t>
        </r>
      </text>
    </comment>
    <comment ref="I272" authorId="0" shapeId="0" xr:uid="{B20BC8ED-16E2-4C68-9AAF-51A707540B77}">
      <text>
        <r>
          <rPr>
            <sz val="11"/>
            <color theme="1"/>
            <rFont val="Calibri"/>
            <family val="2"/>
            <scheme val="minor"/>
          </rPr>
          <t xml:space="preserve">Evaporative Emissions are accounted for in on-road transportation emissions
</t>
        </r>
      </text>
    </comment>
    <comment ref="E590" authorId="0" shapeId="0" xr:uid="{EC48BB8E-39D5-423F-BB94-2CE2BA08FDFB}">
      <text>
        <r>
          <rPr>
            <sz val="11"/>
            <color theme="1"/>
            <rFont val="Calibri"/>
            <family val="2"/>
            <scheme val="minor"/>
          </rPr>
          <t>Reported under Grassland Remaining Grassland in the LULUCF Sector</t>
        </r>
      </text>
    </comment>
    <comment ref="F590" authorId="0" shapeId="0" xr:uid="{8746249B-6B4D-4B53-B358-ED6DAC43FDCF}">
      <text>
        <r>
          <rPr>
            <sz val="11"/>
            <color theme="1"/>
            <rFont val="Calibri"/>
            <family val="2"/>
            <scheme val="minor"/>
          </rPr>
          <t>Reported under Grassland Remaining Grassland in the LULUCF Sector.</t>
        </r>
      </text>
    </comment>
    <comment ref="G608" authorId="0" shapeId="0" xr:uid="{18FFB445-C829-4CAF-8682-6E64B2F5EEEA}">
      <text>
        <r>
          <rPr>
            <sz val="11"/>
            <color theme="1"/>
            <rFont val="Calibri"/>
            <family val="2"/>
            <scheme val="minor"/>
          </rPr>
          <t>VOCs are not estimated in the forest land category.</t>
        </r>
      </text>
    </comment>
    <comment ref="E620" authorId="0" shapeId="0" xr:uid="{F6B86720-95F1-4F35-8302-A5963AB6B8F5}">
      <text>
        <r>
          <rPr>
            <sz val="11"/>
            <color theme="1"/>
            <rFont val="Calibri"/>
            <family val="2"/>
            <scheme val="minor"/>
          </rPr>
          <t>Activity data not available on biomass burning in settlements.</t>
        </r>
      </text>
    </comment>
    <comment ref="F620" authorId="0" shapeId="0" xr:uid="{2725CA7D-0F46-4231-A1FB-2DE8E08A65FF}">
      <text>
        <r>
          <rPr>
            <sz val="11"/>
            <color theme="1"/>
            <rFont val="Calibri"/>
            <family val="2"/>
            <scheme val="minor"/>
          </rPr>
          <t>Activity data not available on biomass burning in settlements.</t>
        </r>
      </text>
    </comment>
    <comment ref="E621" authorId="0" shapeId="0" xr:uid="{D1469AF3-3856-412F-832E-431F0E6CB1E1}">
      <text>
        <r>
          <rPr>
            <sz val="11"/>
            <color theme="1"/>
            <rFont val="Calibri"/>
            <family val="2"/>
            <scheme val="minor"/>
          </rPr>
          <t>Activity data not available.</t>
        </r>
      </text>
    </comment>
    <comment ref="F621" authorId="0" shapeId="0" xr:uid="{F9F9DB26-B580-4C7F-8FC7-B5052CBC0A34}">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<sst xmlns="http://schemas.openxmlformats.org/spreadsheetml/2006/main" count="16406" uniqueCount="3726">
  <si>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</si>
  <si>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</si>
  <si>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</si>
  <si>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</si>
  <si>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</si>
  <si>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</si>
  <si>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</si>
  <si>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</si>
  <si>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</si>
  <si>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</si>
  <si>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</si>
  <si>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</si>
  <si>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</si>
  <si>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</si>
  <si>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</si>
  <si>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</si>
  <si>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</si>
  <si>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</si>
  <si>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</si>
  <si>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</si>
  <si>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</si>
  <si>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</si>
  <si>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</si>
  <si>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</si>
  <si>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</si>
  <si>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</si>
  <si>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</si>
  <si>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</si>
  <si>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</si>
  <si>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</si>
  <si>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</si>
  <si>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</si>
  <si>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</si>
  <si>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</si>
  <si>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</si>
  <si>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</si>
  <si>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</si>
  <si>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</si>
  <si>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</si>
  <si>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</si>
  <si>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</si>
  <si>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</si>
  <si>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</si>
  <si>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</si>
  <si>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</si>
  <si>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</si>
  <si>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</si>
  <si>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</si>
  <si>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</si>
  <si>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</si>
  <si>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</si>
  <si>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</si>
  <si>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</si>
  <si>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</si>
  <si>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</si>
  <si>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</si>
  <si>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</si>
  <si>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</si>
  <si>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</si>
  <si>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</si>
  <si>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</si>
  <si>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</si>
  <si>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</si>
  <si>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</si>
  <si>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</si>
  <si>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</si>
  <si>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</si>
  <si>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</si>
  <si>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</si>
  <si>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</si>
  <si>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</si>
  <si>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</si>
  <si>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</si>
  <si>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</si>
  <si>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</si>
  <si>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</si>
  <si>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</si>
  <si>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</si>
  <si>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</si>
  <si>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</si>
  <si>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</si>
  <si>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</si>
  <si>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</si>
  <si>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</si>
  <si>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</si>
  <si>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</si>
  <si>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</si>
  <si>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</si>
  <si>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</si>
  <si>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</si>
  <si>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</si>
  <si>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</si>
  <si>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</si>
  <si>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</si>
  <si>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</si>
  <si>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</si>
  <si>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</si>
  <si>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</si>
  <si>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</si>
  <si>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</si>
  <si>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</si>
  <si>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</si>
  <si>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</si>
  <si>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</si>
  <si>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</si>
  <si>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</si>
  <si>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</si>
  <si>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</si>
  <si>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</si>
  <si>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</si>
  <si>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</si>
  <si>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</si>
  <si>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</si>
  <si>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</si>
  <si>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</si>
  <si>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</si>
  <si>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</si>
  <si>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</si>
  <si>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</si>
  <si>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</si>
  <si>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</si>
  <si>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</si>
  <si>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</si>
  <si>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</si>
  <si>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</si>
  <si>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</si>
  <si>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</si>
  <si>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</si>
  <si>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</si>
  <si>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</si>
  <si>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</si>
  <si>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</si>
  <si>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</si>
  <si>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</si>
  <si>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</si>
  <si>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</si>
  <si>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</si>
  <si>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</si>
  <si>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</si>
  <si>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</si>
  <si>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</si>
  <si>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</si>
  <si>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</si>
  <si>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</si>
  <si>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</si>
  <si>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</si>
  <si>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</si>
  <si>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</si>
  <si>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</si>
  <si>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</si>
  <si>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</si>
  <si>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</si>
  <si>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</si>
  <si>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</si>
  <si>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Scenario Viewer,
http://www.nrel.gov/analysis/re_futures/data_viewer/#
80% RE-ITI (2014) scenario</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</si>
  <si>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</si>
  <si>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</si>
  <si>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</si>
  <si>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</si>
  <si>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</si>
  <si>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</si>
  <si>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</si>
  <si>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</si>
  <si>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</si>
  <si>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</si>
  <si>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</si>
  <si>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</si>
  <si>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</si>
  <si>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</si>
  <si>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</si>
  <si>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</si>
  <si>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</si>
  <si>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</si>
  <si>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</si>
  <si>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</si>
  <si>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</si>
  <si>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</si>
  <si>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</si>
  <si>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</si>
  <si>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</si>
  <si>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</si>
  <si>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</si>
  <si>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</si>
  <si>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</si>
  <si>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</si>
  <si>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</si>
  <si>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</si>
  <si>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</si>
  <si>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</si>
  <si>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</si>
  <si>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</si>
  <si>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</si>
  <si>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</si>
  <si>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</si>
  <si>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</si>
  <si>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</si>
  <si>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</si>
  <si>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</si>
  <si>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</si>
  <si>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</si>
  <si>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</si>
  <si>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</si>
  <si>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</si>
  <si>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</si>
  <si>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</si>
  <si>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</si>
  <si>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</si>
  <si>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</si>
  <si>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</si>
  <si>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</si>
  <si>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</si>
  <si>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</si>
  <si>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</si>
  <si>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</si>
  <si>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</si>
  <si>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</si>
  <si>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</si>
  <si>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</si>
  <si>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</si>
  <si>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</si>
  <si>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</si>
  <si>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</si>
  <si>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</si>
  <si>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</si>
  <si>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</si>
  <si>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</si>
  <si>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</si>
  <si>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</si>
  <si>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</si>
  <si>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</si>
  <si>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</si>
  <si>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</si>
  <si>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</si>
  <si>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</si>
  <si>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</si>
  <si>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</si>
  <si>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</si>
  <si>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</si>
  <si>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</si>
  <si>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</si>
  <si>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</si>
  <si>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</si>
  <si>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</si>
  <si>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</si>
  <si>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</si>
  <si>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</si>
  <si>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</si>
  <si>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</si>
  <si>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</si>
  <si>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</si>
  <si>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</si>
  <si>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</si>
  <si>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</si>
  <si>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</si>
  <si>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</si>
  <si>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</si>
  <si>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</si>
  <si>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</si>
  <si>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</si>
  <si>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</si>
  <si>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</si>
  <si>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</si>
  <si>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</si>
  <si>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</si>
  <si>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</si>
  <si>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</si>
  <si>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</si>
  <si>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</si>
  <si>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</si>
  <si>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</si>
  <si>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</si>
  <si>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</si>
  <si>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</si>
  <si>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</si>
  <si>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</si>
  <si>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</si>
  <si>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</si>
  <si>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</si>
  <si>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</si>
  <si>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</si>
  <si>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</si>
  <si>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</si>
  <si>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</si>
  <si>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</si>
  <si>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</si>
  <si>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</si>
  <si>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</si>
  <si>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</si>
  <si>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</si>
  <si>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</si>
  <si>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</si>
  <si>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</si>
  <si>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</si>
  <si>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</si>
  <si>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</si>
  <si>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</si>
  <si>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</si>
  <si>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</si>
  <si>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</si>
  <si>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</si>
  <si>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</si>
  <si>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</si>
  <si>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</si>
  <si>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</si>
  <si>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</si>
  <si>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</si>
  <si>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</si>
  <si>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</si>
  <si>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</si>
  <si>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</si>
  <si>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</si>
  <si>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</si>
  <si>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</si>
  <si>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</si>
  <si>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</si>
  <si>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</si>
  <si>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</si>
  <si>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</si>
  <si>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</si>
  <si>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</si>
  <si>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</si>
  <si>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</si>
  <si>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petroleum es</t>
  </si>
  <si>
    <t>natural gas peaker es</t>
  </si>
  <si>
    <t>Petroleum</t>
  </si>
  <si>
    <t>Natural Gas Peaker</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</si>
  <si>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</si>
  <si>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</si>
  <si>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</si>
  <si>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</si>
  <si>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</si>
  <si>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</si>
  <si>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</si>
  <si>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</si>
  <si>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</si>
  <si>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</si>
  <si>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</si>
  <si>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</si>
  <si>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</si>
  <si>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</si>
  <si>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</si>
  <si>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</si>
  <si>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</si>
  <si>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</si>
  <si>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</si>
  <si>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</si>
  <si>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</si>
  <si>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</si>
  <si>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</si>
  <si>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</si>
  <si>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</si>
  <si>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</si>
  <si>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</si>
  <si>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</si>
  <si>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</si>
  <si>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</si>
  <si>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</si>
  <si>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</si>
  <si>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</si>
  <si>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</si>
  <si>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</si>
  <si>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</si>
  <si>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</si>
  <si>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</si>
  <si>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</si>
  <si>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</si>
  <si>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</si>
  <si>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</si>
  <si>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</si>
  <si>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</si>
  <si>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</si>
  <si>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</si>
  <si>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</si>
  <si>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</si>
  <si>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</si>
  <si>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</si>
  <si>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</si>
  <si>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</si>
  <si>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</si>
  <si>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</si>
  <si>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</si>
  <si>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</si>
  <si>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</si>
  <si>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</si>
  <si>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</si>
  <si>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</si>
  <si>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</si>
  <si>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</si>
  <si>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</si>
  <si>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</si>
  <si>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</si>
  <si>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</si>
  <si>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</si>
  <si>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</si>
  <si>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</si>
  <si>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</si>
  <si>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</si>
  <si>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</si>
  <si>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</si>
  <si>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</si>
  <si>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</si>
  <si>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</si>
  <si>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</si>
  <si>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</si>
  <si>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</si>
  <si>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</si>
  <si>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</si>
  <si>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</si>
  <si>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</si>
  <si>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</si>
  <si>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</si>
  <si>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</si>
  <si>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</si>
  <si>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</si>
  <si>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</si>
  <si>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</si>
  <si>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</si>
  <si>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</si>
  <si>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</si>
  <si>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</si>
  <si>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</si>
  <si>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</si>
  <si>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</si>
  <si>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</si>
  <si>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</si>
  <si>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</si>
  <si>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</si>
  <si>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</si>
  <si>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</si>
  <si>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</si>
  <si>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</si>
  <si>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</si>
  <si>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</si>
  <si>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</si>
  <si>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</si>
  <si>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</si>
  <si>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</si>
  <si>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</si>
  <si>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</si>
  <si>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</si>
  <si>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</si>
  <si>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</si>
  <si>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</si>
  <si>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</si>
  <si>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</si>
  <si>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</si>
  <si>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</si>
  <si>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</si>
  <si>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Fraction of Peatland Restoration Achieved</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</si>
  <si>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</si>
  <si>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</si>
  <si>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</si>
  <si>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</si>
  <si>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</si>
  <si>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</si>
  <si>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</si>
  <si>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</si>
  <si>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</si>
  <si>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</si>
  <si>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</si>
  <si>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</si>
  <si>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</si>
  <si>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</si>
  <si>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</si>
  <si>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</si>
  <si>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</si>
  <si>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</si>
  <si>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</si>
  <si>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</si>
  <si>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</si>
  <si>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</si>
  <si>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</si>
  <si>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</si>
  <si>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</si>
  <si>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transportation-sector-main.html#ev-subsidy</t>
  </si>
  <si>
    <t>ev-subsidy.html</t>
  </si>
  <si>
    <t>https://www.fueleconomy.gov/feg/taxevb.shtml plus Chevrolet and Tesla websites</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</si>
  <si>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</si>
  <si>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</si>
  <si>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</si>
  <si>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</si>
  <si>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</si>
  <si>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</si>
  <si>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</si>
  <si>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</si>
  <si>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</si>
  <si>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</si>
  <si>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</si>
  <si>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</si>
  <si>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</si>
  <si>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</si>
  <si>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</si>
  <si>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</si>
  <si>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</si>
  <si>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</si>
  <si>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</si>
  <si>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</si>
  <si>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</si>
  <si>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</si>
  <si>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</si>
  <si>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</si>
  <si>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</si>
  <si>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</si>
  <si>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</si>
  <si>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</si>
  <si>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</si>
  <si>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</si>
  <si>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</si>
  <si>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</si>
  <si>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</si>
  <si>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</si>
  <si>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</si>
  <si>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</si>
  <si>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</si>
  <si>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</si>
  <si>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</si>
  <si>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</si>
  <si>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</si>
  <si>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</si>
  <si>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</si>
  <si>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</si>
  <si>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</si>
  <si>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</si>
  <si>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</si>
  <si>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</si>
  <si>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</si>
  <si>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</si>
  <si>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</si>
  <si>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</si>
  <si>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</si>
  <si>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</si>
  <si>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</si>
  <si>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</si>
  <si>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</si>
  <si>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</si>
  <si>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</si>
  <si>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</si>
  <si>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</si>
  <si>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</si>
  <si>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</si>
  <si>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</si>
  <si>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</si>
  <si>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</si>
  <si>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</si>
  <si>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</si>
  <si>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</si>
  <si>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</si>
  <si>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</si>
  <si>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</si>
  <si>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</si>
  <si>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</si>
  <si>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</si>
  <si>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</si>
  <si>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</si>
  <si>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</si>
  <si>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</si>
  <si>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</si>
  <si>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</si>
  <si>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</si>
  <si>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</si>
  <si>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</si>
  <si>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</si>
  <si>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</si>
  <si>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</si>
  <si>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</si>
  <si>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</si>
  <si>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</si>
  <si>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</si>
  <si>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</si>
  <si>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</si>
  <si>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</si>
  <si>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</si>
  <si>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</si>
  <si>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</si>
  <si>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</si>
  <si>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</si>
  <si>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</si>
  <si>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</si>
  <si>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</si>
  <si>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</si>
  <si>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</si>
  <si>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</si>
  <si>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</si>
  <si>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</si>
  <si>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</si>
  <si>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</si>
  <si>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</si>
  <si>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</si>
  <si>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</si>
  <si>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</si>
  <si>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</si>
  <si>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</si>
  <si>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</si>
  <si>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</si>
  <si>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</si>
  <si>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</si>
  <si>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</si>
  <si>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</si>
  <si>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</si>
  <si>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</si>
  <si>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</si>
  <si>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</si>
  <si>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</si>
  <si>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</si>
  <si>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</si>
  <si>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</si>
  <si>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</si>
  <si>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</si>
  <si>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</si>
  <si>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</si>
  <si>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</si>
  <si>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</si>
  <si>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</si>
  <si>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</si>
  <si>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</si>
  <si>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</si>
  <si>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</si>
  <si>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</si>
  <si>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</si>
  <si>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</si>
  <si>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</si>
  <si>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</si>
  <si>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</si>
  <si>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</si>
  <si>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</si>
  <si>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</si>
  <si>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</si>
  <si>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</si>
  <si>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</si>
  <si>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</si>
  <si>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</si>
  <si>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</si>
  <si>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</si>
  <si>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</si>
  <si>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</si>
  <si>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</si>
  <si>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</si>
  <si>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</si>
  <si>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</si>
  <si>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</si>
  <si>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</si>
  <si>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</si>
  <si>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</si>
  <si>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</si>
  <si>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</si>
  <si>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</si>
  <si>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</si>
  <si>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</si>
  <si>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</si>
  <si>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</si>
  <si>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</si>
  <si>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</si>
  <si>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</si>
  <si>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</si>
  <si>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</si>
  <si>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</si>
  <si>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</si>
  <si>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</si>
  <si>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</si>
  <si>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</si>
  <si>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</si>
  <si>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</si>
  <si>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</si>
  <si>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</si>
  <si>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</si>
  <si>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</si>
  <si>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</si>
  <si>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</si>
  <si>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</si>
  <si>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</si>
  <si>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</si>
  <si>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</si>
  <si>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</si>
  <si>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</si>
  <si>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</si>
  <si>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</si>
  <si>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</si>
  <si>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</si>
  <si>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</si>
  <si>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</si>
  <si>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</si>
  <si>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</si>
  <si>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</si>
  <si>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</si>
  <si>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</si>
  <si>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</si>
  <si>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</si>
  <si>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</si>
  <si>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</si>
  <si>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</si>
  <si>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</si>
  <si>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</si>
  <si>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</si>
  <si>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</si>
  <si>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</si>
  <si>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</si>
  <si>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</si>
  <si>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</si>
  <si>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</si>
  <si>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</si>
  <si>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</si>
  <si>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</si>
  <si>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</si>
  <si>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</si>
  <si>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</si>
  <si>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</si>
  <si>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</si>
  <si>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</si>
  <si>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</si>
  <si>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</si>
  <si>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</si>
  <si>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</si>
  <si>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</si>
  <si>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</si>
  <si>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</si>
  <si>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</si>
  <si>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</si>
  <si>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</si>
  <si>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</si>
  <si>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</si>
  <si>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</si>
  <si>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</si>
  <si>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</si>
  <si>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</si>
  <si>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</si>
  <si>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</si>
  <si>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</si>
  <si>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</si>
  <si>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</si>
  <si>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</si>
  <si>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</si>
  <si>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</si>
  <si>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</si>
  <si>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</si>
  <si>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</si>
  <si>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</si>
  <si>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</si>
  <si>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</si>
  <si>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</si>
  <si>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</si>
  <si>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</si>
  <si>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</si>
  <si>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</si>
  <si>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</si>
  <si>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</si>
  <si>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</si>
  <si>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</si>
  <si>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</si>
  <si>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</si>
  <si>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</si>
  <si>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</si>
  <si>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</si>
  <si>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</si>
  <si>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</si>
  <si>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</si>
  <si>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</si>
  <si>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</si>
  <si>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</si>
  <si>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</si>
  <si>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</si>
  <si>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</si>
  <si>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</si>
  <si>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</si>
  <si>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</si>
  <si>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</si>
  <si>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</si>
  <si>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</si>
  <si>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</si>
  <si>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</si>
  <si>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</si>
  <si>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</si>
  <si>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</si>
  <si>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</si>
  <si>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</si>
  <si>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</si>
  <si>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</si>
  <si>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</si>
  <si>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</si>
  <si>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</si>
  <si>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</si>
  <si>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</si>
  <si>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</si>
  <si>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</si>
  <si>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</si>
  <si>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</si>
  <si>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</si>
  <si>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</si>
  <si>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</si>
  <si>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</si>
  <si>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</si>
  <si>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</si>
  <si>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</si>
  <si>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</si>
  <si>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</si>
  <si>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</si>
  <si>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</si>
  <si>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</si>
  <si>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</si>
  <si>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</si>
  <si>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</si>
  <si>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</si>
  <si>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</si>
  <si>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</si>
  <si>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</si>
  <si>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</si>
  <si>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</si>
  <si>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</si>
  <si>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</si>
  <si>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</si>
  <si>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</si>
  <si>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</si>
  <si>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</si>
  <si>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</si>
  <si>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</si>
  <si>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</si>
  <si>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</si>
  <si>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</si>
  <si>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</si>
  <si>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</si>
  <si>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</si>
  <si>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</si>
  <si>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</si>
  <si>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</si>
  <si>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</si>
  <si>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</si>
  <si>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</si>
  <si>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</si>
  <si>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</si>
  <si>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</si>
  <si>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</si>
  <si>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</si>
  <si>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</si>
  <si>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</si>
  <si>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</si>
  <si>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</si>
  <si>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</si>
  <si>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</si>
  <si>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</si>
  <si>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</si>
  <si>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</si>
  <si>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</si>
  <si>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</si>
  <si>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</si>
  <si>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</si>
  <si>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</si>
  <si>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</si>
  <si>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</si>
  <si>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</si>
  <si>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</si>
  <si>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</si>
  <si>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</si>
  <si>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</si>
  <si>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</si>
  <si>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</si>
  <si>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</si>
  <si>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</si>
  <si>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</si>
  <si>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</si>
  <si>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</si>
  <si>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</si>
  <si>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</si>
  <si>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</si>
  <si>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</si>
  <si>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</si>
  <si>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</si>
  <si>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</si>
  <si>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</si>
  <si>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</si>
  <si>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</si>
  <si>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</si>
  <si>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</si>
  <si>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</si>
  <si>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</si>
  <si>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</si>
  <si>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</si>
  <si>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</si>
  <si>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</si>
  <si>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</si>
  <si>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</si>
  <si>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</si>
  <si>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</si>
  <si>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</si>
  <si>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</si>
  <si>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</si>
  <si>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</si>
  <si>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</si>
  <si>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</si>
  <si>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</si>
  <si>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</si>
  <si>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</si>
  <si>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</si>
  <si>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</si>
  <si>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</si>
  <si>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</si>
  <si>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</si>
  <si>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</si>
  <si>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</si>
  <si>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</si>
  <si>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</si>
  <si>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</si>
  <si>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</si>
  <si>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</si>
  <si>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</si>
  <si>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</si>
  <si>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</si>
  <si>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</si>
  <si>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</si>
  <si>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</si>
  <si>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</si>
  <si>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</si>
  <si>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</si>
  <si>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</si>
  <si>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</si>
  <si>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</si>
  <si>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</si>
  <si>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</si>
  <si>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</si>
  <si>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</si>
  <si>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</si>
  <si>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</si>
  <si>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</si>
  <si>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</si>
  <si>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</si>
  <si>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</si>
  <si>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</si>
  <si>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</si>
  <si>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</si>
  <si>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</si>
  <si>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</si>
  <si>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</si>
  <si>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</si>
  <si>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</si>
  <si>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</si>
  <si>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</si>
  <si>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</si>
  <si>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</si>
  <si>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</si>
  <si>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</si>
  <si>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</si>
  <si>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</si>
  <si>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</si>
  <si>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</si>
  <si>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</si>
  <si>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</si>
  <si>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</si>
  <si>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</si>
  <si>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</si>
  <si>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</si>
  <si>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</si>
  <si>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</si>
  <si>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</si>
  <si>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</si>
  <si>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</si>
  <si>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</si>
  <si>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</si>
  <si>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</si>
  <si>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</si>
  <si>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</si>
  <si>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</si>
  <si>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</si>
  <si>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</si>
  <si>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</si>
  <si>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</si>
  <si>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</si>
  <si>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</si>
  <si>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</si>
  <si>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</si>
  <si>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</si>
  <si>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</si>
  <si>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</si>
  <si>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</si>
  <si>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</si>
  <si>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</si>
  <si>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</si>
  <si>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</si>
  <si>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</si>
  <si>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</si>
  <si>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</si>
  <si>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</si>
  <si>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</si>
  <si>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</si>
  <si>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</si>
  <si>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</si>
  <si>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</si>
  <si>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</si>
  <si>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</si>
  <si>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</si>
  <si>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</si>
  <si>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</si>
  <si>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</si>
  <si>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</si>
  <si>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</si>
  <si>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</si>
  <si>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</si>
  <si>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</si>
  <si>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</si>
  <si>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</si>
  <si>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</si>
  <si>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</si>
  <si>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</si>
  <si>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</si>
  <si>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</si>
  <si>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</si>
  <si>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</si>
  <si>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</si>
  <si>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</si>
  <si>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</si>
  <si>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</si>
  <si>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</si>
  <si>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</si>
  <si>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</si>
  <si>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</si>
  <si>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</si>
  <si>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</si>
  <si>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</si>
  <si>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</si>
  <si>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</si>
  <si>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</si>
  <si>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</si>
  <si>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</si>
  <si>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</si>
  <si>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</si>
  <si>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</si>
  <si>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</si>
  <si>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</si>
  <si>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</si>
  <si>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</si>
  <si>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</si>
  <si>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</si>
  <si>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</si>
  <si>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</si>
  <si>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</si>
  <si>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</si>
  <si>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</si>
  <si>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</si>
  <si>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</si>
  <si>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</si>
  <si>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</si>
  <si>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</si>
  <si>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</si>
  <si>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</si>
  <si>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</si>
  <si>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</si>
  <si>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</si>
  <si>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</si>
  <si>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</si>
  <si>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</si>
  <si>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</si>
  <si>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</si>
  <si>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</si>
  <si>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</si>
  <si>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</si>
  <si>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</si>
  <si>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</si>
  <si>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</si>
  <si>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</si>
  <si>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</si>
  <si>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</si>
  <si>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</si>
  <si>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</si>
  <si>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</si>
  <si>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</si>
  <si>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</si>
  <si>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</si>
  <si>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</si>
  <si>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</si>
  <si>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</si>
  <si>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</si>
  <si>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</si>
  <si>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</si>
  <si>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</si>
  <si>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</si>
  <si>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</si>
  <si>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</si>
  <si>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</si>
  <si>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</si>
  <si>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</si>
  <si>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</si>
  <si>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</si>
  <si>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</si>
  <si>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</si>
  <si>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</si>
  <si>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</si>
  <si>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</si>
  <si>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</si>
  <si>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</si>
  <si>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</si>
  <si>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</si>
  <si>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</si>
  <si>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</si>
  <si>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</si>
  <si>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</si>
  <si>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</si>
  <si>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</si>
  <si>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</si>
  <si>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</si>
  <si>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</si>
  <si>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</si>
  <si>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</si>
  <si>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</si>
  <si>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</si>
  <si>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</si>
  <si>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</si>
  <si>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</si>
  <si>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</si>
  <si>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</si>
  <si>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</si>
  <si>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</si>
  <si>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</si>
  <si>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</si>
  <si>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</si>
  <si>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</si>
  <si>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</si>
  <si>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</si>
  <si>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</si>
  <si>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</si>
  <si>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</si>
  <si>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</si>
  <si>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</si>
  <si>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</si>
  <si>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</si>
  <si>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</si>
  <si>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</si>
  <si>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</si>
  <si>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</si>
  <si>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</si>
  <si>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</si>
  <si>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</si>
  <si>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</si>
  <si>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</si>
  <si>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</si>
  <si>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</si>
  <si>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</si>
  <si>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</si>
  <si>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</si>
  <si>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</si>
  <si>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</si>
  <si>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</si>
  <si>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</si>
  <si>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</si>
  <si>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</si>
  <si>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</si>
  <si>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</si>
  <si>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</si>
  <si>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</si>
  <si>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</si>
  <si>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</si>
  <si>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</si>
  <si>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</si>
  <si>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</si>
  <si>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</si>
  <si>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</si>
  <si>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</si>
  <si>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</si>
  <si>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</si>
  <si>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</si>
  <si>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</si>
  <si>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</si>
  <si>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</si>
  <si>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</si>
  <si>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</si>
  <si>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</si>
  <si>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</si>
  <si>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</si>
  <si>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</si>
  <si>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</si>
  <si>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</si>
  <si>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</si>
  <si>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</si>
  <si>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</si>
  <si>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</si>
  <si>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</si>
  <si>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</si>
  <si>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</si>
  <si>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</si>
  <si>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</si>
  <si>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</si>
  <si>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</si>
  <si>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</si>
  <si>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</si>
  <si>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</si>
  <si>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</si>
  <si>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</si>
  <si>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</si>
  <si>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</si>
  <si>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</si>
  <si>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</si>
  <si>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</si>
  <si>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</si>
  <si>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</si>
  <si>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</si>
  <si>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</si>
  <si>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</si>
  <si>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</si>
  <si>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</si>
  <si>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</si>
  <si>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</si>
  <si>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</si>
  <si>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</si>
  <si>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</si>
  <si>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</si>
  <si>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</si>
  <si>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</si>
  <si>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</si>
  <si>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</si>
  <si>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</si>
  <si>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</si>
  <si>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</si>
  <si>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</si>
  <si>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</si>
  <si>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</si>
  <si>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</si>
  <si>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</si>
  <si>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</si>
  <si>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</si>
  <si>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</si>
  <si>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</si>
  <si>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</si>
  <si>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</si>
  <si>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</si>
  <si>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</si>
  <si>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</si>
  <si>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</si>
  <si>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</si>
  <si>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</si>
  <si>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</si>
  <si>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</si>
  <si>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</si>
  <si>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</si>
  <si>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</si>
  <si>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</si>
  <si>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</si>
  <si>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</si>
  <si>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</si>
  <si>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</si>
  <si>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</si>
  <si>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</si>
  <si>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</si>
  <si>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</si>
  <si>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</si>
  <si>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</si>
  <si>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</si>
  <si>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</si>
  <si>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</si>
  <si>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</si>
  <si>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</si>
  <si>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</si>
  <si>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</si>
  <si>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</si>
  <si>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</si>
  <si>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</si>
  <si>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</si>
  <si>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</si>
  <si>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</si>
  <si>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</si>
  <si>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</si>
  <si>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</si>
  <si>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</si>
  <si>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</si>
  <si>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</si>
  <si>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</si>
  <si>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</si>
  <si>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</si>
  <si>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</si>
  <si>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</si>
  <si>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</si>
  <si>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</si>
  <si>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</si>
  <si>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</si>
  <si>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</si>
  <si>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</si>
  <si>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</si>
  <si>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</si>
  <si>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</si>
  <si>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</si>
  <si>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</si>
  <si>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</si>
  <si>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</si>
  <si>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</si>
  <si>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</si>
  <si>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</si>
  <si>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</si>
  <si>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</si>
  <si>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</si>
  <si>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</si>
  <si>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</si>
  <si>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</si>
  <si>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</si>
  <si>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</si>
  <si>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</si>
  <si>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</si>
  <si>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</si>
  <si>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</si>
  <si>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</si>
  <si>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</si>
  <si>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</si>
  <si>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</si>
  <si>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</si>
  <si>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</si>
  <si>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</si>
  <si>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</si>
  <si>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</si>
  <si>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</si>
  <si>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</si>
  <si>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</si>
  <si>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</si>
  <si>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</si>
  <si>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</si>
  <si>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</si>
  <si>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</si>
  <si>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</si>
  <si>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</si>
  <si>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</si>
  <si>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</si>
  <si>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</si>
  <si>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</si>
  <si>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</si>
  <si>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</si>
  <si>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</si>
  <si>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</si>
  <si>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</si>
  <si>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</si>
  <si>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</si>
  <si>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</si>
  <si>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</si>
  <si>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</si>
  <si>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</si>
  <si>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</si>
  <si>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</si>
  <si>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</si>
  <si>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</si>
  <si>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</si>
  <si>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</si>
  <si>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</si>
  <si>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</si>
  <si>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</si>
  <si>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</si>
  <si>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</si>
  <si>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</si>
  <si>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</si>
  <si>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</si>
  <si>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</si>
  <si>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</si>
  <si>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</si>
  <si>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</si>
  <si>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</si>
  <si>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</si>
  <si>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</si>
  <si>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</si>
  <si>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</si>
  <si>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</si>
  <si>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</si>
  <si>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</si>
  <si>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</si>
  <si>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</si>
  <si>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</si>
  <si>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</si>
  <si>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</si>
  <si>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</si>
  <si>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</si>
  <si>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</si>
  <si>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</si>
  <si>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</si>
  <si>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</si>
  <si>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</si>
  <si>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</si>
  <si>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</si>
  <si>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</si>
  <si>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</si>
  <si>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</si>
  <si>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</si>
  <si>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</si>
  <si>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</si>
  <si>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</si>
  <si>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</si>
  <si>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</si>
  <si>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</si>
  <si>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</si>
  <si>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</si>
  <si>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</si>
  <si>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</si>
  <si>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</si>
  <si>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</si>
  <si>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</si>
  <si>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</si>
  <si>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</si>
  <si>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</si>
  <si>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</si>
  <si>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</si>
  <si>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</si>
  <si>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</si>
  <si>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</si>
  <si>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</si>
  <si>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</si>
  <si>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</si>
  <si>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</si>
  <si>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</si>
  <si>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</si>
  <si>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</si>
  <si>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</si>
  <si>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</si>
  <si>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</si>
  <si>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</si>
  <si>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</si>
  <si>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</si>
  <si>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</si>
  <si>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</si>
  <si>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</si>
  <si>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</si>
  <si>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</si>
  <si>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</si>
  <si>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</si>
  <si>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</si>
  <si>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</si>
  <si>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</si>
  <si>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</si>
  <si>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</si>
  <si>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</si>
  <si>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</si>
  <si>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</si>
  <si>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</si>
  <si>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</si>
  <si>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</si>
  <si>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</si>
  <si>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</si>
  <si>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</si>
  <si>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</si>
  <si>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</si>
  <si>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</si>
  <si>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</si>
  <si>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</si>
  <si>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</si>
  <si>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</si>
  <si>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</si>
  <si>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</si>
  <si>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</si>
  <si>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</si>
  <si>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</si>
  <si>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</si>
  <si>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</si>
  <si>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</si>
  <si>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</si>
  <si>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</si>
  <si>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</si>
  <si>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</si>
  <si>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</si>
  <si>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</si>
  <si>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</si>
  <si>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</si>
  <si>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</si>
  <si>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</si>
  <si>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</si>
  <si>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</si>
  <si>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</si>
  <si>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</si>
  <si>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</si>
  <si>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</si>
  <si>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</si>
  <si>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</si>
  <si>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</si>
  <si>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</si>
  <si>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</si>
  <si>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</si>
  <si>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</si>
  <si>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</si>
  <si>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</si>
  <si>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</si>
  <si>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</si>
  <si>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</si>
  <si>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</si>
  <si>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</si>
  <si>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</si>
  <si>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</si>
  <si>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</si>
  <si>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</si>
  <si>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</si>
  <si>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</si>
  <si>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</si>
  <si>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</si>
  <si>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</si>
  <si>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</si>
  <si>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</si>
  <si>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</si>
  <si>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</si>
  <si>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</si>
  <si>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</si>
  <si>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</si>
  <si>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</si>
  <si>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</si>
  <si>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</si>
  <si>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</si>
  <si>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</si>
  <si>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</si>
  <si>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</si>
  <si>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</si>
  <si>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</si>
  <si>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</si>
  <si>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</si>
  <si>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</si>
  <si>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</si>
  <si>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</si>
  <si>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</si>
  <si>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</si>
  <si>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</si>
  <si>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</si>
  <si>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</si>
  <si>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</si>
  <si>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</si>
  <si>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</si>
  <si>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</si>
  <si>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</si>
  <si>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</si>
  <si>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</si>
  <si>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</si>
  <si>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</si>
  <si>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</si>
  <si>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</si>
  <si>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</si>
  <si>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</si>
  <si>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</si>
  <si>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</si>
  <si>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</si>
  <si>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</si>
  <si>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</si>
  <si>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</si>
  <si>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</si>
  <si>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</si>
  <si>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</si>
  <si>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</si>
  <si>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</si>
  <si>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</si>
  <si>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</si>
  <si>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</si>
  <si>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</si>
  <si>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</si>
  <si>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</si>
  <si>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</si>
  <si>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</si>
  <si>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</si>
  <si>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</si>
  <si>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</si>
  <si>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</si>
  <si>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</si>
  <si>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</si>
  <si>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</si>
  <si>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</si>
  <si>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</si>
  <si>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</si>
  <si>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</si>
  <si>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</si>
  <si>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</si>
  <si>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</si>
  <si>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</si>
  <si>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</si>
  <si>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</si>
  <si>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</si>
  <si>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</si>
  <si>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</si>
  <si>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</si>
  <si>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</si>
  <si>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</si>
  <si>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</si>
  <si>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</si>
  <si>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</si>
  <si>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</si>
  <si>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</si>
  <si>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</si>
  <si>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</si>
  <si>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</si>
  <si>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</si>
  <si>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</si>
  <si>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</si>
  <si>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</si>
  <si>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</si>
  <si>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</si>
  <si>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</si>
  <si>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</si>
  <si>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</si>
  <si>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</si>
  <si>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</si>
  <si>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</si>
  <si>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</si>
  <si>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</si>
  <si>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</si>
  <si>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</si>
  <si>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</si>
  <si>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</si>
  <si>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</si>
  <si>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</si>
  <si>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</si>
  <si>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</si>
  <si>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</si>
  <si>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</si>
  <si>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</si>
  <si>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</si>
  <si>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</si>
  <si>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</si>
  <si>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</si>
  <si>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</si>
  <si>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</si>
  <si>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</si>
  <si>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</si>
  <si>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</si>
  <si>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</si>
  <si>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</si>
  <si>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</si>
  <si>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</si>
  <si>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</si>
  <si>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</si>
  <si>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</si>
  <si>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</si>
  <si>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</si>
  <si>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</si>
  <si>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</si>
  <si>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</si>
  <si>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</si>
  <si>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</si>
  <si>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</si>
  <si>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</si>
  <si>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</si>
  <si>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</si>
  <si>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</si>
  <si>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</si>
  <si>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</si>
  <si>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</si>
  <si>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</si>
  <si>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</si>
  <si>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</si>
  <si>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</si>
  <si>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</si>
  <si>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</si>
  <si>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</si>
  <si>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</si>
  <si>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</si>
  <si>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</si>
  <si>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</si>
  <si>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</si>
  <si>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</si>
  <si>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</si>
  <si>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</si>
  <si>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</si>
  <si>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</si>
  <si>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</si>
  <si>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</si>
  <si>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</si>
  <si>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</si>
  <si>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</si>
  <si>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</si>
  <si>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</si>
  <si>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</si>
  <si>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</si>
  <si>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</si>
  <si>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</si>
  <si>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</si>
  <si>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</si>
  <si>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</si>
  <si>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</si>
  <si>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</si>
  <si>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</si>
  <si>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</si>
  <si>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</si>
  <si>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</si>
  <si>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</si>
  <si>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</si>
  <si>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</si>
  <si>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</si>
  <si>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</si>
  <si>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</si>
  <si>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</si>
  <si>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</si>
  <si>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</si>
  <si>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</si>
  <si>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</si>
  <si>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</si>
  <si>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</si>
  <si>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</si>
  <si>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</si>
  <si>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</si>
  <si>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</si>
  <si>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</si>
  <si>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</si>
  <si>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</si>
  <si>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</si>
  <si>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</si>
  <si>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</si>
  <si>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</si>
  <si>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</si>
  <si>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</si>
  <si>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</si>
  <si>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</si>
  <si>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</si>
  <si>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</si>
  <si>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</si>
  <si>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</si>
  <si>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</si>
  <si>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</si>
  <si>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</si>
  <si>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</si>
  <si>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</si>
  <si>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</si>
  <si>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</si>
  <si>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</si>
  <si>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</si>
  <si>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</si>
  <si>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</si>
  <si>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</si>
  <si>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</si>
  <si>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</si>
  <si>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</si>
  <si>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</si>
  <si>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</si>
  <si>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</si>
  <si>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</si>
  <si>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</si>
  <si>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</si>
  <si>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</si>
  <si>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</si>
  <si>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</si>
  <si>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</si>
  <si>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</si>
  <si>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</si>
  <si>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</si>
  <si>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</si>
  <si>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</si>
  <si>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</si>
  <si>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</si>
  <si>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</si>
  <si>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</si>
  <si>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</si>
  <si>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</si>
  <si>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</si>
  <si>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</si>
  <si>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</si>
  <si>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</si>
  <si>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</si>
  <si>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</si>
  <si>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</si>
  <si>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</si>
  <si>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</si>
  <si>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</si>
  <si>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</si>
  <si>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</si>
  <si>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</si>
  <si>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</si>
  <si>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</si>
  <si>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</si>
  <si>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</si>
  <si>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</si>
  <si>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</si>
  <si>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</si>
  <si>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</si>
  <si>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</si>
  <si>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</si>
  <si>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</si>
  <si>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</si>
  <si>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</si>
  <si>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</si>
  <si>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</si>
  <si>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</si>
  <si>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</si>
  <si>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</si>
  <si>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</si>
  <si>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</si>
  <si>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</si>
  <si>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</si>
  <si>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</si>
  <si>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</si>
  <si>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</si>
  <si>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</si>
  <si>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</si>
  <si>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</si>
  <si>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</si>
  <si>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</si>
  <si>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</si>
  <si>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</si>
  <si>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</si>
  <si>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</si>
  <si>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</si>
  <si>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</si>
  <si>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</si>
  <si>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</si>
  <si>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</si>
  <si>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</si>
  <si>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</si>
  <si>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</si>
  <si>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</si>
  <si>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</si>
  <si>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</si>
  <si>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</si>
  <si>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</si>
  <si>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</si>
  <si>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</si>
  <si>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</si>
  <si>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</si>
  <si>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</si>
  <si>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</si>
  <si>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</si>
  <si>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</si>
  <si>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</si>
  <si>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</si>
  <si>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</si>
  <si>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</si>
  <si>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</si>
  <si>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</si>
  <si>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</si>
  <si>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</si>
  <si>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</si>
  <si>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</si>
  <si>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</si>
  <si>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</si>
  <si>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</si>
  <si>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</si>
  <si>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</si>
  <si>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</si>
  <si>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</si>
  <si>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</si>
  <si>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</si>
  <si>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</si>
  <si>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</si>
  <si>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</si>
  <si>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</si>
  <si>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</si>
  <si>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</si>
  <si>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</si>
  <si>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</si>
  <si>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</si>
  <si>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</si>
  <si>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</si>
  <si>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</si>
  <si>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</si>
  <si>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</si>
  <si>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</si>
  <si>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</si>
  <si>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</si>
  <si>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</si>
  <si>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</si>
  <si>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</si>
  <si>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</si>
  <si>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</si>
  <si>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</si>
  <si>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</si>
  <si>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</si>
  <si>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</si>
  <si>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</si>
  <si>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</si>
  <si>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</si>
  <si>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</si>
  <si>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</si>
  <si>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</si>
  <si>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</si>
  <si>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</si>
  <si>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</si>
  <si>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</si>
  <si>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</si>
  <si>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</si>
  <si>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</si>
  <si>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</si>
  <si>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</si>
  <si>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</si>
  <si>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</si>
  <si>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</si>
  <si>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</si>
  <si>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</si>
  <si>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</si>
  <si>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</si>
  <si>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</si>
  <si>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</si>
  <si>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</si>
  <si>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</si>
  <si>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</si>
  <si>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</si>
  <si>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</si>
  <si>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</si>
  <si>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</si>
  <si>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</si>
  <si>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</si>
  <si>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</si>
  <si>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</si>
  <si>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</si>
  <si>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</si>
  <si>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</si>
  <si>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</si>
  <si>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</si>
  <si>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</si>
  <si>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</si>
  <si>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</si>
  <si>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</si>
  <si>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</si>
  <si>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</si>
  <si>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</si>
  <si>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</si>
  <si>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</si>
  <si>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</si>
  <si>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</si>
  <si>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</si>
  <si>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</si>
  <si>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</si>
  <si>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</si>
  <si>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</si>
  <si>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</si>
  <si>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</si>
  <si>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</si>
  <si>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</si>
  <si>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</si>
  <si>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</si>
  <si>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</si>
  <si>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</si>
  <si>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</si>
  <si>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</si>
  <si>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</si>
  <si>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</si>
  <si>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</si>
  <si>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</si>
  <si>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</si>
  <si>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</si>
  <si>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</si>
  <si>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</si>
  <si>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</si>
  <si>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</si>
  <si>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</si>
  <si>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</si>
  <si>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</si>
  <si>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</si>
  <si>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</si>
  <si>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</si>
  <si>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</si>
  <si>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</si>
  <si>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</si>
  <si>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</si>
  <si>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</si>
  <si>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</si>
  <si>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</si>
  <si>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</si>
  <si>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</si>
  <si>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</si>
  <si>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</si>
  <si>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</si>
  <si>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</si>
  <si>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</si>
  <si>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</si>
  <si>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</si>
  <si>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</si>
  <si>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</si>
  <si>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</si>
  <si>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</si>
  <si>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</si>
  <si>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</si>
  <si>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</si>
  <si>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</si>
  <si>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</si>
  <si>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</si>
  <si>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</si>
  <si>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</si>
  <si>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</si>
  <si>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</si>
  <si>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</si>
  <si>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</si>
  <si>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</si>
  <si>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</si>
  <si>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</si>
  <si>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</si>
  <si>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</si>
  <si>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</si>
  <si>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</si>
  <si>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</si>
  <si>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</si>
  <si>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</si>
  <si>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</si>
  <si>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</si>
  <si>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</si>
  <si>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</si>
  <si>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</si>
  <si>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</si>
  <si>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</si>
  <si>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</si>
  <si>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</si>
  <si>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</si>
  <si>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</si>
  <si>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</si>
  <si>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</si>
  <si>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</si>
  <si>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</si>
  <si>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</si>
  <si>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</si>
  <si>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</si>
  <si>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</si>
  <si>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</si>
  <si>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</si>
  <si>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</si>
  <si>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</si>
  <si>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</si>
  <si>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</si>
  <si>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</si>
  <si>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</si>
  <si>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</si>
  <si>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</si>
  <si>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</si>
  <si>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</si>
  <si>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</si>
  <si>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</si>
  <si>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</si>
  <si>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</si>
  <si>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</si>
  <si>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</si>
  <si>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</si>
  <si>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</si>
  <si>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</si>
  <si>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</si>
  <si>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</si>
  <si>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</si>
  <si>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</si>
  <si>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</si>
  <si>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</si>
  <si>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</si>
  <si>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</si>
  <si>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</si>
  <si>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</si>
  <si>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</si>
  <si>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</si>
  <si>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</si>
  <si>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</si>
  <si>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</si>
  <si>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</si>
  <si>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</si>
  <si>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</si>
  <si>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</si>
  <si>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</si>
  <si>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</si>
  <si>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</si>
  <si>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</si>
  <si>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</si>
  <si>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</si>
  <si>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</si>
  <si>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</si>
  <si>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</si>
  <si>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</si>
  <si>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</si>
  <si>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</si>
  <si>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</si>
  <si>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</si>
  <si>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</si>
  <si>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</si>
  <si>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</si>
  <si>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</si>
  <si>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</si>
  <si>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</si>
  <si>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</si>
  <si>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</si>
  <si>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</si>
  <si>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</si>
  <si>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</si>
  <si>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</si>
  <si>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</si>
  <si>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</si>
  <si>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</si>
  <si>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</si>
  <si>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</si>
  <si>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</si>
  <si>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</si>
  <si>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</si>
  <si>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</si>
  <si>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</si>
  <si>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</si>
  <si>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</si>
  <si>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</si>
  <si>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</si>
  <si>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</si>
  <si>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</si>
  <si>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</si>
  <si>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</si>
  <si>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</si>
  <si>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</si>
  <si>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</si>
  <si>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</si>
  <si>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</si>
  <si>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</si>
  <si>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</si>
  <si>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</si>
  <si>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</si>
  <si>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</si>
  <si>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</si>
  <si>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</si>
  <si>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</si>
  <si>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</si>
  <si>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</si>
  <si>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</si>
  <si>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</si>
  <si>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</si>
  <si>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</si>
  <si>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</si>
  <si>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</si>
  <si>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</si>
  <si>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</si>
  <si>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</si>
  <si>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</si>
  <si>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</si>
  <si>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</si>
  <si>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</si>
  <si>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</si>
  <si>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</si>
  <si>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</si>
  <si>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</si>
  <si>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</si>
  <si>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</si>
  <si>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</si>
  <si>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</si>
  <si>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</si>
  <si>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</si>
  <si>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</si>
  <si>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</si>
  <si>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</si>
  <si>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</si>
  <si>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</si>
  <si>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</si>
  <si>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</si>
  <si>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</si>
  <si>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</si>
  <si>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</si>
  <si>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</si>
  <si>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</si>
  <si>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</si>
  <si>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</si>
  <si>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</si>
  <si>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</si>
  <si>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</si>
  <si>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</si>
  <si>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</si>
  <si>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</si>
  <si>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</si>
  <si>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</si>
  <si>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</si>
  <si>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</si>
  <si>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</si>
  <si>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</si>
  <si>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</si>
  <si>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</si>
  <si>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</si>
  <si>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</si>
  <si>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</si>
  <si>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</si>
  <si>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</si>
  <si>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</si>
  <si>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</si>
  <si>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</si>
  <si>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</si>
  <si>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</si>
  <si>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</si>
  <si>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</si>
  <si>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</si>
  <si>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</si>
  <si>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</si>
  <si>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</si>
  <si>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</si>
  <si>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</si>
  <si>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</si>
  <si>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</si>
  <si>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</si>
  <si>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</si>
  <si>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</si>
  <si>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</si>
  <si>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</si>
  <si>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</si>
  <si>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</si>
  <si>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</si>
  <si>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</si>
  <si>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</si>
  <si>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</si>
  <si>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</si>
  <si>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</si>
  <si>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</si>
  <si>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</si>
  <si>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</si>
  <si>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</si>
  <si>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</si>
  <si>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</si>
  <si>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</si>
  <si>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</si>
  <si>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</si>
  <si>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</si>
  <si>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</si>
  <si>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</si>
  <si>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</si>
  <si>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</si>
  <si>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</si>
  <si>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</si>
  <si>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</si>
  <si>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</si>
  <si>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</si>
  <si>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</si>
  <si>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</si>
  <si>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</si>
  <si>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</si>
  <si>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</si>
  <si>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</si>
  <si>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</si>
  <si>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</si>
  <si>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</si>
  <si>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</si>
  <si>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</si>
  <si>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</si>
  <si>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</si>
  <si>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</si>
  <si>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</si>
  <si>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</si>
  <si>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</si>
  <si>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</si>
  <si>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</si>
  <si>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</si>
  <si>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</si>
  <si>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</si>
  <si>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</si>
  <si>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</si>
  <si>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</si>
  <si>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</si>
  <si>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</si>
  <si>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</si>
  <si>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</si>
  <si>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</si>
  <si>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</si>
  <si>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</si>
  <si>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</si>
  <si>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</si>
  <si>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</si>
  <si>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</si>
  <si>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</si>
  <si>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</si>
  <si>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</si>
  <si>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</si>
  <si>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</si>
  <si>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</si>
  <si>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</si>
  <si>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</si>
  <si>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</si>
  <si>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</si>
  <si>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</si>
  <si>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</si>
  <si>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</si>
  <si>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</si>
  <si>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</si>
  <si>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</si>
  <si>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</si>
  <si>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</si>
  <si>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</si>
  <si>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</si>
  <si>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</si>
  <si>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</si>
  <si>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</si>
  <si>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</si>
  <si>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</si>
  <si>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</si>
  <si>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</si>
  <si>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</si>
  <si>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</si>
  <si>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</si>
  <si>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</si>
  <si>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</si>
  <si>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</si>
  <si>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</si>
  <si>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</si>
  <si>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</si>
  <si>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</si>
  <si>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</si>
  <si>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</si>
  <si>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</si>
  <si>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</si>
  <si>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</si>
  <si>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</si>
  <si>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</si>
  <si>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</si>
  <si>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</si>
  <si>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</si>
  <si>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</si>
  <si>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</si>
  <si>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</si>
  <si>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</si>
  <si>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</si>
  <si>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</si>
  <si>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</si>
  <si>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</si>
  <si>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</si>
  <si>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</si>
  <si>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</si>
  <si>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</si>
  <si>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</si>
  <si>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</si>
  <si>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</si>
  <si>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</si>
  <si>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</si>
  <si>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</si>
  <si>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</si>
  <si>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</si>
  <si>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</si>
  <si>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</si>
  <si>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</si>
  <si>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</si>
  <si>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</si>
  <si>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</si>
  <si>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</si>
  <si>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</si>
  <si>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</si>
  <si>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</si>
  <si>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</si>
  <si>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</si>
  <si>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</si>
  <si>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</si>
  <si>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</si>
  <si>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</si>
  <si>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</si>
  <si>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</si>
  <si>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</si>
  <si>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</si>
  <si>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</si>
  <si>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</si>
  <si>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</si>
  <si>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</si>
  <si>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</si>
  <si>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</si>
  <si>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</si>
  <si>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</si>
  <si>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</si>
  <si>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</si>
  <si>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</si>
  <si>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</si>
  <si>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</si>
  <si>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</si>
  <si>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t>
  </si>
  <si>
    <t>**Description:**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</si>
  <si>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</si>
  <si>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</si>
  <si>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</si>
  <si>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</si>
  <si>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</si>
  <si>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</si>
  <si>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t>
  </si>
  <si>
    <t>**Description:**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</si>
  <si>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</si>
  <si>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</si>
  <si>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</si>
  <si>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</si>
  <si>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</si>
  <si>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</si>
  <si>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</si>
  <si>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</si>
  <si>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</si>
  <si>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</si>
  <si>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</si>
  <si>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</si>
  <si>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</si>
  <si>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</si>
  <si>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</si>
  <si>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</si>
  <si>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</si>
  <si>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</si>
  <si>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</si>
  <si>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</si>
  <si>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</si>
  <si>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</si>
  <si>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</si>
  <si>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</si>
  <si>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</si>
  <si>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</si>
  <si>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</si>
  <si>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</si>
  <si>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</si>
  <si>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</si>
  <si>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</si>
  <si>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</si>
  <si>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</si>
  <si>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</si>
  <si>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</si>
  <si>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</si>
  <si>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</si>
  <si>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</si>
  <si>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Fuel Costs (by Fuel, by Sector)</t>
  </si>
  <si>
    <t>Technology Costs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</si>
  <si>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</si>
  <si>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</si>
  <si>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</si>
  <si>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</si>
  <si>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</si>
  <si>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</si>
  <si>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</si>
  <si>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</si>
  <si>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</si>
  <si>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</si>
  <si>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</si>
  <si>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</si>
  <si>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</si>
  <si>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</si>
  <si>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</si>
  <si>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</si>
  <si>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</si>
  <si>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</si>
  <si>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</si>
  <si>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</si>
  <si>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</si>
  <si>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</si>
  <si>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</si>
  <si>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</si>
  <si>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</si>
  <si>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</si>
  <si>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</si>
  <si>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</si>
  <si>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</si>
  <si>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</si>
  <si>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</si>
  <si>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</si>
  <si>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</si>
  <si>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</si>
  <si>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</si>
  <si>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</si>
  <si>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</si>
  <si>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</si>
  <si>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</si>
  <si>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</si>
  <si>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</si>
  <si>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</si>
  <si>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</si>
  <si>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</si>
  <si>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</si>
  <si>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</si>
  <si>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</si>
  <si>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</si>
  <si>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</si>
  <si>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</si>
  <si>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</si>
  <si>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</si>
  <si>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</si>
  <si>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</si>
  <si>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</si>
  <si>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</si>
  <si>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</si>
  <si>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</si>
  <si>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</si>
  <si>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</si>
  <si>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</si>
  <si>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</si>
  <si>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</si>
  <si>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</si>
  <si>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</si>
  <si>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</si>
  <si>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</si>
  <si>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</si>
  <si>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</si>
  <si>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</si>
  <si>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</si>
  <si>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</si>
  <si>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</si>
  <si>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</si>
  <si>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</si>
  <si>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</si>
  <si>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</si>
  <si>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</si>
  <si>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</si>
  <si>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</si>
  <si>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</si>
  <si>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</si>
  <si>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</si>
  <si>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</si>
  <si>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</si>
  <si>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</si>
  <si>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</si>
  <si>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</si>
  <si>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</si>
  <si>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</si>
  <si>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</si>
  <si>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</si>
  <si>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</si>
  <si>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</si>
  <si>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</si>
  <si>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</si>
  <si>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Non CO2 Emissions</t>
  </si>
  <si>
    <t>cross toggle whether carbon tax affects non CO2 emissions</t>
  </si>
  <si>
    <t>electricity-sector-main.html#ces</t>
  </si>
  <si>
    <t>clean-energy-standard.html</t>
  </si>
  <si>
    <t>Output Industry Sector Excluding Ag and Waste CO2e Emissions</t>
  </si>
  <si>
    <t>% reduction in concern</t>
  </si>
  <si>
    <t>Electric Vehicle Charger Deployment</t>
  </si>
  <si>
    <t>EV Charger Deployment</t>
  </si>
  <si>
    <t>trans EV charger deployment</t>
  </si>
  <si>
    <r>
      <rPr>
        <b/>
        <sz val="11"/>
        <rFont val="Calibri"/>
        <family val="2"/>
        <scheme val="minor"/>
      </rPr>
      <t xml:space="preserve">Ranges: </t>
    </r>
    <r>
      <rPr>
        <sz val="11"/>
        <rFont val="Calibri"/>
        <family val="2"/>
        <scheme val="minor"/>
      </rPr>
      <t xml:space="preserve">https://www.energy.gov/eere/vehicles/articles/fotw-1010-january-1-2018-all-electric-light-vehicle-ranges-can-exceed-those                                              </t>
    </r>
    <r>
      <rPr>
        <b/>
        <sz val="11"/>
        <rFont val="Calibri"/>
        <family val="2"/>
        <scheme val="minor"/>
      </rPr>
      <t xml:space="preserve">Charging Times: </t>
    </r>
    <r>
      <rPr>
        <sz val="11"/>
        <rFont val="Calibri"/>
        <family val="2"/>
        <scheme val="minor"/>
      </rPr>
      <t>https://www.chargepoint.com/files/Quick_Guide_to_Fast_Charging.pdf</t>
    </r>
  </si>
  <si>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</si>
  <si>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</si>
  <si>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</si>
  <si>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</si>
  <si>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</si>
  <si>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</si>
  <si>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</si>
  <si>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</si>
  <si>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</si>
  <si>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</si>
  <si>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</si>
  <si>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</si>
  <si>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</si>
  <si>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</si>
  <si>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</si>
  <si>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</si>
  <si>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</si>
  <si>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</si>
  <si>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</si>
  <si>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</si>
  <si>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</si>
  <si>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</si>
  <si>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</si>
  <si>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</si>
  <si>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</si>
  <si>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</si>
  <si>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</si>
  <si>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</si>
  <si>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</si>
  <si>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</si>
  <si>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</si>
  <si>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</si>
  <si>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</si>
  <si>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</si>
  <si>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</si>
  <si>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</si>
  <si>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</si>
  <si>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</si>
  <si>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</si>
  <si>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district heat and hydrogen sector</t>
  </si>
  <si>
    <t>Output Total CO2e Emissions by Sector[district heat and hydrogen sector]</t>
  </si>
  <si>
    <t>By Sector (reallocated energy carriers)</t>
  </si>
  <si>
    <t>620e7a, f593e0, 04ffaf, c01b00, 969696, 087bf1</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</si>
  <si>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</si>
  <si>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</si>
  <si>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</si>
  <si>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</si>
  <si>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</si>
  <si>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</si>
  <si>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</si>
  <si>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</si>
  <si>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</si>
  <si>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</si>
  <si>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</si>
  <si>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</si>
  <si>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</si>
  <si>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</si>
  <si>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</si>
  <si>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</si>
  <si>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</si>
  <si>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</si>
  <si>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</si>
  <si>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</si>
  <si>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</si>
  <si>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</si>
  <si>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</si>
  <si>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</si>
  <si>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</si>
  <si>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</si>
  <si>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</si>
  <si>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</si>
  <si>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</si>
  <si>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</si>
  <si>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</si>
  <si>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</si>
  <si>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</si>
  <si>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</si>
  <si>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</si>
  <si>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</si>
  <si>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</si>
  <si>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</si>
  <si>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</si>
  <si>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</si>
  <si>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</si>
  <si>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</si>
  <si>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</si>
  <si>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</si>
  <si>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</si>
  <si>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</si>
  <si>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</si>
  <si>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</si>
  <si>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</si>
  <si>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</si>
  <si>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</si>
  <si>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</si>
  <si>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</si>
  <si>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</si>
  <si>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</si>
  <si>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</si>
  <si>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</si>
  <si>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</si>
  <si>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</si>
  <si>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</si>
  <si>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</si>
  <si>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</si>
  <si>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</si>
  <si>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</si>
  <si>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</si>
  <si>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</si>
  <si>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</si>
  <si>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</si>
  <si>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</si>
  <si>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</si>
  <si>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</si>
  <si>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</si>
  <si>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</si>
  <si>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</si>
  <si>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</si>
  <si>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</si>
  <si>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</si>
  <si>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</si>
  <si>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</si>
  <si>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</si>
  <si>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</si>
  <si>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</si>
  <si>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</si>
  <si>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</si>
  <si>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</si>
  <si>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</si>
  <si>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</si>
  <si>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</si>
  <si>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</si>
  <si>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</si>
  <si>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</si>
  <si>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</si>
  <si>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</si>
  <si>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</si>
  <si>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</si>
  <si>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</si>
  <si>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</si>
  <si>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</si>
  <si>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Output Freight Dist Transported[aircraft,freight]; Output Freight Dist Transported[LDVs,freight]; Output Freight Dist Transported[ships,freight]; Output Freight Dist Transported[rail,freight]; Output Freight Dist Transported[HDVs,freight]</t>
  </si>
  <si>
    <t>087bf1, f593e0, 004185, 00b050, 000000</t>
  </si>
  <si>
    <t>f1bb18, 969696</t>
  </si>
  <si>
    <t>Output Vehicles in Millions[motorbikes,passenger,battery electric vehicle]; Output Vehicles in Millions[motorbikes,passenger,gasoline vehicle]</t>
  </si>
  <si>
    <t>c01b00, 004185, af64ff, 00b050, 04ffaf, 087bf1, f1bb18, f593e0, c2dffd, 000000, 969696</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</si>
  <si>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</si>
  <si>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</si>
  <si>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</si>
  <si>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</si>
  <si>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</si>
  <si>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</si>
  <si>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</si>
  <si>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</si>
  <si>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</si>
  <si>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</si>
  <si>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</si>
  <si>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</si>
  <si>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</si>
  <si>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</si>
  <si>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</si>
  <si>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</si>
  <si>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</si>
  <si>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</si>
  <si>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</si>
  <si>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</si>
  <si>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</si>
  <si>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</si>
  <si>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</si>
  <si>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</si>
  <si>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</si>
  <si>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</si>
  <si>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</si>
  <si>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</si>
  <si>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</si>
  <si>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</si>
  <si>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</si>
  <si>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</si>
  <si>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</si>
  <si>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</si>
  <si>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</si>
  <si>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</si>
  <si>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</si>
  <si>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</si>
  <si>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</si>
  <si>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</si>
  <si>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</si>
  <si>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</si>
  <si>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</si>
  <si>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</si>
  <si>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</si>
  <si>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</si>
  <si>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</si>
  <si>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</si>
  <si>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</si>
  <si>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</si>
  <si>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</si>
  <si>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</si>
  <si>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</si>
  <si>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</si>
  <si>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</si>
  <si>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</si>
  <si>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</si>
  <si>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</si>
  <si>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</si>
  <si>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</si>
  <si>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</si>
  <si>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</si>
  <si>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</si>
  <si>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</si>
  <si>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</si>
  <si>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</si>
  <si>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</si>
  <si>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</si>
  <si>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</si>
  <si>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</si>
  <si>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</si>
  <si>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</si>
  <si>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</si>
  <si>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</si>
  <si>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</si>
  <si>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</si>
  <si>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</si>
  <si>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</si>
  <si>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</si>
  <si>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</si>
  <si>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</si>
  <si>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</si>
  <si>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</si>
  <si>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</si>
  <si>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</si>
  <si>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</si>
  <si>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</si>
  <si>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</si>
  <si>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</si>
  <si>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</si>
  <si>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</si>
  <si>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</si>
  <si>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</si>
  <si>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</si>
  <si>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</si>
  <si>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</si>
  <si>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</si>
  <si>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</si>
  <si>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</si>
  <si>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</si>
  <si>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</si>
  <si>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</si>
  <si>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</si>
  <si>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</si>
  <si>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</si>
  <si>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</si>
  <si>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</si>
  <si>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</si>
  <si>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</si>
  <si>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</si>
  <si>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</si>
  <si>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</si>
  <si>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</si>
  <si>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</si>
  <si>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</si>
  <si>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</si>
  <si>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</si>
  <si>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</si>
  <si>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</si>
  <si>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</si>
  <si>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</si>
  <si>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</si>
  <si>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</si>
  <si>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</si>
  <si>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</si>
  <si>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</si>
  <si>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</si>
  <si>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</si>
  <si>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</si>
  <si>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</si>
  <si>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</si>
  <si>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</si>
  <si>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</si>
  <si>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</si>
  <si>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</si>
  <si>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</si>
  <si>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</si>
  <si>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</si>
  <si>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</si>
  <si>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</si>
  <si>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</si>
  <si>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</si>
  <si>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</si>
  <si>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</si>
  <si>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</si>
  <si>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</si>
  <si>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</si>
  <si>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</si>
  <si>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</si>
  <si>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Fleet Composition: Cars and SUVs</t>
  </si>
  <si>
    <t>Fleet Composition: Buses</t>
  </si>
  <si>
    <t>^ Total Only</t>
  </si>
  <si>
    <t>crude oil es</t>
  </si>
  <si>
    <t>heavy or residual fuel oil es</t>
  </si>
  <si>
    <t>municipal solid waste es</t>
  </si>
  <si>
    <t>Energy Export, Import, and Production Types</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</si>
  <si>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</si>
  <si>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</si>
  <si>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</si>
  <si>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</si>
  <si>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</si>
  <si>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</si>
  <si>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</si>
  <si>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</si>
  <si>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</si>
  <si>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</si>
  <si>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</si>
  <si>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</si>
  <si>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</si>
  <si>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</si>
  <si>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</si>
  <si>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</si>
  <si>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</si>
  <si>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</si>
  <si>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</si>
  <si>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</si>
  <si>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</si>
  <si>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</si>
  <si>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</si>
  <si>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</si>
  <si>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</si>
  <si>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</si>
  <si>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</si>
  <si>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</si>
  <si>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</si>
  <si>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</si>
  <si>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</si>
  <si>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</si>
  <si>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</si>
  <si>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</si>
  <si>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</si>
  <si>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</si>
  <si>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</si>
  <si>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</si>
  <si>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</si>
  <si>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</si>
  <si>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</si>
  <si>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</si>
  <si>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</si>
  <si>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</si>
  <si>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</si>
  <si>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</si>
  <si>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</si>
  <si>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</si>
  <si>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</si>
  <si>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</si>
  <si>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</si>
  <si>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</si>
  <si>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</si>
  <si>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</si>
  <si>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</si>
  <si>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</si>
  <si>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</si>
  <si>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</si>
  <si>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</si>
  <si>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</si>
  <si>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</si>
  <si>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</si>
  <si>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</si>
  <si>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</si>
  <si>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</si>
  <si>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</si>
  <si>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</si>
  <si>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</si>
  <si>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</si>
  <si>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</si>
  <si>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</si>
  <si>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</si>
  <si>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</si>
  <si>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</si>
  <si>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</si>
  <si>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</si>
  <si>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</si>
  <si>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</si>
  <si>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</si>
  <si>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</si>
  <si>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</si>
  <si>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</si>
  <si>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</si>
  <si>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</si>
  <si>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</si>
  <si>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</si>
  <si>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</si>
  <si>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</si>
  <si>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</si>
  <si>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</si>
  <si>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</si>
  <si>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</si>
  <si>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</si>
  <si>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</si>
  <si>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</si>
  <si>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</si>
  <si>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</si>
  <si>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</si>
  <si>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</si>
  <si>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</si>
  <si>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</si>
  <si>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</si>
  <si>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</si>
  <si>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</si>
  <si>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</si>
  <si>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</si>
  <si>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</si>
  <si>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</si>
  <si>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</si>
  <si>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</si>
  <si>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</si>
  <si>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</si>
  <si>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</si>
  <si>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</si>
  <si>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</si>
  <si>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</si>
  <si>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</si>
  <si>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</si>
  <si>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</si>
  <si>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</si>
  <si>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</si>
  <si>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</si>
  <si>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</si>
  <si>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</si>
  <si>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</si>
  <si>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</si>
  <si>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</si>
  <si>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</si>
  <si>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</si>
  <si>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</si>
  <si>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</si>
  <si>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</si>
  <si>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</si>
  <si>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</si>
  <si>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</si>
  <si>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</si>
  <si>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</si>
  <si>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</si>
  <si>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</si>
  <si>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</si>
  <si>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</si>
  <si>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</si>
  <si>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</si>
  <si>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</si>
  <si>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</si>
  <si>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</si>
  <si>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</si>
  <si>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</si>
  <si>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</si>
  <si>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</si>
  <si>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</si>
  <si>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</si>
  <si>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</si>
  <si>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</si>
  <si>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</si>
  <si>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</si>
  <si>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</si>
  <si>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</si>
  <si>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</si>
  <si>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</si>
  <si>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</si>
  <si>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</si>
  <si>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</si>
  <si>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</si>
  <si>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</si>
  <si>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</si>
  <si>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</si>
  <si>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</si>
  <si>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</si>
  <si>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</si>
  <si>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</si>
  <si>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</si>
  <si>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</si>
  <si>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</si>
  <si>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</si>
  <si>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</si>
  <si>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</si>
  <si>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</si>
  <si>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</si>
  <si>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</si>
  <si>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</si>
  <si>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</si>
  <si>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</si>
  <si>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</si>
  <si>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</si>
  <si>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</si>
  <si>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</si>
  <si>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</si>
  <si>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</si>
  <si>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</si>
  <si>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</si>
  <si>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</si>
  <si>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</si>
  <si>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</si>
  <si>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</si>
  <si>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</si>
  <si>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</si>
  <si>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</si>
  <si>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</si>
  <si>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</si>
  <si>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</si>
  <si>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</si>
  <si>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</si>
  <si>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</si>
  <si>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</si>
  <si>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</si>
  <si>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</si>
  <si>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</si>
  <si>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</si>
  <si>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</si>
  <si>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</si>
  <si>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</si>
  <si>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</si>
  <si>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</si>
  <si>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</si>
  <si>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</si>
  <si>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</si>
  <si>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</si>
  <si>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</si>
  <si>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</si>
  <si>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</si>
  <si>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</si>
  <si>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</si>
  <si>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</si>
  <si>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</si>
  <si>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</si>
  <si>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t>
  </si>
  <si>
    <t>reduction wedge</t>
  </si>
  <si>
    <t>increase wedge</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</si>
  <si>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</si>
  <si>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Exempt Process Emissions from C Tax</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</si>
  <si>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</si>
  <si>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</si>
  <si>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</si>
  <si>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</si>
  <si>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</si>
  <si>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</si>
  <si>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</si>
  <si>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</si>
  <si>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</si>
  <si>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</si>
  <si>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</si>
  <si>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</si>
  <si>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</si>
  <si>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</si>
  <si>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</si>
  <si>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</si>
  <si>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</si>
  <si>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</si>
  <si>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</si>
  <si>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</si>
  <si>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</si>
  <si>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</si>
  <si>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</si>
  <si>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</si>
  <si>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</si>
  <si>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</si>
  <si>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</si>
  <si>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</si>
  <si>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</si>
  <si>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</si>
  <si>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</si>
  <si>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</si>
  <si>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</si>
  <si>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</si>
  <si>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</si>
  <si>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</si>
  <si>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</si>
  <si>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</si>
  <si>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</si>
  <si>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</si>
  <si>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</si>
  <si>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</si>
  <si>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</si>
  <si>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Non BAU Capacity Retirement Schedule</t>
  </si>
  <si>
    <t>Boolean Use Non BAU Capacity Retirement Schedule</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</si>
  <si>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</si>
  <si>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</si>
  <si>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</si>
  <si>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</si>
  <si>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</si>
  <si>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</si>
  <si>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</si>
  <si>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</si>
  <si>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</si>
  <si>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</si>
  <si>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</si>
  <si>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</si>
  <si>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</si>
  <si>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</si>
  <si>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</si>
  <si>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</si>
  <si>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</si>
  <si>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</si>
  <si>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</si>
  <si>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</si>
  <si>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</si>
  <si>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</si>
  <si>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</si>
  <si>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</si>
  <si>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</si>
  <si>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</si>
  <si>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</si>
  <si>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</si>
  <si>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</si>
  <si>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</si>
  <si>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</si>
  <si>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</si>
  <si>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</si>
  <si>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</si>
  <si>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</si>
  <si>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</si>
  <si>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</si>
  <si>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</si>
  <si>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</si>
  <si>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</si>
  <si>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</si>
  <si>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</si>
  <si>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</si>
  <si>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</si>
  <si>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</si>
  <si>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</si>
  <si>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</si>
  <si>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</si>
  <si>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</si>
  <si>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</si>
  <si>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</si>
  <si>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</si>
  <si>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</si>
  <si>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</si>
  <si>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</si>
  <si>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</si>
  <si>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</si>
  <si>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</si>
  <si>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</si>
  <si>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</si>
  <si>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</si>
  <si>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</si>
  <si>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</si>
  <si>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</si>
  <si>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</si>
  <si>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</si>
  <si>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</si>
  <si>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</si>
  <si>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</si>
  <si>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</si>
  <si>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</si>
  <si>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</si>
  <si>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</si>
  <si>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</si>
  <si>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</si>
  <si>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</si>
  <si>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</si>
  <si>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</si>
  <si>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</si>
  <si>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</si>
  <si>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</si>
  <si>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</si>
  <si>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</si>
  <si>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</si>
  <si>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</si>
  <si>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</si>
  <si>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</si>
  <si>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</si>
  <si>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</si>
  <si>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</si>
  <si>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</si>
  <si>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</si>
  <si>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</si>
  <si>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</si>
  <si>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</si>
  <si>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Sales: Light &amp; Medium Freight Trucks</t>
  </si>
  <si>
    <t>Fleet Composition: Light &amp; Medium Freight Trucks</t>
  </si>
  <si>
    <t>Light &amp; Medium Freight Trucks</t>
  </si>
  <si>
    <t>Sales: Heavy Freight Trucks</t>
  </si>
  <si>
    <t>Fleet Composition: Heavy Freight Trucks</t>
  </si>
  <si>
    <t>LULUCF</t>
  </si>
  <si>
    <t>Waste</t>
  </si>
  <si>
    <t>*adjustments made using Table 1.A(a) to move pipeline energy use from transportation into industry and to move waste incineration energy use from industry into waste</t>
  </si>
  <si>
    <t>Freight Aircraft, Light &amp; Medium Freight Trucks, Freight Ships, Freight Rail, Heavy Trucks</t>
  </si>
  <si>
    <t>Example Scenario</t>
  </si>
  <si>
    <t>Carbon Price</t>
  </si>
  <si>
    <t>Clean Electricity Standard</t>
  </si>
  <si>
    <t>NO,NE,IE</t>
  </si>
  <si>
    <t>NO,IE,NA</t>
  </si>
  <si>
    <t>IE,NO</t>
  </si>
  <si>
    <t>(t)</t>
  </si>
  <si>
    <t>Beef Calves</t>
  </si>
  <si>
    <t>Dairy Calves</t>
  </si>
  <si>
    <t>NE,IE,NA</t>
  </si>
  <si>
    <t>2030 Nationally Determined Contribution (NDC)</t>
  </si>
  <si>
    <t>In its updated Nationally Determined Contribution (NDC) to the U.N. Framework Convention on Climate Change, the U.S. committed to reduce greenhouse gas emissions 50-52 percent below 2005 levels by 2030.</t>
  </si>
  <si>
    <r>
      <t>NDC</t>
    </r>
    <r>
      <rPr>
        <sz val="11"/>
        <color theme="1"/>
        <rFont val="Calibri"/>
        <family val="2"/>
      </rPr>
      <t xml:space="preserve"> Pathway</t>
    </r>
  </si>
  <si>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</si>
  <si>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</si>
  <si>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</si>
  <si>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</si>
  <si>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</si>
  <si>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</si>
  <si>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</si>
  <si>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</si>
  <si>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</si>
  <si>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</si>
  <si>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</si>
  <si>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</si>
  <si>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</si>
  <si>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</si>
  <si>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</si>
  <si>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</si>
  <si>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</si>
  <si>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</si>
  <si>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</si>
  <si>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</si>
  <si>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</si>
  <si>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</si>
  <si>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</si>
  <si>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</si>
  <si>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</si>
  <si>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</si>
  <si>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</si>
  <si>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</si>
  <si>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</si>
  <si>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</si>
  <si>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</si>
  <si>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</si>
  <si>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</si>
  <si>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</si>
  <si>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</si>
  <si>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</si>
  <si>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</si>
  <si>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</si>
  <si>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</si>
  <si>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</si>
  <si>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</si>
  <si>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</si>
  <si>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</si>
  <si>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</si>
  <si>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</si>
  <si>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</si>
  <si>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</si>
  <si>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</si>
  <si>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</si>
  <si>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</si>
  <si>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</si>
  <si>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</si>
  <si>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</si>
  <si>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</si>
  <si>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</si>
  <si>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https://autoalliance.org/energy-environment/state-electric-vehicle-mandate/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</si>
  <si>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</si>
  <si>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</si>
  <si>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</si>
  <si>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</si>
  <si>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</si>
  <si>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</si>
  <si>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</si>
  <si>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prevents new capacity of the selected type(s) from being built or deployed.</t>
  </si>
  <si>
    <t>**Description:**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</si>
  <si>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</si>
  <si>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</si>
  <si>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t>
  </si>
  <si>
    <t>**Description:**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</si>
  <si>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</si>
  <si>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capture of methane that is currently being released into the atmosphere (for example, stopping leaks from wellheads, pipes, coal mines, landfills, etc.).</t>
  </si>
  <si>
    <t>**Description:** This policy reduces methane emissions from the selected industry by increasing the burning of methane that is currently being released into the atmosphere (i.e. flaring instead of venting/leaking).</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</si>
  <si>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</si>
  <si>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</si>
  <si>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</si>
  <si>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</si>
  <si>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</si>
  <si>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https://www.energy.gov/articles/secretary-perry-announces-financial-close-additional-loan-guarantees-during-trip-vogtle
https://www.energysage.com/solar/cost-benefit/solar-investment-tax-credit/
http://biomassmagazine.com/articles/8185/usda-loan-guarantees-support-3-biomass-power-plants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</si>
  <si>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</si>
  <si>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</si>
  <si>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r>
      <rPr>
        <b/>
        <sz val="11"/>
        <rFont val="Calibri"/>
        <family val="2"/>
        <scheme val="minor"/>
      </rPr>
      <t>Number of EV chargers:</t>
    </r>
    <r>
      <rPr>
        <sz val="11"/>
        <rFont val="Calibri"/>
        <family val="2"/>
        <scheme val="minor"/>
      </rPr>
      <t xml:space="preserve"> https://evadoption.com/ev-charging-stations-statistics/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t>
    </r>
  </si>
  <si>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</si>
  <si>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</si>
  <si>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</si>
  <si>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</si>
  <si>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</si>
  <si>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</si>
  <si>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</si>
  <si>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</si>
  <si>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</si>
  <si>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</si>
  <si>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</si>
  <si>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</si>
  <si>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</si>
  <si>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</si>
  <si>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</si>
  <si>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</si>
  <si>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</si>
  <si>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</si>
  <si>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</si>
  <si>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</si>
  <si>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</si>
  <si>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</si>
  <si>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</si>
  <si>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</si>
  <si>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</si>
  <si>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</si>
  <si>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</si>
  <si>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</si>
  <si>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</si>
  <si>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t>
  </si>
  <si>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</si>
  <si>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</si>
  <si>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</si>
  <si>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</si>
  <si>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</si>
  <si>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</si>
  <si>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</si>
  <si>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</si>
  <si>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</si>
  <si>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</si>
  <si>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</si>
  <si>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</si>
  <si>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</si>
  <si>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</si>
  <si>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</si>
  <si>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</si>
  <si>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</si>
  <si>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</si>
  <si>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</si>
  <si>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</si>
  <si>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</si>
  <si>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</si>
  <si>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</si>
  <si>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</si>
  <si>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</si>
  <si>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</si>
  <si>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</si>
  <si>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</si>
  <si>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Subtotals, CO2e (MMT, AR5)</t>
  </si>
  <si>
    <t>**Description:** This policy reduces emissions of high-GWP, fluorinated gases (F-gases) from the industry sector by substituting less-harmful chemicals. // **Guidance for setting values:** If this policy is fully implemented, F-gas emissions in 2050 are reduced by 61%.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</si>
  <si>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</si>
  <si>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t>
  </si>
  <si>
    <t>Avoided Deaths by Gender</t>
  </si>
  <si>
    <t>Percent Change in Deaths by Gender</t>
  </si>
  <si>
    <t>Change in Jobs by Gender</t>
  </si>
  <si>
    <t>Percent Change in Jobs by Gender</t>
  </si>
  <si>
    <t>Motorbikes, Freight Ships, Recreational Boats, Freight Rail, Passenger Rail, Freight Aircraft, Passenger Aircraft, Heavy Trucks, Buses, Light &amp; Medium Freight Trucks, Cars and SUVs</t>
  </si>
  <si>
    <t>Output Transportation Pollutant Emissions by Vehicle Type[motorbikes,passenger,CO2];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</si>
  <si>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Type[HDVs,freight]; Output Transportation Sector Fuel Used by Vehicle Type[HDVs,passenger]; Output Transportation Sector Fuel Used by Vehicle Type[LDVs,freight]; Output Transportation Sector Fuel Used by Vehicle Type[LDVs,passenger]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</si>
  <si>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</si>
  <si>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</si>
  <si>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</si>
  <si>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</si>
  <si>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</si>
  <si>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</si>
  <si>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</si>
  <si>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</si>
  <si>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</si>
  <si>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</si>
  <si>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</si>
  <si>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</si>
  <si>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</si>
  <si>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</si>
  <si>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</si>
  <si>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</si>
  <si>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</si>
  <si>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</si>
  <si>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</si>
  <si>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</si>
  <si>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</si>
  <si>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</si>
  <si>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</si>
  <si>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</si>
  <si>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</si>
  <si>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</si>
  <si>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</si>
  <si>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</si>
  <si>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</si>
  <si>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</si>
  <si>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</si>
  <si>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</si>
  <si>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Commercial passenger and freight flights</t>
  </si>
  <si>
    <t>Passenger and freight rail</t>
  </si>
  <si>
    <t>Recreational boats and cargo ships</t>
  </si>
  <si>
    <t>Passenger motorbikes</t>
  </si>
  <si>
    <t>Commercial flights</t>
  </si>
  <si>
    <t>Recreational boats</t>
  </si>
  <si>
    <t>Cargo ships</t>
  </si>
  <si>
    <t>Cars and SUVs</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</si>
  <si>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t>
  </si>
  <si>
    <t>**Description:**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t>
  </si>
  <si>
    <t>**Description:**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t>
  </si>
  <si>
    <t>2020 dollars / metric ton CO2e abated, Annual average abatement (million metric tons CO2e)</t>
  </si>
  <si>
    <t>2020 dollars / barrel of oil</t>
  </si>
  <si>
    <t>million barrels of oil / year</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</si>
  <si>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</si>
  <si>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</si>
  <si>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</si>
  <si>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</si>
  <si>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Output Total Pollutant Emissions by Sector in MMT[district heat and hydrogen sector,CO2];Output Waste Management Pollutant Emissions in MMT[CO2]; Output Agriculture Pollutant Emissions in MMT[CO2]; Output Buildings Sector Pollutant Emissions in MMT[CO2]; Output Total Pollutant Emissions by Sector in MMT[transportation sector,CO2]; Output Total Pollutant Emissions by Sector in MMT[electricity sector,CO2]; Output Industry Sector Excluding Ag and Waste Pollutant Emissions in MMT[CO2]; Output Total Pollutant Emissions by Sector in MMT[geoengineering sector,CO2]; Output Total Pollutant Emissions by Sector in MMT[LULUCF sector,CO2]</t>
  </si>
  <si>
    <t>620e7a, f593e0, 04ffaf, 087bf1, c01b00, f1bb18, 969696, ad6600, 00b051</t>
  </si>
  <si>
    <t>620e7a, f593e0, 04ffaf, 087bf1, c01b00, f1bb18, 969696, ad6600, 00b052</t>
  </si>
  <si>
    <t>620e7a, f593e0, 04ffaf, 087bf1, c01b00, f1bb18, 969696, ad6600, 00b053</t>
  </si>
  <si>
    <t>620e7a, f593e0, 04ffaf, 087bf1, c01b00, f1bb18, 969696, ad6600, 00b054</t>
  </si>
  <si>
    <t>620e7a, f593e0, 04ffaf, 087bf1, c01b00, f1bb18, 969696, ad6600, 00b055</t>
  </si>
  <si>
    <t>620e7a, f593e0, 04ffaf, 087bf1, c01b00, f1bb18, 969696, ad6600, 00b056</t>
  </si>
  <si>
    <t>620e7a, f593e0, 04ffaf, 087bf1, c01b00, f1bb18, 969696, ad6600, 00b057</t>
  </si>
  <si>
    <t>620e7a, f593e0, 04ffaf, 087bf1, c01b00, f1bb18, 969696, ad6600, 00b058</t>
  </si>
  <si>
    <t>620e7a, f593e0, 04ffaf, 087bf1, c01b00, f1bb18, 969696, ad6600, 00b059</t>
  </si>
  <si>
    <t>620e7a, f593e0, 04ffaf, 087bf1, c01b00, f1bb18, 969696, ad6600, 00b060</t>
  </si>
  <si>
    <t>620e7a, f593e0, 04ffaf, 087bf1, c01b00, f1bb18, 969696, ad6600, 00b061</t>
  </si>
  <si>
    <t>Output Total Pollutant Emissions by Sector in MMT[district heat and hydrogen sector,CH4];Output Waste Management Pollutant Emissions in MMT[CH4]; Output Agriculture Pollutant Emissions in MMT[CH4]; Output Buildings Sector Pollutant Emissions in MMT[CH4]; Output Total Pollutant Emissions by Sector in MMT[transportation sector,CH4]; Output Total Pollutant Emissions by Sector in MMT[electricity sector,CH4]; Output Industry Sector Excluding Ag and Waste Pollutant Emissions in MMT[CH4]; Output Total Pollutant Emissions by Sector in MMT[geoengineering sector,CH4]; Output Total Pollutant Emissions by Sector in MMT[LULUCF sector,CH4]</t>
  </si>
  <si>
    <t>Output Total Pollutant Emissions by Sector in MMT[district heat and hydrogen sector,N2O];Output Waste Management Pollutant Emissions in MMT[N2O]; Output Agriculture Pollutant Emissions in MMT[N2O]; Output Buildings Sector Pollutant Emissions in MMT[N2O]; Output Total Pollutant Emissions by Sector in MMT[transportation sector,N2O]; Output Total Pollutant Emissions by Sector in MMT[electricity sector,N2O]; Output Industry Sector Excluding Ag and Waste Pollutant Emissions in MMT[N2O]; Output Total Pollutant Emissions by Sector in MMT[geoengineering sector,N2O]; Output Total Pollutant Emissions by Sector in MMT[LULUCF sector,N2O]</t>
  </si>
  <si>
    <t>Output Total Pollutant Emissions by Sector in MMT[district heat and hydrogen sector,F gases];Output Waste Management Pollutant Emissions in MMT[F gases]; Output Agriculture Pollutant Emissions in MMT[F gases]; Output Buildings Sector Pollutant Emissions in MMT[F gases]; Output Total Pollutant Emissions by Sector in MMT[transportation sector,F gases]; Output Total Pollutant Emissions by Sector in MMT[electricity sector,F gases]; Output Industry Sector Excluding Ag and Waste Pollutant Emissions in MMT[F gases]; Output Total Pollutant Emissions by Sector in MMT[geoengineering sector,F gases]; Output Total Pollutant Emissions by Sector in MMT[LULUCF sector,F gases]</t>
  </si>
  <si>
    <t>Output Total Pollutant Emissions by Sector in KMT[district heat and hydrogen sector,PM25];Output Waste Management Pollutant Emissions in KMT[PM25]; Output Agriculture Pollutant Emissions in KMT[PM25]; Output Buildings Sector Pollutant Emissions in KMT[PM25]; Output Total Pollutant Emissions by Sector in KMT[transportation sector,PM25]; Output Total Pollutant Emissions by Sector in KMT[electricity sector,PM25]; Output Industry Sector Excluding Ag and Waste Pollutant Emissions in KMT[PM25]; Output Total Pollutant Emissions by Sector in KMT[geoengineering sector,PM25]; Output Total Pollutant Emissions by Sector in KMT[LULUCF sector,PM25]</t>
  </si>
  <si>
    <t>Output Total Pollutant Emissions by Sector in KMT[district heat and hydrogen sector,PM10];Output Waste Management Pollutant Emissions in KMT[PM10]; Output Agriculture Pollutant Emissions in KMT[PM10]; Output Buildings Sector Pollutant Emissions in KMT[PM10]; Output Total Pollutant Emissions by Sector in KMT[transportation sector,PM10]; Output Total Pollutant Emissions by Sector in KMT[electricity sector,PM10]; Output Industry Sector Excluding Ag and Waste Pollutant Emissions in KMT[PM10]; Output Total Pollutant Emissions by Sector in KMT[geoengineering sector,PM10]; Output Total Pollutant Emissions by Sector in KMT[LULUCF sector,PM10]</t>
  </si>
  <si>
    <t>Output Total Pollutant Emissions by Sector in KMT[district heat and hydrogen sector,BC];Output Waste Management Pollutant Emissions in KMT[BC]; Output Agriculture Pollutant Emissions in KMT[BC]; Output Buildings Sector Pollutant Emissions in KMT[BC]; Output Total Pollutant Emissions by Sector in KMT[transportation sector,BC]; Output Total Pollutant Emissions by Sector in KMT[electricity sector,BC]; Output Industry Sector Excluding Ag and Waste Pollutant Emissions in KMT[BC]; Output Total Pollutant Emissions by Sector in KMT[geoengineering sector,BC]; Output Total Pollutant Emissions by Sector in KMT[LULUCF sector,BC]</t>
  </si>
  <si>
    <t>Output Total Pollutant Emissions by Sector in KMT[district heat and hydrogen sector,OC];Output Waste Management Pollutant Emissions in KMT[OC]; Output Agriculture Pollutant Emissions in KMT[OC]; Output Buildings Sector Pollutant Emissions in KMT[OC]; Output Total Pollutant Emissions by Sector in KMT[transportation sector,OC]; Output Total Pollutant Emissions by Sector in KMT[electricity sector,OC]; Output Industry Sector Excluding Ag and Waste Pollutant Emissions in KMT[OC]; Output Total Pollutant Emissions by Sector in KMT[geoengineering sector,OC]; Output Total Pollutant Emissions by Sector in KMT[LULUCF sector,OC]</t>
  </si>
  <si>
    <t>Output Total Pollutant Emissions by Sector in MMT[district heat and hydrogen sector,NOx];Output Waste Management Pollutant Emissions in MMT[NOx]; Output Agriculture Pollutant Emissions in MMT[NOx]; Output Buildings Sector Pollutant Emissions in MMT[NOx]; Output Total Pollutant Emissions by Sector in MMT[transportation sector,NOx]; Output Total Pollutant Emissions by Sector in MMT[electricity sector,NOx]; Output Industry Sector Excluding Ag and Waste Pollutant Emissions in MMT[NOx]; Output Total Pollutant Emissions by Sector in MMT[geoengineering sector,NOx]; Output Total Pollutant Emissions by Sector in MMT[LULUCF sector,NOx]</t>
  </si>
  <si>
    <t>Output Total Pollutant Emissions by Sector in KMT[district heat and hydrogen sector,VOC];Output Waste Management Pollutant Emissions in KMT[VOC]; Output Agriculture Pollutant Emissions in KMT[VOC]; Output Buildings Sector Pollutant Emissions in KMT[VOC]; Output Total Pollutant Emissions by Sector in KMT[transportation sector,VOC]; Output Total Pollutant Emissions by Sector in KMT[electricity sector,VOC]; Output Industry Sector Excluding Ag and Waste Pollutant Emissions in KMT[VOC]; Output Total Pollutant Emissions by Sector in KMT[geoengineering sector,VOC]; Output Total Pollutant Emissions by Sector in KMT[LULUCF sector,VOC]</t>
  </si>
  <si>
    <t>Output Total Pollutant Emissions by Sector in MMT[district heat and hydrogen sector,SOx];Output Waste Management Pollutant Emissions in MMT[SOx]; Output Agriculture Pollutant Emissions in MMT[SOx]; Output Buildings Sector Pollutant Emissions in MMT[SOx]; Output Total Pollutant Emissions by Sector in MMT[transportation sector,SOx]; Output Total Pollutant Emissions by Sector in MMT[electricity sector,SOx]; Output Industry Sector Excluding Ag and Waste Pollutant Emissions in MMT[SOx]; Output Total Pollutant Emissions by Sector in MMT[geoengineering sector,SOx]; Output Total Pollutant Emissions by Sector in MMT[LULUCF sector,SOx]</t>
  </si>
  <si>
    <t>Output Total Pollutant Emissions by Sector in MMT[district heat and hydrogen sector,CO];Output Waste Management Pollutant Emissions in MMT[CO]; Output Agriculture Pollutant Emissions in MMT[CO]; Output Buildings Sector Pollutant Emissions in MMT[CO]; Output Total Pollutant Emissions by Sector in MMT[transportation sector,CO]; Output Total Pollutant Emissions by Sector in MMT[electricity sector,CO]; Output Industry Sector Excluding Ag and Waste Pollutant Emissions in MMT[CO]; Output Total Pollutant Emissions by Sector in MMT[geoengineering sector,CO]; Output Total Pollutant Emissions by Sector in MMT[LULUCF sector,CO]</t>
  </si>
  <si>
    <t>Toggle Carbon Tax Border Adjustment</t>
  </si>
  <si>
    <t>**Description:** By default, the carbon tax applies to CO2 and non-CO2 emissions. This policy exempts non-CO2 emissions, meaning the carbon tax will only apply to CO2 emissions.</t>
  </si>
  <si>
    <t>Share of Generation from Clean Sources</t>
  </si>
  <si>
    <t>%</t>
  </si>
  <si>
    <t>metric tons CO2e / megawatt-hour (MWh)</t>
  </si>
  <si>
    <t>Output Share of Generation from Clean Sources</t>
  </si>
  <si>
    <t>Output Carbon Intensity of Electricity Generation</t>
  </si>
  <si>
    <t>Carbon Intensity of Electricity Generation</t>
  </si>
  <si>
    <t>Process CO2 Emissions by Industry</t>
  </si>
  <si>
    <t>Energy-Related CO2 Emissions by Industry</t>
  </si>
  <si>
    <t>Process Emissions, Energy-Related Emissions</t>
  </si>
  <si>
    <t>Output Process CO2 Emissions by Industry[construction 41T43]; Output Process CO2 Emissions by Industry[energy pipelines and gas processing 352T353]; Output Process CO2 Emissions by Industry[other manufacturing 31T33]; Output Process CO2 Emissions by Industry[nonroad vehicles 30]; Output Process CO2 Emissions by Industry[road vehicles 29]; Output Process CO2 Emissions by Industry[other machinery 28]; Output Process CO2 Emissions by Industry[appliances and electrical equipment 27]; Output Process CO2 Emissions by Industry[computers and electronics 26]; Output Process CO2 Emissions by Industry[metal products except machinery and vehicles 25]; Output Process CO2 Emissions by Industry[other metals 242]; Output Process CO2 Emissions by Industry[iron and steel 241]; Output Process CO2 Emissions by Industry[cement and other nonmetallic minerals 239]; Output Process CO2 Emissions by Industry[glass and glass products 231]; Output Process CO2 Emissions by Industry[rubber and plastic products 22]; Output Process CO2 Emissions by Industry[chemicals 20]; Output Process CO2 Emissions by Industry[refined petroleum and coke 19]; Output Process CO2 Emissions by Industry[pulp paper and printing 17T18]; Output Process CO2 Emissions by Industry[wood products 16]; Output Process CO2 Emissions by Industry[textiles apparel and leather 13T15]; Output Process CO2 Emissions by Industry[food beverage and tobacco 10T12]; Output Process CO2 Emissions by Industry[other mining and quarrying 07T08]; Output Process CO2 Emissions by Industry[oil and gas extraction 06]; Output Process CO2 Emissions by Industry[coal mining 05]</t>
  </si>
  <si>
    <t>Output Industry Sector Energy Related CO2 Emissions by Industry[construction 41T43]; Output Industry Sector Energy Related CO2 Emissions by Industry[energy pipelines and gas processing 352T353]; Output Industry Sector Energy Related CO2 Emissions by Industry[other manufacturing 31T33]; Output Industry Sector Energy Related CO2 Emissions by Industry[nonroad vehicles 30]; Output Industry Sector Energy Related CO2 Emissions by Industry[road vehicles 29]; Output Industry Sector Energy Related CO2 Emissions by Industry[other machinery 28]; Output Industry Sector Energy Related CO2 Emissions by Industry[appliances and electrical equipment 27]; Output Industry Sector Energy Related CO2 Emissions by Industry[computers and electronics 26]; Output Industry Sector Energy Related CO2 Emissions by Industry[metal products except machinery and vehicles 25]; Output Industry Sector Energy Related CO2 Emissions by Industry[other metals 242]; Output Industry Sector Energy Related CO2 Emissions by Industry[iron and steel 241]; Output Industry Sector Energy Related CO2 Emissions by Industry[cement and other nonmetallic minerals 239]; Output Industry Sector Energy Related CO2 Emissions by Industry[glass and glass products 231]; Output Industry Sector Energy Related CO2 Emissions by Industry[rubber and plastic products 22]; Output Industry Sector Energy Related CO2 Emissions by Industry[chemicals 20]; Output Industry Sector Energy Related CO2 Emissions by Industry[refined petroleum and coke 19]; Output Industry Sector Energy Related CO2 Emissions by Industry[pulp paper and printing 17T18]; Output Industry Sector Energy Related CO2 Emissions by Industry[wood products 16]; Output Industry Sector Energy Related CO2 Emissions by Industry[textiles apparel and leather 13T15]; Output Industry Sector Energy Related CO2 Emissions by Industry[food beverage and tobacco 10T12]; Output Industry Sector Energy Related CO2 Emissions by Industry[other mining and quarrying 07T08]; Output Industry Sector Energy Related CO2 Emissions by Industry[oil and gas extraction 06]; Output Industry Sector Energy Related CO2 Emissions by Industry[coal mining 05]</t>
  </si>
  <si>
    <t>969696, c01b00</t>
  </si>
  <si>
    <t>Electricity Intensity per Unit GDP</t>
  </si>
  <si>
    <t>Output Electricity Intensity per Unit GDP</t>
  </si>
  <si>
    <t>kilowatt-hour / 2020 dollar</t>
  </si>
  <si>
    <t>CO2 Emissions by Source Type</t>
  </si>
  <si>
    <t>**Description:**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t>
  </si>
  <si>
    <t>Fraction of CO2 Storage Through Tillage Practices</t>
  </si>
  <si>
    <t>indst tillage</t>
  </si>
  <si>
    <t>**Description:**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t>
  </si>
  <si>
    <t>Exports, Imports, Production, and Consumption</t>
  </si>
  <si>
    <t>6E8000, c01b00, FF9999, 009999, bfb088, af64ff, 004d10, f593e0, 740000, 087bf1, 004185, c2dffd, ad6600, ff00ff, f1bb18, 04ffaf, 00b050, ffff00, ff6400, 620e7a, 969696</t>
  </si>
  <si>
    <t>Construction, Water and Waste,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Pulp Paper and Printing, Wood Products, Textiles Apparel and Leather, Food Beverage and Tobacco, Other Mining and Quarrying, Agriculture and Forestry</t>
  </si>
  <si>
    <t>Output Exports of Nonenergy Products[construction 41T43]; Output Exports of Nonenergy Products[water and waste 36T39]; Output Exports of Nonenergy Products[other manufacturing 31T33]; Output Exports of Nonenergy Products[nonroad vehicles 30]; Output Exports of Nonenergy Products[road vehicles 29]; Output Exports of Nonenergy Products[other machinery 28]; Output Exports of Nonenergy Products[appliances and electrical equipment 27]; Output Exports of Nonenergy Products[computers and electronics 26]; Output Exports of Nonenergy Products[metal products except machinery and vehicles 25]; Output Exports of Nonenergy Products[other metals 242]; Output Exports of Nonenergy Products[iron and steel 241]; Output Exports of Nonenergy Products[cement and other nonmetallic minerals 239]; Output Exports of Nonenergy Products[glass and glass products 231]; Output Exports of Nonenergy Products[rubber and plastic products 22]; Output Exports of Nonenergy Products[chemicals 20]; Output Exports of Nonenergy Products[pulp paper and printing 17T18]; Output Exports of Nonenergy Products[wood products 16]; Output Exports of Nonenergy Products[textiles apparel and leather 13T15]; Output Exports of Nonenergy Products[food beverage and tobacco 10T12]; Output Exports of Nonenergy Products[other mining and quarrying 07T08]; Output Exports of Nonenergy Products[agriculture and forestry 01T03]</t>
  </si>
  <si>
    <t>6E8000, c01b00, FF9999, 009999, bfb088, af64ff, 004d10, f593e0, 740000, 087bf1, 004185, c2dffd, ad6600, ff00ff, f1bb18, 04ffaf, 00b050, ffff00, ff6400, 620e7a, 969697</t>
  </si>
  <si>
    <t>6E8000, c01b00, FF9999, 009999, bfb088, af64ff, 004d10, f593e0, 740000, 087bf1, 004185, c2dffd, ad6600, ff00ff, f1bb18, 04ffaf, 00b050, ffff00, ff6400, 620e7a, 969698</t>
  </si>
  <si>
    <t>6E8000, c01b00, FF9999, 009999, bfb088, af64ff, 004d10, f593e0, 740000, 087bf1, 004185, c2dffd, ad6600, ff00ff, f1bb18, 04ffaf, 00b050, ffff00, ff6400, 620e7a, 969699</t>
  </si>
  <si>
    <t>6E8000, c01b00, FF9999, 009999, bfb088, af64ff, 004d10, f593e0, 740000, 087bf1, 004185, c2dffd, ad6600, ff00ff, f1bb18, 04ffaf, 00b050, ffff00, ff6400, 620e7a, 969700</t>
  </si>
  <si>
    <t>6E8000, c01b00, FF9999, 009999, bfb088, af64ff, 004d10, f593e0, 740000, 087bf1, 004185, c2dffd, ad6600, ff00ff, f1bb18, 04ffaf, 00b050, ffff00, ff6400, 620e7a, 969701</t>
  </si>
  <si>
    <t>6E8000, c01b00, FF9999, 009999, bfb088, af64ff, 004d10, f593e0, 740000, 087bf1, 004185, c2dffd, ad6600, ff00ff, f1bb18, 04ffaf, 00b050, ffff00, ff6400, 620e7a, 969702</t>
  </si>
  <si>
    <t>6E8000, c01b00, FF9999, 009999, bfb088, af64ff, 004d10, f593e0, 740000, 087bf1, 004185, c2dffd, ad6600, ff00ff, f1bb18, 04ffaf, 00b050, ffff00, ff6400, 620e7a, 969703</t>
  </si>
  <si>
    <t>Output Change in Exports of Nonenergy Products[construction 41T43]; Output Change in Exports of Nonenergy Products[water and waste 36T39]; Output Change in Exports of Nonenergy Products[other manufacturing 31T33]; Output Change in Exports of Nonenergy Products[nonroad vehicles 30]; Output Change in Exports of Nonenergy Products[road vehicles 29]; Output Change in Exports of Nonenergy Products[other machinery 28]; Output Change in Exports of Nonenergy Products[appliances and electrical equipment 27]; Output Change in Exports of Nonenergy Products[computers and electronics 26]; Output Change in Exports of Nonenergy Products[metal products except machinery and vehicles 25]; Output Change in Exports of Nonenergy Products[other metals 242]; Output Change in Exports of Nonenergy Products[iron and steel 241]; Output Change in Exports of Nonenergy Products[cement and other nonmetallic minerals 239]; Output Change in Exports of Nonenergy Products[glass and glass products 231]; Output Change in Exports of Nonenergy Products[rubber and plastic products 22]; Output Change in Exports of Nonenergy Products[chemicals 20]; Output Change in Exports of Nonenergy Products[pulp paper and printing 17T18]; Output Change in Exports of Nonenergy Products[wood products 16]; Output Change in Exports of Nonenergy Products[textiles apparel and leather 13T15]; Output Change in Exports of Nonenergy Products[food beverage and tobacco 10T12]; Output Change in Exports of Nonenergy Products[other mining and quarrying 07T08]; Output Change in Exports of Nonenergy Products[agriculture and forestry 01T03]</t>
  </si>
  <si>
    <t>Output Imports of Nonenergy Products[construction 41T43]; Output Imports of Nonenergy Products[water and waste 36T39]; Output Imports of Nonenergy Products[other manufacturing 31T33]; Output Imports of Nonenergy Products[nonroad vehicles 30]; Output Imports of Nonenergy Products[road vehicles 29]; Output Imports of Nonenergy Products[other machinery 28]; Output Imports of Nonenergy Products[appliances and electrical equipment 27]; Output Imports of Nonenergy Products[computers and electronics 26]; Output Imports of Nonenergy Products[metal products except machinery and vehicles 25]; Output Imports of Nonenergy Products[other metals 242]; Output Imports of Nonenergy Products[iron and steel 241]; Output Imports of Nonenergy Products[cement and other nonmetallic minerals 239]; Output Imports of Nonenergy Products[glass and glass products 231]; Output Imports of Nonenergy Products[rubber and plastic products 22]; Output Imports of Nonenergy Products[chemicals 20]; Output Imports of Nonenergy Products[pulp paper and printing 17T18]; Output Imports of Nonenergy Products[wood products 16]; Output Imports of Nonenergy Products[textiles apparel and leather 13T15]; Output Imports of Nonenergy Products[food beverage and tobacco 10T12]; Output Imports of Nonenergy Products[other mining and quarrying 07T08]; Output Imports of Nonenergy Products[agriculture and forestry 01T03]</t>
  </si>
  <si>
    <t>Output Change in Imports of Nonenergy Products[construction 41T43]; Output Change in Imports of Nonenergy Products[water and waste 36T39]; Output Change in Imports of Nonenergy Products[other manufacturing 31T33]; Output Change in Imports of Nonenergy Products[nonroad vehicles 30]; Output Change in Imports of Nonenergy Products[road vehicles 29]; Output Change in Imports of Nonenergy Products[other machinery 28]; Output Change in Imports of Nonenergy Products[appliances and electrical equipment 27]; Output Change in Imports of Nonenergy Products[computers and electronics 26]; Output Change in Imports of Nonenergy Products[metal products except machinery and vehicles 25]; Output Change in Imports of Nonenergy Products[other metals 242]; Output Change in Imports of Nonenergy Products[iron and steel 241]; Output Change in Imports of Nonenergy Products[cement and other nonmetallic minerals 239]; Output Change in Imports of Nonenergy Products[glass and glass products 231]; Output Change in Imports of Nonenergy Products[rubber and plastic products 22]; Output Change in Imports of Nonenergy Products[chemicals 20]; Output Change in Imports of Nonenergy Products[pulp paper and printing 17T18]; Output Change in Imports of Nonenergy Products[wood products 16]; Output Change in Imports of Nonenergy Products[textiles apparel and leather 13T15]; Output Change in Imports of Nonenergy Products[food beverage and tobacco 10T12]; Output Change in Imports of Nonenergy Products[other mining and quarrying 07T08]; Output Change in Imports of Nonenergy Products[agriculture and forestry 01T03]</t>
  </si>
  <si>
    <t>Output Domestic Consumption of Nonenergy Products[construction 41T43]; Output Domestic Consumption of Nonenergy Products[water and waste 36T39]; Output Domestic Consumption of Nonenergy Products[other manufacturing 31T33]; Output Domestic Consumption of Nonenergy Products[nonroad vehicles 30]; Output Domestic Consumption of Nonenergy Products[road vehicles 29]; Output Domestic Consumption of Nonenergy Products[other machinery 28]; Output Domestic Consumption of Nonenergy Products[appliances and electrical equipment 27]; Output Domestic Consumption of Nonenergy Products[computers and electronics 26]; Output Domestic Consumption of Nonenergy Products[metal products except machinery and vehicles 25]; Output Domestic Consumption of Nonenergy Products[other metals 242]; Output Domestic Consumption of Nonenergy Products[iron and steel 241]; Output Domestic Consumption of Nonenergy Products[cement and other nonmetallic minerals 239]; Output Domestic Consumption of Nonenergy Products[glass and glass products 231]; Output Domestic Consumption of Nonenergy Products[rubber and plastic products 22]; Output Domestic Consumption of Nonenergy Products[chemicals 20]; Output Domestic Consumption of Nonenergy Products[pulp paper and printing 17T18]; Output Domestic Consumption of Nonenergy Products[wood products 16]; Output Domestic Consumption of Nonenergy Products[textiles apparel and leather 13T15]; Output Domestic Consumption of Nonenergy Products[food beverage and tobacco 10T12]; Output Domestic Consumption of Nonenergy Products[other mining and quarrying 07T08]; Output Domestic Consumption of Nonenergy Products[agriculture and forestry 01T03]</t>
  </si>
  <si>
    <t>Output Change in Domestic Consumption of Nonenergy Products[construction 41T43]; Output Change in Domestic Consumption of Nonenergy Products[water and waste 36T39]; Output Change in Domestic Consumption of Nonenergy Products[other manufacturing 31T33]; Output Change in Domestic Consumption of Nonenergy Products[nonroad vehicles 30]; Output Change in Domestic Consumption of Nonenergy Products[road vehicles 29]; Output Change in Domestic Consumption of Nonenergy Products[other machinery 28]; Output Change in Domestic Consumption of Nonenergy Products[appliances and electrical equipment 27]; Output Change in Domestic Consumption of Nonenergy Products[computers and electronics 26]; Output Change in Domestic Consumption of Nonenergy Products[metal products except machinery and vehicles 25]; Output Change in Domestic Consumption of Nonenergy Products[other metals 242]; Output Change in Domestic Consumption of Nonenergy Products[iron and steel 241]; Output Change in Domestic Consumption of Nonenergy Products[cement and other nonmetallic minerals 239]; Output Change in Domestic Consumption of Nonenergy Products[glass and glass products 231]; Output Change in Domestic Consumption of Nonenergy Products[rubber and plastic products 22]; Output Change in Domestic Consumption of Nonenergy Products[chemicals 20]; Output Change in Domestic Consumption of Nonenergy Products[pulp paper and printing 17T18]; Output Change in Domestic Consumption of Nonenergy Products[wood products 16]; Output Change in Domestic Consumption of Nonenergy Products[textiles apparel and leather 13T15]; Output Change in Domestic Consumption of Nonenergy Products[food beverage and tobacco 10T12]; Output Change in Domestic Consumption of Nonenergy Products[other mining and quarrying 07T08]; Output Change in Domestic Consumption of Nonenergy Products[agriculture and forestry 01T03]</t>
  </si>
  <si>
    <t>Output Nonenergy Production[construction 41T43]; Output Nonenergy Production[water and waste 36T39]; Output Nonenergy Production[other manufacturing 31T33]; Output Nonenergy Production[nonroad vehicles 30]; Output Nonenergy Production[road vehicles 29]; Output Nonenergy Production[other machinery 28]; Output Nonenergy Production[appliances and electrical equipment 27]; Output Nonenergy Production[computers and electronics 26]; Output Nonenergy Production[metal products except machinery and vehicles 25]; Output Nonenergy Production[other metals 242]; Output Nonenergy Production[iron and steel 241]; Output Nonenergy Production[cement and other nonmetallic minerals 239]; Output Nonenergy Production[glass and glass products 231]; Output Nonenergy Production[rubber and plastic products 22]; Output Nonenergy Production[chemicals 20]; Output Nonenergy Production[pulp paper and printing 17T18]; Output Nonenergy Production[wood products 16]; Output Nonenergy Production[textiles apparel and leather 13T15]; Output Nonenergy Production[food beverage and tobacco 10T12]; Output Nonenergy Production[other mining and quarrying 07T08]; Output Nonenergy Production[agriculture and forestry 01T03]</t>
  </si>
  <si>
    <t>Output Change in Nonenergy Production[construction 41T43]; Output Change in Nonenergy Production[water and waste 36T39]; Output Change in Nonenergy Production[other manufacturing 31T33]; Output Change in Nonenergy Production[nonroad vehicles 30]; Output Change in Nonenergy Production[road vehicles 29]; Output Change in Nonenergy Production[other machinery 28]; Output Change in Nonenergy Production[appliances and electrical equipment 27]; Output Change in Nonenergy Production[computers and electronics 26]; Output Change in Nonenergy Production[metal products except machinery and vehicles 25]; Output Change in Nonenergy Production[other metals 242]; Output Change in Nonenergy Production[iron and steel 241]; Output Change in Nonenergy Production[cement and other nonmetallic minerals 239]; Output Change in Nonenergy Production[glass and glass products 231]; Output Change in Nonenergy Production[rubber and plastic products 22]; Output Change in Nonenergy Production[chemicals 20]; Output Change in Nonenergy Production[pulp paper and printing 17T18]; Output Change in Nonenergy Production[wood products 16]; Output Change in Nonenergy Production[textiles apparel and leather 13T15]; Output Change in Nonenergy Production[food beverage and tobacco 10T12]; Output Change in Nonenergy Production[other mining and quarrying 07T08]; Output Change in Nonenergy Production[agriculture and forestry 01T03]</t>
  </si>
  <si>
    <t>Sales: Passenger Motorbikes</t>
  </si>
  <si>
    <t>Sales: Freight Motorbikes</t>
  </si>
  <si>
    <t>Output New Vehicles in Thousands[motorbikes,freight,battery electric vehicle]; Output New Vehicles in Thousands[motorbikes,freight,gasoline vehicle]</t>
  </si>
  <si>
    <t>Fleet Composition: Passenger Motorbikes</t>
  </si>
  <si>
    <t>Fleet Composition: Freight Motorbikes</t>
  </si>
  <si>
    <t>Output Vehicles in Millions[motorbikes,freight,battery electric vehicle]; Output Vehicles in Millions[motorbikes,freight,gasoline vehicle]</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</si>
  <si>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t>
  </si>
  <si>
    <t>**Description:**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t>
  </si>
  <si>
    <t>BEPEfCT Boolean Exempt Process Emissions from Carbon Tax</t>
  </si>
  <si>
    <t>BDCTBA Boolean Disable Carbon Tax Border Adjustment</t>
  </si>
  <si>
    <t>cross toggle whether carbon tax affects process emissions</t>
  </si>
  <si>
    <t>Energy: Exports</t>
  </si>
  <si>
    <t>Energy: Change in Exports</t>
  </si>
  <si>
    <t>Energy: Export Revenue</t>
  </si>
  <si>
    <t>Energy: Change in Export Revenue</t>
  </si>
  <si>
    <t>Energy: Embedded CO2 in Exports</t>
  </si>
  <si>
    <t>Energy: Change in Embedded CO2 in Exports</t>
  </si>
  <si>
    <t>Energy: Imports</t>
  </si>
  <si>
    <t>Energy: Change in Imports</t>
  </si>
  <si>
    <t>Energy: Import Expenditures</t>
  </si>
  <si>
    <t>Energy: Change in Import Expenditures</t>
  </si>
  <si>
    <t>Energy: Production</t>
  </si>
  <si>
    <t>Energy: Change in Production</t>
  </si>
  <si>
    <t>Nonenergy Products: Change in Exports</t>
  </si>
  <si>
    <t>Nonenergy Products: Imports</t>
  </si>
  <si>
    <t>Nonenergy Products: Change in Imports</t>
  </si>
  <si>
    <t>Nonenergy Products: Production</t>
  </si>
  <si>
    <t>Nonenergy Products: Change in Production</t>
  </si>
  <si>
    <t>Nonenergy Products: Domestic Consumption</t>
  </si>
  <si>
    <t>Nonenergy Products: Change in Domestic Consumption</t>
  </si>
  <si>
    <t>Nonenergy Products: Exports</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</si>
  <si>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t>
  </si>
  <si>
    <t>g. Other (please specify)</t>
  </si>
  <si>
    <t>5. Other (as specified in table 1.A(a) sheet 4)</t>
  </si>
  <si>
    <t>c.  Other (as specified in table 1.B.1)</t>
  </si>
  <si>
    <t>d. Other (as specified in table 1.B.2)</t>
  </si>
  <si>
    <t>C. CO2 Transport and storage</t>
  </si>
  <si>
    <t>1.  Transport of CO2</t>
  </si>
  <si>
    <t>Memo items: (1)</t>
  </si>
  <si>
    <t>CO2 emissions from biomass</t>
  </si>
  <si>
    <t>CO2 captured</t>
  </si>
  <si>
    <t>Submission 2022 v1</t>
  </si>
  <si>
    <r>
      <t xml:space="preserve">5.  Other </t>
    </r>
    <r>
      <rPr>
        <i/>
        <sz val="9"/>
        <rFont val="Times New Roman"/>
        <family val="1"/>
      </rPr>
      <t>(as specified in table 2(II))</t>
    </r>
  </si>
  <si>
    <r>
      <t>2.  SF</t>
    </r>
    <r>
      <rPr>
        <vertAlign val="subscript"/>
        <sz val="9"/>
        <rFont val="Times New Roman"/>
        <family val="1"/>
      </rPr>
      <t>6</t>
    </r>
    <r>
      <rPr>
        <sz val="9"/>
        <rFont val="Times New Roman"/>
        <family val="1"/>
      </rPr>
      <t xml:space="preserve"> and PFCs from other product use</t>
    </r>
  </si>
  <si>
    <r>
      <t>F.     Product uses as substitutes for ODS</t>
    </r>
    <r>
      <rPr>
        <b/>
        <sz val="9"/>
        <rFont val="Times New Roman"/>
        <family val="1"/>
      </rPr>
      <t/>
    </r>
  </si>
  <si>
    <r>
      <t>1.   Cattle</t>
    </r>
    <r>
      <rPr>
        <vertAlign val="superscript"/>
        <sz val="9"/>
        <rFont val="Times New Roman"/>
        <family val="1"/>
      </rPr>
      <t>(1)</t>
    </r>
  </si>
  <si>
    <r>
      <t xml:space="preserve">Other </t>
    </r>
    <r>
      <rPr>
        <i/>
        <sz val="9"/>
        <rFont val="Times New Roman"/>
        <family val="1"/>
      </rPr>
      <t>(as specified in table 3(I).A)</t>
    </r>
  </si>
  <si>
    <r>
      <t>1.    Cattle</t>
    </r>
    <r>
      <rPr>
        <vertAlign val="superscript"/>
        <sz val="9"/>
        <rFont val="Times New Roman"/>
        <family val="1"/>
      </rPr>
      <t>(1)</t>
    </r>
  </si>
  <si>
    <r>
      <t xml:space="preserve">Other </t>
    </r>
    <r>
      <rPr>
        <i/>
        <sz val="9"/>
        <rFont val="Times New Roman"/>
        <family val="1"/>
      </rPr>
      <t>(as specified in table 3(I).B)</t>
    </r>
  </si>
  <si>
    <r>
      <t>5. Indirect N</t>
    </r>
    <r>
      <rPr>
        <vertAlign val="subscript"/>
        <sz val="9"/>
        <rFont val="Times New Roman"/>
        <family val="1"/>
      </rPr>
      <t>2</t>
    </r>
    <r>
      <rPr>
        <sz val="9"/>
        <rFont val="Times New Roman"/>
        <family val="1"/>
      </rPr>
      <t>O emissions</t>
    </r>
  </si>
  <si>
    <r>
      <t xml:space="preserve">3.  Other </t>
    </r>
    <r>
      <rPr>
        <i/>
        <sz val="9"/>
        <rFont val="Times New Roman"/>
        <family val="1"/>
      </rPr>
      <t>(as specified in table 5.D)</t>
    </r>
  </si>
  <si>
    <r>
      <t>E.  Other</t>
    </r>
    <r>
      <rPr>
        <b/>
        <i/>
        <sz val="9"/>
        <rFont val="Times New Roman"/>
        <family val="1"/>
      </rPr>
      <t xml:space="preserve"> </t>
    </r>
    <r>
      <rPr>
        <i/>
        <sz val="9"/>
        <rFont val="Times New Roman"/>
        <family val="1"/>
      </rPr>
      <t>(please specify)</t>
    </r>
  </si>
  <si>
    <r>
      <t>Annual change in total long-term C storage in HWP waste</t>
    </r>
    <r>
      <rPr>
        <vertAlign val="superscript"/>
        <sz val="9"/>
        <rFont val="Times New Roman"/>
        <family val="1"/>
      </rPr>
      <t>(3)</t>
    </r>
  </si>
  <si>
    <t>Wetland Restoration</t>
  </si>
  <si>
    <t>**Description:**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t>
  </si>
  <si>
    <t>https://www.usda.gov/sites/default/files/documents/White_Paper_WEB71816.pdf</t>
  </si>
  <si>
    <t>Grassland Restoration and Avoided Conversion</t>
  </si>
  <si>
    <t>**Description:** This policy increases CO2 sequestration by avoiding the conversion of grasslands and restoring grassland areas. // **Guidance for setting values:** A 100% setting of this lever avoids 1.7 million acres of grassland conversion, and restores roughly 5 million acres of grassland.</t>
  </si>
  <si>
    <t>See file PLANAbPiaSY</t>
  </si>
  <si>
    <t>Improved Soil Measures</t>
  </si>
  <si>
    <t>**Description:** This policy stores CO2 in agricultural soils through improved tillage practices, retiring organic and marginal soils, and establishing windbreaks/shelterbelts. // **Guidance for setting values:** If this policy is fully implemented, approximately 70 MMT CO2 is stored in soils.</t>
  </si>
  <si>
    <t>EGGRA Boolean Use Exogenous GDP Growth Rate Adjustment</t>
  </si>
  <si>
    <t>**Description:**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t>
  </si>
  <si>
    <t>Scenario_Example.cin</t>
  </si>
  <si>
    <t>**Description:** By default, carbon taxes apply to only domestically produced goods. If set to zero, this policy enables carbon tax border adjustments, meaning the carbon tax will apply to both domestically produced and imported goods.</t>
  </si>
  <si>
    <t>BAU_Lever_Settings.txt</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</si>
  <si>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(in column A), but we refer to it here as "BAU".  Column B should give the name of a properly-formatted file </t>
    </r>
    <r>
      <rPr>
        <b/>
        <sz val="11"/>
        <rFont val="Calibri"/>
        <family val="2"/>
        <scheme val="minor"/>
      </rPr>
      <t>with a ".txt" extension</t>
    </r>
    <r>
      <rPr>
        <sz val="11"/>
        <rFont val="Calibri"/>
        <family val="2"/>
        <scheme val="minor"/>
      </rPr>
      <t xml:space="preserve"> (by default called "BAU_Lever_Settings.txt") that contains variable names, paths, and cell references that allow the web app to construct the BAU scenario from the input data.  (Older EPS models may sometimes specify a .cin file (such as "Scenario_BAU.cin") in this row instead of a .txt file.  However, using a properly-formatted .txt file is now the recommended practice.)  Policy scenarios will inherit any settings in the BAU scenario unless they specify different settings for those levers in their .cin files.  Rows below this row, which give settings for policy scenarios, need .cin files, not .txt files, because their settings do not exist within the input data.</t>
    </r>
  </si>
  <si>
    <t>**Description:**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t>
  </si>
  <si>
    <t>Natural Gas Steam Turbine</t>
  </si>
  <si>
    <t>Natural Gas Combined Cycle</t>
  </si>
  <si>
    <t>255-0-0</t>
  </si>
  <si>
    <t>ff0000</t>
  </si>
  <si>
    <t>Zero-Emission Vehicle Sales Standard</t>
  </si>
  <si>
    <t>Minimum Required ZEV Sales Percentage</t>
  </si>
  <si>
    <t>ZEV Sales Standard</t>
  </si>
  <si>
    <t>trans ZEV minimum</t>
  </si>
  <si>
    <t>trans non BAU ZEV vehicle definitions</t>
  </si>
  <si>
    <t>**Description:**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t>
  </si>
  <si>
    <t>Non-BAU ZEV-Qualifying Vehicles</t>
  </si>
  <si>
    <t>Boolean Use Non BAU ZEV Qualifying Vehicle Definitions</t>
  </si>
  <si>
    <t>Output Process Emissions in CO2e by Pollutant[CO2]; Output Industry Sector Energy Related CO2e Emissions by Pollutant[CO2]</t>
  </si>
  <si>
    <t>Passenger Vehicle Subsidy</t>
  </si>
  <si>
    <t>Freight Vehicle Subsidy</t>
  </si>
  <si>
    <t>Additional Passenger Vehicle Subsidy</t>
  </si>
  <si>
    <t>Additional Freight Vehicle Subsidy</t>
  </si>
  <si>
    <t>Vehicle Subsidy</t>
  </si>
  <si>
    <t>trans psgr subsidy</t>
  </si>
  <si>
    <t>trans frgt subsidy</t>
  </si>
  <si>
    <t>$ / vehicle</t>
  </si>
  <si>
    <t>**Description:**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t>
  </si>
  <si>
    <t>**Description:**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t>
  </si>
  <si>
    <t>Battery electric vehicle</t>
  </si>
  <si>
    <t>Natural gas vehicle</t>
  </si>
  <si>
    <t>Gasoline vehicle</t>
  </si>
  <si>
    <t>Diesel vehicle</t>
  </si>
  <si>
    <t>Plugin hybrid vehicle</t>
  </si>
  <si>
    <t>Hydrogen vehicle</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</si>
  <si>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</si>
  <si>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Buses and Heavy Duty Trucks</t>
  </si>
  <si>
    <t>Heavy Duty Trucks</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</si>
  <si>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</si>
  <si>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</si>
  <si>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t>
  </si>
  <si>
    <t>Passenger cars, SUVs, Light and Medium Commercial Trucks</t>
  </si>
  <si>
    <t>Light and Medium Commercial Trucks</t>
  </si>
  <si>
    <t>Additional Perc Subsidy for Distributed Solar PV Capacity</t>
  </si>
  <si>
    <t>**Description:**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t>
  </si>
  <si>
    <t>Electric Vehicle Range</t>
  </si>
  <si>
    <t>Reduce EV Range Anxiety</t>
  </si>
  <si>
    <t>**Description:**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t>
  </si>
  <si>
    <t>Percentage Increase in EV Chargers</t>
  </si>
  <si>
    <t>trans reduce EV range anxiety</t>
  </si>
  <si>
    <t>% increase</t>
  </si>
  <si>
    <t>**Description:**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t>
  </si>
  <si>
    <t>Buildings: Energy Use and Emissions</t>
  </si>
  <si>
    <t>Energy Use By Building Component</t>
  </si>
  <si>
    <t>Energy Use By Building Type</t>
  </si>
  <si>
    <t>Energy Use By Energy Source</t>
  </si>
  <si>
    <t>Total Energy Use</t>
  </si>
  <si>
    <t>Direct Emissions by Building Type and End Use</t>
  </si>
  <si>
    <t>Emissions by Building Type and End Use (reallocated energy carriers)</t>
  </si>
  <si>
    <t xml:space="preserve">Output Direct Buildings CO2e Emissions by End Use[commercial,other component],Output Direct Buildings CO2e Emissions by End Use[rural residential,other component],Output Direct Buildings CO2e Emissions by End Use[urban residential,other component],Output Direct Buildings CO2e Emissions by End Use[commercial,appliances],Output Direct Buildings CO2e Emissions by End Use[rural residential,appliances],Output Direct Buildings CO2e Emissions by End Use[urban residential,appliances],Output Direct Buildings CO2e Emissions by End Use[commercial,lighting],Output Direct Buildings CO2e Emissions by End Use[rural residential,lighting],Output Direct Buildings CO2e Emissions by End Use[urban residential,lighting],Output Direct Buildings CO2e Emissions by End Use[commercial,cooling and ventilation],Output Direct Buildings CO2e Emissions by End Use[rural residential,cooling and ventilation],Output Direct Buildings CO2e Emissions by End Use[urban residential,cooling and ventilation],Output Direct Buildings CO2e Emissions by End Use[commercial,heating],Output Direct Buildings CO2e Emissions by End Use[rural residential,heating],Output Direct Buildings CO2e Emissions by End Use[urban residential,heating]
</t>
  </si>
  <si>
    <t>Commercial Other Components, Rural Residential Other Components, Urban Residential Other Components, Commercial Appliances, Rural Residential Appliances, Urban Residential Appliances, Commercial Lighting, Rural Residential Lighting, Urban Residential Lighting, Commercial Cooling and Ventilation, Rural Residential Cooling and Ventilation, Urban Residential Cooling and Ventilation, Commercial Heating, Rural Residential Heating, Urban Residential Heating</t>
  </si>
  <si>
    <t>740000, 087bf1, 004185, c2dffd, ad6600, ff00ff, f1bb18, 000000, 04ffaf, 00b050, ffff00, ff6400, 620e7a, c01b00, 969696</t>
  </si>
  <si>
    <t xml:space="preserve">Output Buildings CO2e Emissions by End Use with Reallocated Energy Carriers[commercial,other component],Output Buildings CO2e Emissions by End Use with Reallocated Energy Carriers[rural residential,other component],Output Buildings CO2e Emissions by End Use with Reallocated Energy Carriers[urban residential,other component],Output Buildings CO2e Emissions by End Use with Reallocated Energy Carriers[commercial,appliances],Output Buildings CO2e Emissions by End Use with Reallocated Energy Carriers[rural residential,appliances],Output Buildings CO2e Emissions by End Use with Reallocated Energy Carriers[urban residential,appliances],Output Buildings CO2e Emissions by End Use with Reallocated Energy Carriers[commercial,lighting],Output Buildings CO2e Emissions by End Use with Reallocated Energy Carriers[rural residential,lighting],Output Buildings CO2e Emissions by End Use with Reallocated Energy Carriers[urban residential,lighting],Output Buildings CO2e Emissions by End Use with Reallocated Energy Carriers[commercial,cooling and ventilation],Output Buildings CO2e Emissions by End Use with Reallocated Energy Carriers[rural residential,cooling and ventilation],Output Buildings CO2e Emissions by End Use with Reallocated Energy Carriers[urban residential,cooling and ventilation],Output Buildings CO2e Emissions by End Use with Reallocated Energy Carriers[commercial,heating],Output Buildings CO2e Emissions by End Use with Reallocated Energy Carriers[rural residential,heating],Output Buildings CO2e Emissions by End Use with Reallocated Energy Carriers[urban residential,heating]
</t>
  </si>
  <si>
    <t>Cumulative Total (includes land use)</t>
  </si>
  <si>
    <t>Cumulative Total (excludes land use)</t>
  </si>
  <si>
    <t>million metric tons</t>
  </si>
  <si>
    <t>Output Cumulative Total CO2e Emissions This Year</t>
  </si>
  <si>
    <t>Output Cumulative Total CO2e Emissions Excluding LULUCF This Year</t>
  </si>
  <si>
    <t>Battery Packs</t>
  </si>
  <si>
    <t>Decrease Cost of Capital</t>
  </si>
  <si>
    <t>Percentage Decrease in Cost of Capital for Power Plants</t>
  </si>
  <si>
    <t>Decrease Electricity Sector Cost of Capital</t>
  </si>
  <si>
    <t>power plant cost of capital</t>
  </si>
  <si>
    <t>% decrease</t>
  </si>
  <si>
    <t>**Description:** This policy decreases the cost of capital for new power plant investments, making the specified plant type more attractive to deploy.  // **Guidance for setting values:** The BAU cost of capital for all plant types is calculated as 7.4%, based on data from Lazard.</t>
  </si>
  <si>
    <t>https://www.lazard.com/media/451905/lazards-levelized-cost-of-energy-version-150-vf.pdf</t>
  </si>
  <si>
    <t>hard coal w CCS es</t>
  </si>
  <si>
    <t>natural gas steam turbine es</t>
  </si>
  <si>
    <t>natural gas combined cycle es</t>
  </si>
  <si>
    <t>natural gas combined cycle w CCS es</t>
  </si>
  <si>
    <t>biomass w CCS es</t>
  </si>
  <si>
    <t>lignite w CCS es</t>
  </si>
  <si>
    <t>small modular reactor es</t>
  </si>
  <si>
    <t>Hard Coal with CCS</t>
  </si>
  <si>
    <t>Natural Gas Combined Cycle with CCS</t>
  </si>
  <si>
    <t>Biomass with CCS</t>
  </si>
  <si>
    <t>Lignite with CCS</t>
  </si>
  <si>
    <t>Small Modular Reactor</t>
  </si>
  <si>
    <t>Conventional Nuclear</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</si>
  <si>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</si>
  <si>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Electricity: Natural Gas Steam Turbine</t>
  </si>
  <si>
    <t>Electricity: Natural Gas Combined Cycle</t>
  </si>
  <si>
    <t>Electricity: Conventional Nuclear</t>
  </si>
  <si>
    <t>Electricity: Geothermal</t>
  </si>
  <si>
    <t>Electricity: Petroleum</t>
  </si>
  <si>
    <t>Electricity: Crude Oil</t>
  </si>
  <si>
    <t>Electricity: Heavy or Residual Fuel Oil</t>
  </si>
  <si>
    <t>Electricity: Municipal Solid Waste</t>
  </si>
  <si>
    <t>Electricity: Hard Coal with CCS</t>
  </si>
  <si>
    <t>Electricity: Natural Gas Combined Cycle with CCS</t>
  </si>
  <si>
    <t>Electricity: Biomass with CCS</t>
  </si>
  <si>
    <t>Electricity: Lignite with CCS</t>
  </si>
  <si>
    <t>Electricity: Small Modular Reactor</t>
  </si>
  <si>
    <t>Industrial Processes</t>
  </si>
  <si>
    <t>boilers</t>
  </si>
  <si>
    <t>other process</t>
  </si>
  <si>
    <t>nonboiler low temp</t>
  </si>
  <si>
    <t>nonboiler med temp</t>
  </si>
  <si>
    <t>nonboiler high temp</t>
  </si>
  <si>
    <t>cooling</t>
  </si>
  <si>
    <t>machine drive</t>
  </si>
  <si>
    <t>electrochemical</t>
  </si>
  <si>
    <t>Boilers &amp; Steam</t>
  </si>
  <si>
    <t>Nonboiler Low Temp</t>
  </si>
  <si>
    <t>Nonboiler Med Temp</t>
  </si>
  <si>
    <t>Nonboiler High Temp</t>
  </si>
  <si>
    <t>Cooling</t>
  </si>
  <si>
    <t>Machine Drive</t>
  </si>
  <si>
    <t>Electrochemical</t>
  </si>
  <si>
    <t>Other Processes</t>
  </si>
  <si>
    <t>By Industrial Process (Thermal Fuels, Excluding Feedstocks)</t>
  </si>
  <si>
    <t>By Industrial Process (Electricity)</t>
  </si>
  <si>
    <t>Other Processes, Electrochemical, Machine Drive, Cooling, Nonboiler High Temp, Nonboiler Med Temp, Nonboiler Low Temp, Boilers &amp; Steam</t>
  </si>
  <si>
    <t>af64ff, 04ffaf, 969696, 087bf1, c01b00, ff6400, f1bb18, ffff00</t>
  </si>
  <si>
    <t>Output Industrial Electricity Use by Industrial Process[other process]; Output Industrial Electricity Use by Industrial Process[electrochemical]; Output Industrial Electricity Use by Industrial Process[machine drive]; Output Industrial Electricity Use by Industrial Process[cooling]; Output Industrial Electricity Use by Industrial Process[nonboiler high temp]; Output Industrial Electricity Use by Industrial Process[nonboiler med temp]; Output Industrial Electricity Use by Industrial Process[nonboiler low temp]; Output Industrial Electricity Use by Industrial Process[boilers]</t>
  </si>
  <si>
    <t>Output Industrial Thermal Fuel Use for Energy Purposes by Industrial Process Excluding CCS and Captured Methane[other process]; Output Industrial Thermal Fuel Use for Energy Purposes by Industrial Process Excluding CCS and Captured Methane[machine drive]; Output Industrial Thermal Fuel Use for Energy Purposes by Industrial Process Excluding CCS and Captured Methane[cooling]; Output Industrial Thermal Fuel Use for Energy Purposes by Industrial Process Excluding CCS and Captured Methane[nonboiler high temp]; Output Industrial Thermal Fuel Use for Energy Purposes by Industrial Process Excluding CCS and Captured Methane[nonboiler med temp]; Output Industrial Thermal Fuel Use for Energy Purposes by Industrial Process Excluding CCS and Captured Methane[nonboiler low temp]; Output Industrial Thermal Fuel Use for Energy Purposes by Industrial Process Excluding CCS and Captured Methane[boilers]</t>
  </si>
  <si>
    <t>Other Processes, Machine Drive, Cooling, Nonboiler High Temp, Nonboiler Med Temp, Nonboiler Low Temp, Boilers &amp; Steam</t>
  </si>
  <si>
    <t>af64ff, 969696, 087bf1, c01b00, ff6400, f1bb18, ffff00</t>
  </si>
  <si>
    <t>Electrification</t>
  </si>
  <si>
    <t>Hydrogen Combustion</t>
  </si>
  <si>
    <t>Fraction of Eligible Industrial Energy Use Shifted to Electricity</t>
  </si>
  <si>
    <t>Fraction of Eligible Industrial Energy Use Shifted to Hydrogen</t>
  </si>
  <si>
    <t>indst shift to electricity</t>
  </si>
  <si>
    <t>indst shift to hydrogen</t>
  </si>
  <si>
    <t>**Description:**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t>
  </si>
  <si>
    <t>**Description:**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t>
  </si>
  <si>
    <t>Clean Electricity Standard Foresight</t>
  </si>
  <si>
    <t>BESHFoFRV Boolean Electricity Suppliers Have Foresight of Future RPS Values</t>
  </si>
  <si>
    <t>**Description:**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t>
  </si>
  <si>
    <t>Electricity: Hourly Dispatch</t>
  </si>
  <si>
    <t>2050, Average Summer Day</t>
  </si>
  <si>
    <t>2050, Average Fall Day</t>
  </si>
  <si>
    <t>2050, Average Winter Day</t>
  </si>
  <si>
    <t>2050, Average Spring Day</t>
  </si>
  <si>
    <t>2050, Peak Summer Day</t>
  </si>
  <si>
    <t>2050, Peak Winter Day</t>
  </si>
  <si>
    <t>hourly stacked area, 2050</t>
  </si>
  <si>
    <t>hourly stacked area, 2021</t>
  </si>
  <si>
    <t>terawatt-hours (TWh)</t>
  </si>
  <si>
    <t>2021, Average Summer Day</t>
  </si>
  <si>
    <t>2021, Average Fall Day</t>
  </si>
  <si>
    <t>2021, Average Winter Day</t>
  </si>
  <si>
    <t>2021, Average Spring Day</t>
  </si>
  <si>
    <t>2021, Peak Summer Day</t>
  </si>
  <si>
    <t>2021, Peak Winter Day</t>
  </si>
  <si>
    <t>155-28-176</t>
  </si>
  <si>
    <t>65fffb</t>
  </si>
  <si>
    <t>101-255-251</t>
  </si>
  <si>
    <t>Graph Tag</t>
  </si>
  <si>
    <t>Target Title</t>
  </si>
  <si>
    <t>Target Year</t>
  </si>
  <si>
    <t>Target Min Value</t>
  </si>
  <si>
    <t>Target Max Value</t>
  </si>
  <si>
    <t>Target Description</t>
  </si>
  <si>
    <t>co2e total</t>
  </si>
  <si>
    <t>co2e cumulative</t>
  </si>
  <si>
    <t>Use EVs for Grid Balancing</t>
  </si>
  <si>
    <t>Share of EVs Used for Grid Balancing</t>
  </si>
  <si>
    <t>EVs for Grid Balancing</t>
  </si>
  <si>
    <t>elec use EVs for grid balancing</t>
  </si>
  <si>
    <t>% of EVs used</t>
  </si>
  <si>
    <t>**Description:**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t>
  </si>
  <si>
    <t>Hydrogen Combustion Turbine</t>
  </si>
  <si>
    <t>Hydrogen Combined Cycle</t>
  </si>
  <si>
    <t>hydrogen combustion turbine es</t>
  </si>
  <si>
    <t>hydrogen combined cycle es</t>
  </si>
  <si>
    <t>Electricity: Hydrogen Combustion Turbine</t>
  </si>
  <si>
    <t>Electricity: Hydrogen Combined Cycle</t>
  </si>
  <si>
    <t>Output Electricity Generation by Type[geothermal es]; Output Electricity Generation by Type[biomass w CCS es];Output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Type[hydrogen combined cycle es];Output Electricity Generation by Type[hydrogen combustion turbine es];Output Electricity Generation by Type[small modular reactor es];Output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steam turbine es];Output Electricity Generation by Type[natural gas combined cycle w CCS es];Output Electricity Generation by Type[natural gas combined cycle es];Output Electricity Generation by Type[lignite w CCS es]; Output Electricity Generation by Type[lignite es]; Output Electricity Generation by Type[hard coal w CCS es]; Output Electricity Generation by Type[hard coal es]; Output Net Imports of Electricity</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</si>
  <si>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 Imported Electricity</t>
  </si>
  <si>
    <t>Output Change in Electricity Generation by Type[geothermal es]; Output Change in Electricity Generation by Type[biomass w CCS es];Output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es];Output Change in Electricity Generation by Type[hydro es]; Output Change in Electricity Generation by Type[hydrogen combined cycle es]; Output Change in Electricity Generation by Type[hydrogen combustion turbine es];Output Change in Electricity Generation by Type[small modular reactor es];Output Change in Electricity Generation by Type[nuclear es]; Output Non Solar Distributed Output; Output Change in Electricity Generation by Type[municipal solid waste es]; Output Change in Electricity Generation by Type[petroleum es]; Output Change in Electricity Generation by Type[natural gas peaker es]; Output Change in Electricity Generation by Type[natural gas steam turbine es];Output Change in Electricity Generation by Type[natural gas combined cycle w CCS es];Output Change in Electricity Generation by Type[natural gas combined cycle es];Output Change in Electricity Generation by Type[lignite w CCS es]; Output Change in Electricity Generation by Type[lignite es]; Output Change in Electricity Generation by Type[hard coal w CCS es]; Output Change in Electricity Generation by Type[hard coal es]; Output Change in Net Imports of Electricity</t>
  </si>
  <si>
    <t>Output Electricity Generation Capacity[geothermal es]; Output Electricity Generation Capacity[biomass w CCS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Capacity[hydrogen combined cycle es] ; Output Electricity Generation Capacity[hydrogen combustion turbine es]; Output Electricity Generation Capacity[small modular reactor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steam turbine es]; Output Electricity Generation Capacity[natural gas combined cycle w CCS es]; Output Electricity Generation Capacity[natural gas combined cycle es]; Output Electricity Generation Capacity[lignite w CCS es]; Output Electricity Generation Capacity[lignite es]; Output Electricity Generation Capacity[hard coal w CCS es]; Output Electricity Generation Capacity[hard coal es]</t>
  </si>
  <si>
    <t>Geothermal, Biomass with CCS, Biomass, Solar Thermal, Distributed Solar PV,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</si>
  <si>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Output Change in Electricity Generation Capacity[geothermal es]; Output Change in Electricity Generation Capacity[biomass w CCS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Capacity[hydrogen combined cycle es]; Output Change in Electricity Generation Capacity[hydrogen combustion turbine es]; Output Change in Electricity Generation Capacity[small modular reactor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steam turbine es]; Output Change in Electricity Generation Capacity[natural gas combined cycle w CCS es]; Output Change in Electricity Generation Capacity[natural gas combined cycle es]; Output Change in Electricity Generation Capacity[lignite w CCS es]; Output Change in Electricity Generation Capacity[lignite es]; Output Change in Electricity Generation Capacity[hard coal w CCS es]; Output Change in Electricity Generation Capacity[hard coal es]</t>
  </si>
  <si>
    <t>Output Cost per Unit New Elec Output[geothermal es]; Output Cost per Unit New Elec Output[biomass w CCS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Output[hydrogen combined cycle es]; Output Cost per Unit New Elec Output[hydrogen combustion turbine es]; Output Cost per Unit New Elec Output[small modular reactor es]; Output Cost per Unit New Elec Output[nuclear es]; Output Cost per Unit New Elec Output[municipal solid waste es]; Output Cost per Unit New Elec Output[petroleum es]; Output Cost per Unit New Elec Output[natural gas peaker es]; Output Cost per Unit New Elec Output[natural gas steam turbine es]; Output Cost per Unit New Elec Output[natural gas combined cycle w CCS es]; Output Cost per Unit New Elec Output[natural gas combined cycle es]; Output Cost per Unit New Elec Output[lignite w CCS es]; Output Cost per Unit New Elec Output[lignite es]; Output Cost per Unit New Elec Output[hard coal w CCS es]; Output Cost per Unit New Elec Output[hard coal es]</t>
  </si>
  <si>
    <t>Geothermal, Biomass with CCS, Biomass, Solar Thermal, Utility Solar PV, Onshore Wind, Offshore Wind, Hydro, Hydrogen Combined Cycle, Hydrogen Combustion Turbine, Small Modular Reactors, Conventional Nuclear, Distributed Non-Solar, Municipal Solid Waste, Petroleum, Natural Gas Peaker, Natural Gas Steam Turbine, Natural Gas Combined Cycle with CCS, Natural Gas Combined Cycle, Lignite with CCS, Lignite, Hard Coal with CCS, Hard Coal</t>
  </si>
  <si>
    <t>620e7a, 009999, 00b050, ff6400, ffff00, c2dffd, 087bf1, 004185, E5FFCC, 04ffaf, bfb088, FF9999, CCFF33, ff00ff, 000000, f593e0, 740000, c2dffd, c01b00, bfb088, 004d10, 004185, 969696</t>
  </si>
  <si>
    <t>Output Water Withdrawn by Power Plants[geothermal es]; Output Water Withdrawn by Power Plants[biomass w CCS es]; Output Water Withdrawn by Power Plants[biomass es]; Output Water Withdrawn by Power Plants[solar thermal es]; Output Water Withdrawn by Power Plants[solar PV es]; Output Water Withdrawn by Power Plants[onshore wind es]; Output Water Withdrawn by Power Plants[offshore wind es]; Output Water Withdrawn by Power Plants[hydro es]; Output Water Withdrawn by Power Plants[hydrogen combined cycle es]; Output Water Withdrawn by Power Plants[hydrogen combustion turbine es]; Output Water Withdrawn by Power Plants[small modular reactor es]; Output Water Withdrawn by Power Plants[nuclear es]; Output Water Withdrawn by Power Plants[municipal solid waste es]; Output Water Withdrawn by Power Plants[petroleum es]; Output Water Withdrawn by Power Plants[natural gas peaker es]; Output Water Withdrawn by Power Plants[natural gas steam turbine es]; Output Water Withdrawn by Power Plants[natural gas combined cycle w CCS es]; Output Water Withdrawn by Power Plants[natural gas combined cycle es]; Output Water Withdrawn by Power Plants[lignite w CCS es]; Output Water Withdrawn by Power Plants[lignite es]; Output Water Withdrawn by Power Plants[hard coal w CCS es]; Output Water Withdrawn by Power Plants[hard coal es]</t>
  </si>
  <si>
    <t>Output Electricity Sector CO2e Emissions[biomass w CCS es]; 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steam turbine es]; Output Electricity Sector CO2e Emissions[natural gas combined cycle w CCS es]; Output Electricity Sector CO2e Emissions[natural gas combined cycle es]; Output Electricity Sector CO2e Emissions[lignite w CCS es]; Output Electricity Sector CO2e Emissions[lignite es]; Output Electricity Sector CO2e Emissions[hard coal w CCS es]; Output Electricity Sector CO2e Emissions[hard coal es]</t>
  </si>
  <si>
    <t>Biomass with CCS, Biomass, Distributed Non-Solar, Municipal Solid Waste, Petroleum, Natural Gas Peaker, Natural Gas Steam Turbine, Natural Gas Combined Cycle with CCS, Natural Gas Combined Cycle, Lignite with CCS, Lignite, Hard Coal with CCS, Hard Coal</t>
  </si>
  <si>
    <t>009999, 00b050, CCFF33, ff00ff, 000000, f593e0, 740000, c2dffd, c01b00, bfb088, 004d10, 004185, 969696</t>
  </si>
  <si>
    <t>Output Water Consumed by Power Plants[geothermal es]; Output Water Consumed by Power Plants[biomass w CCS es]; Output Water Consumed by Power Plants[biomass es]; Output Water Consumed by Power Plants[solar thermal es]; Output Water Consumed by Power Plants[solar PV es]; Output Water Consumed by Power Plants[onshore wind es]; Output Water Consumed by Power Plants[offshore wind es]; Output Water Consumed by Power Plants[hydro es]; Output Water Consumed by Power Plants[hydrogen combined cycle es]; Output Water Consumed by Power Plants[hydrogen combustion turbine es]; Output Water Consumed by Power Plants[small modular reactor es]; Output Water Consumed by Power Plants[nuclear es]; Output Water Consumed by Power Plants[municipal solid waste es]; Output Water Consumed by Power Plants[petroleum es]; Output Water Consumed by Power Plants[natural gas peaker es]; Output Water Consumed by Power Plants[natural gas steam turbine es]; Output Water Consumed by Power Plants[natural gas combined cycle w CCS es]; Output Water Consumed by Power Plants[natural gas combined cycle es]; Output Water Consumed by Power Plants[lignite w CCS es]; Output Water Consumed by Power Plants[lignite es]; Output Water Consumed by Power Plants[hard coal w CCS es]; Output Water Consumed by Power Plants[hard coal es]</t>
  </si>
  <si>
    <t>Curve Title</t>
  </si>
  <si>
    <t>Pre-IRA Baseline Emissions</t>
  </si>
  <si>
    <t>c30f0e</t>
  </si>
  <si>
    <t>171-216-164</t>
  </si>
  <si>
    <t>Curtailed variable renewables</t>
  </si>
  <si>
    <t>abd8a4</t>
  </si>
  <si>
    <t>Storage (charging)</t>
  </si>
  <si>
    <t>Storage (discharging)</t>
  </si>
  <si>
    <t>Electricity exports</t>
  </si>
  <si>
    <t>Electricity imports</t>
  </si>
  <si>
    <t>Shares a color with "Storage (charging)"</t>
  </si>
  <si>
    <t>Shares a color with "Storage (discharging)"</t>
  </si>
  <si>
    <t>Shares a color with "Electricity imports"</t>
  </si>
  <si>
    <t>Shares a color with "Electricity exports"</t>
  </si>
  <si>
    <t>180-159-0</t>
  </si>
  <si>
    <t>b49f00</t>
  </si>
  <si>
    <t>ff9999</t>
  </si>
  <si>
    <t>ccff33</t>
  </si>
  <si>
    <t>9b1cb0</t>
  </si>
  <si>
    <t>6e8000</t>
  </si>
  <si>
    <t>Hydorgen Combustion Turbine</t>
  </si>
  <si>
    <t>229-255-204</t>
  </si>
  <si>
    <t>e5ffcc</t>
  </si>
  <si>
    <t>620e7a, 65fffb, 00b050, ff6400, f1bb18, ffff00, c2dffd, 087bf1, 004185, e5ffcc, ff9999, ccff33, 04ffaf, bfb088, ff00ff, 000000, f593e0, ff0000, 9b1cb0, c01b00, 6e8000, 004d10, 009999, 969696, b49f00</t>
  </si>
  <si>
    <t>620e7a, 65fffb, 00b050, ff6400, f1bb18, ffff00, c2dffd, 087bf1, 004185, e5ffcc, ff9999, ccff33, 04ffaf, bfb088, ff00ff, 000000, f593e0, ff0000, 9b1cb0, c01b00, 6e8000, 004d10, 009999, 969696</t>
  </si>
  <si>
    <t>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t>
  </si>
  <si>
    <t>abd8a4, af64ff, b49f00, ff9999, e5ffcc, 620e7a, 65fffb, 00b050, ff6400, ffff00, f1bb18, c2dffd, 087bf1, 004185, ccff33, 04ffaf, bfb088, ff00ff, 000000, ad6600, 740000, f593e0, 9b1cb0, c01b00, ff0000, 6e8000, 004d10, 009999, 969696, b49f00, af64ff</t>
  </si>
  <si>
    <t>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t>
  </si>
  <si>
    <t>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t>
  </si>
  <si>
    <t>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t>
  </si>
  <si>
    <t>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t>
  </si>
  <si>
    <t>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t>
  </si>
  <si>
    <t>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</si>
</sst>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4">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s>
  <fonts count="118"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amily val="2"/>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8"/>
      <name val="Calibri"/>
      <family val="2"/>
      <scheme val="minor"/>
    </font>
    <font>
      <i/>
      <sz val="9"/>
      <name val="Times New Roman"/>
      <family val="1"/>
    </font>
    <font>
      <vertAlign val="subscript"/>
      <sz val="9"/>
      <name val="Times New Roman"/>
      <family val="1"/>
    </font>
    <font>
      <vertAlign val="superscript"/>
      <sz val="9"/>
      <name val="Times New Roman"/>
      <family val="1"/>
    </font>
    <font>
      <sz val="11"/>
      <color theme="0" tint="-0.34998626667073579"/>
      <name val="Calibri"/>
      <family val="2"/>
      <scheme val="minor"/>
    </font>
    <font>
      <b/>
      <sz val="11"/>
      <color rgb="FF000000"/>
      <name val="Calibri"/>
      <family val="2"/>
      <scheme val="minor"/>
    </font>
    <font>
      <sz val="11"/>
      <color theme="0" tint="-0.249977111117893"/>
      <name val="Calibri"/>
      <family val="2"/>
      <scheme val="minor"/>
    </font>
  </fonts>
  <fills count="98">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0000"/>
        <bgColor indexed="64"/>
      </patternFill>
    </fill>
    <fill>
      <patternFill patternType="solid">
        <fgColor rgb="FF9B1CB0"/>
        <bgColor indexed="64"/>
      </patternFill>
    </fill>
    <fill>
      <patternFill patternType="solid">
        <fgColor rgb="FF65FFFB"/>
        <bgColor indexed="64"/>
      </patternFill>
    </fill>
    <fill>
      <patternFill patternType="solid">
        <fgColor rgb="FFBFBFBF"/>
        <bgColor rgb="FF000000"/>
      </patternFill>
    </fill>
    <fill>
      <patternFill patternType="solid">
        <fgColor rgb="FFABD8A4"/>
        <bgColor indexed="64"/>
      </patternFill>
    </fill>
    <fill>
      <patternFill patternType="solid">
        <fgColor rgb="FFB49F00"/>
        <bgColor indexed="64"/>
      </patternFill>
    </fill>
    <fill>
      <patternFill patternType="solid">
        <fgColor rgb="FFE5FFCC"/>
        <bgColor indexed="64"/>
      </patternFill>
    </fill>
  </fills>
  <borders count="104">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64"/>
      </left>
      <right style="thin">
        <color indexed="64"/>
      </right>
      <top style="thin">
        <color indexed="64"/>
      </top>
      <bottom/>
      <diagonal/>
    </border>
  </borders>
  <cellStyleXfs count="2307">
    <xf numFmtId="0" fontId="0" fillId="0" borderId="0"/>
    <xf numFmtId="9" fontId="10" fillId="0" borderId="0" applyFont="0" applyFill="0" applyBorder="0" applyAlignment="0" applyProtection="0"/>
    <xf numFmtId="0" fontId="11" fillId="0" borderId="0" applyNumberFormat="0" applyFill="0" applyBorder="0" applyAlignment="0" applyProtection="0"/>
    <xf numFmtId="0" fontId="15" fillId="0" borderId="0"/>
    <xf numFmtId="0" fontId="16" fillId="0" borderId="2" applyNumberFormat="0" applyProtection="0">
      <alignment wrapText="1"/>
    </xf>
    <xf numFmtId="0" fontId="15" fillId="0" borderId="3" applyNumberFormat="0" applyFont="0" applyProtection="0">
      <alignment wrapText="1"/>
    </xf>
    <xf numFmtId="43" fontId="10" fillId="0" borderId="0" applyFont="0" applyFill="0" applyBorder="0" applyAlignment="0" applyProtection="0"/>
    <xf numFmtId="0" fontId="23" fillId="0" borderId="0" applyNumberFormat="0" applyFill="0" applyBorder="0" applyAlignment="0" applyProtection="0"/>
    <xf numFmtId="0" fontId="24" fillId="0" borderId="0" applyNumberFormat="0">
      <alignment horizontal="right"/>
    </xf>
    <xf numFmtId="0" fontId="26" fillId="0" borderId="0" applyNumberFormat="0" applyFill="0" applyBorder="0" applyProtection="0">
      <alignment horizontal="left" vertical="center"/>
    </xf>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5"/>
    </xf>
    <xf numFmtId="0" fontId="28" fillId="9" borderId="0" applyBorder="0">
      <alignment horizontal="right" vertical="center"/>
    </xf>
    <xf numFmtId="0" fontId="28" fillId="0" borderId="0"/>
    <xf numFmtId="0" fontId="29" fillId="16" borderId="0" applyNumberFormat="0" applyFont="0" applyBorder="0" applyAlignment="0" applyProtection="0"/>
    <xf numFmtId="0" fontId="25" fillId="0" borderId="0"/>
    <xf numFmtId="0" fontId="33" fillId="9" borderId="29">
      <alignment horizontal="right" vertical="center"/>
    </xf>
    <xf numFmtId="0" fontId="29" fillId="0" borderId="26"/>
    <xf numFmtId="0" fontId="28" fillId="0" borderId="51">
      <alignment horizontal="left" vertical="center" wrapText="1" indent="2"/>
    </xf>
    <xf numFmtId="0" fontId="56" fillId="0" borderId="0"/>
    <xf numFmtId="0" fontId="5" fillId="0" borderId="0"/>
    <xf numFmtId="0" fontId="62" fillId="7" borderId="56" applyNumberFormat="0" applyAlignment="0" applyProtection="0"/>
    <xf numFmtId="0" fontId="5" fillId="48" borderId="0" applyNumberFormat="0" applyBorder="0" applyAlignment="0" applyProtection="0"/>
    <xf numFmtId="0" fontId="24" fillId="14" borderId="91">
      <alignment horizontal="right" vertical="center"/>
    </xf>
    <xf numFmtId="0" fontId="29" fillId="0" borderId="0"/>
    <xf numFmtId="0" fontId="28" fillId="9" borderId="0" applyBorder="0">
      <alignment horizontal="right" vertical="center"/>
    </xf>
    <xf numFmtId="0" fontId="28" fillId="9" borderId="59">
      <alignment horizontal="right" vertical="center"/>
    </xf>
    <xf numFmtId="0" fontId="24" fillId="14" borderId="90">
      <alignment horizontal="right" vertical="center"/>
    </xf>
    <xf numFmtId="0" fontId="28" fillId="0" borderId="93">
      <alignment horizontal="left" vertical="center" wrapText="1" indent="2"/>
    </xf>
    <xf numFmtId="0" fontId="28" fillId="0" borderId="0" applyBorder="0">
      <alignment horizontal="right" vertical="center"/>
    </xf>
    <xf numFmtId="0" fontId="24" fillId="14" borderId="91">
      <alignment horizontal="right" vertical="center"/>
    </xf>
    <xf numFmtId="0" fontId="79" fillId="86" borderId="87" applyNumberFormat="0" applyAlignment="0" applyProtection="0"/>
    <xf numFmtId="4" fontId="24" fillId="14" borderId="92">
      <alignment horizontal="right" vertical="center"/>
    </xf>
    <xf numFmtId="0" fontId="28" fillId="0" borderId="29" applyNumberFormat="0" applyFill="0" applyAlignment="0" applyProtection="0"/>
    <xf numFmtId="0" fontId="24" fillId="0" borderId="65">
      <alignment horizontal="left" vertical="top" wrapText="1"/>
    </xf>
    <xf numFmtId="0" fontId="24" fillId="14" borderId="29">
      <alignment horizontal="right" vertical="center"/>
    </xf>
    <xf numFmtId="0" fontId="24" fillId="14" borderId="29">
      <alignment horizontal="right" vertical="center"/>
    </xf>
    <xf numFmtId="0" fontId="28" fillId="0" borderId="98">
      <alignment horizontal="right" vertical="center"/>
    </xf>
    <xf numFmtId="0" fontId="24" fillId="14" borderId="62">
      <alignment horizontal="right" vertical="center"/>
    </xf>
    <xf numFmtId="0" fontId="28" fillId="0" borderId="29">
      <alignment horizontal="right" vertical="center"/>
    </xf>
    <xf numFmtId="0" fontId="98" fillId="0" borderId="88" applyNumberFormat="0" applyFill="0" applyAlignment="0" applyProtection="0"/>
    <xf numFmtId="0" fontId="69" fillId="9" borderId="29">
      <alignment horizontal="right" vertical="center"/>
    </xf>
    <xf numFmtId="0" fontId="28" fillId="16" borderId="29"/>
    <xf numFmtId="0" fontId="29" fillId="89" borderId="89" applyNumberFormat="0" applyFont="0" applyAlignment="0" applyProtection="0"/>
    <xf numFmtId="0" fontId="24" fillId="14" borderId="90">
      <alignment horizontal="right" vertical="center"/>
    </xf>
    <xf numFmtId="0" fontId="24" fillId="9" borderId="29">
      <alignment horizontal="right" vertical="center"/>
    </xf>
    <xf numFmtId="0" fontId="24" fillId="9" borderId="60">
      <alignment horizontal="right" vertical="center"/>
    </xf>
    <xf numFmtId="0" fontId="28" fillId="0" borderId="60">
      <alignment horizontal="right" vertical="center"/>
    </xf>
    <xf numFmtId="4" fontId="29" fillId="0" borderId="0"/>
    <xf numFmtId="0" fontId="24" fillId="14" borderId="63">
      <alignment horizontal="right" vertical="center"/>
    </xf>
    <xf numFmtId="0" fontId="24" fillId="14" borderId="60">
      <alignment horizontal="right" vertical="center"/>
    </xf>
    <xf numFmtId="0" fontId="24" fillId="14" borderId="61">
      <alignment horizontal="right" vertical="center"/>
    </xf>
    <xf numFmtId="4" fontId="24" fillId="14" borderId="62">
      <alignment horizontal="right" vertical="center"/>
    </xf>
    <xf numFmtId="0" fontId="28" fillId="0" borderId="0"/>
    <xf numFmtId="0" fontId="28" fillId="67" borderId="29">
      <alignment horizontal="right" vertical="center"/>
    </xf>
    <xf numFmtId="0" fontId="28" fillId="67" borderId="0" applyBorder="0">
      <alignment horizontal="right" vertical="center"/>
    </xf>
    <xf numFmtId="0" fontId="29" fillId="0" borderId="0"/>
    <xf numFmtId="0" fontId="29" fillId="66" borderId="29"/>
    <xf numFmtId="4" fontId="29" fillId="0" borderId="0"/>
    <xf numFmtId="4" fontId="28" fillId="0" borderId="29" applyFill="0" applyBorder="0" applyProtection="0">
      <alignment horizontal="right" vertical="center"/>
    </xf>
    <xf numFmtId="0" fontId="72" fillId="0" borderId="0" applyNumberFormat="0" applyFill="0" applyBorder="0" applyAlignment="0" applyProtection="0"/>
    <xf numFmtId="4" fontId="29" fillId="0" borderId="0"/>
    <xf numFmtId="4" fontId="29" fillId="0" borderId="0"/>
    <xf numFmtId="0" fontId="5" fillId="0" borderId="0"/>
    <xf numFmtId="4" fontId="69" fillId="9" borderId="90">
      <alignment horizontal="right" vertical="center"/>
    </xf>
    <xf numFmtId="0" fontId="28" fillId="16" borderId="29"/>
    <xf numFmtId="0" fontId="24" fillId="14" borderId="62">
      <alignment horizontal="right" vertical="center"/>
    </xf>
    <xf numFmtId="0" fontId="28" fillId="0" borderId="98" applyNumberFormat="0" applyFill="0" applyAlignment="0" applyProtection="0"/>
    <xf numFmtId="4" fontId="28" fillId="16" borderId="90"/>
    <xf numFmtId="0" fontId="91" fillId="73" borderId="87" applyNumberFormat="0" applyAlignment="0" applyProtection="0"/>
    <xf numFmtId="0" fontId="98" fillId="0" borderId="88" applyNumberFormat="0" applyFill="0" applyAlignment="0" applyProtection="0"/>
    <xf numFmtId="0" fontId="69" fillId="9" borderId="90">
      <alignment horizontal="right" vertical="center"/>
    </xf>
    <xf numFmtId="0" fontId="63" fillId="46" borderId="57" applyNumberFormat="0" applyAlignment="0" applyProtection="0"/>
    <xf numFmtId="0" fontId="64" fillId="46" borderId="56"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65" fillId="0" borderId="0" applyNumberFormat="0" applyFill="0" applyBorder="0" applyAlignment="0" applyProtection="0"/>
    <xf numFmtId="0" fontId="5" fillId="50" borderId="0" applyNumberFormat="0" applyBorder="0" applyAlignment="0" applyProtection="0"/>
    <xf numFmtId="0" fontId="66" fillId="0" borderId="0" applyNumberFormat="0" applyFill="0" applyBorder="0" applyAlignment="0" applyProtection="0"/>
    <xf numFmtId="0" fontId="7" fillId="0" borderId="58" applyNumberFormat="0" applyFill="0" applyAlignment="0" applyProtection="0"/>
    <xf numFmtId="0" fontId="5" fillId="60" borderId="0" applyNumberFormat="0" applyBorder="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79" fillId="86" borderId="95" applyNumberFormat="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98" fillId="0" borderId="88" applyNumberFormat="0" applyFill="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0" fontId="91" fillId="73" borderId="87" applyNumberFormat="0" applyAlignment="0" applyProtection="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49" fontId="28" fillId="0" borderId="90" applyNumberFormat="0" applyFont="0" applyFill="0" applyBorder="0" applyProtection="0">
      <alignment horizontal="left" vertical="center" indent="2"/>
    </xf>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8" fillId="0" borderId="29" applyNumberFormat="0" applyFill="0" applyAlignment="0" applyProtection="0"/>
    <xf numFmtId="0" fontId="24" fillId="14" borderId="29">
      <alignment horizontal="right" vertical="center"/>
    </xf>
    <xf numFmtId="0" fontId="24" fillId="14" borderId="29">
      <alignment horizontal="right" vertical="center"/>
    </xf>
    <xf numFmtId="0" fontId="28" fillId="0" borderId="51">
      <alignment horizontal="left" vertical="center" wrapText="1" indent="2"/>
    </xf>
    <xf numFmtId="0" fontId="24" fillId="14" borderId="62">
      <alignment horizontal="right" vertical="center"/>
    </xf>
    <xf numFmtId="0" fontId="28" fillId="0" borderId="29">
      <alignment horizontal="right" vertical="center"/>
    </xf>
    <xf numFmtId="0" fontId="69" fillId="9" borderId="29">
      <alignment horizontal="right" vertical="center"/>
    </xf>
    <xf numFmtId="0" fontId="28" fillId="16" borderId="29"/>
    <xf numFmtId="0" fontId="24" fillId="9" borderId="29">
      <alignment horizontal="right" vertical="center"/>
    </xf>
    <xf numFmtId="0" fontId="24" fillId="14" borderId="61">
      <alignment horizontal="right" vertical="center"/>
    </xf>
    <xf numFmtId="0" fontId="71"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29" fillId="0" borderId="0" applyNumberFormat="0" applyFont="0" applyFill="0" applyBorder="0" applyProtection="0">
      <alignment horizontal="left" vertical="center" indent="2"/>
    </xf>
    <xf numFmtId="0" fontId="29" fillId="0" borderId="0" applyNumberFormat="0" applyFont="0" applyFill="0" applyBorder="0" applyProtection="0">
      <alignment horizontal="left" vertical="center" indent="2"/>
    </xf>
    <xf numFmtId="49" fontId="28" fillId="0" borderId="29" applyNumberFormat="0" applyFont="0" applyFill="0" applyBorder="0" applyProtection="0">
      <alignment horizontal="left" vertical="center" indent="2"/>
    </xf>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29" fillId="0" borderId="0" applyNumberFormat="0" applyFont="0" applyFill="0" applyBorder="0" applyProtection="0">
      <alignment horizontal="left" vertical="center" indent="5"/>
    </xf>
    <xf numFmtId="0" fontId="29" fillId="0" borderId="0" applyNumberFormat="0" applyFont="0" applyFill="0" applyBorder="0" applyProtection="0">
      <alignment horizontal="left" vertical="center" indent="5"/>
    </xf>
    <xf numFmtId="49" fontId="28" fillId="0" borderId="61" applyNumberFormat="0" applyFont="0" applyFill="0" applyBorder="0" applyProtection="0">
      <alignment horizontal="left" vertical="center" indent="5"/>
    </xf>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26" fillId="67" borderId="0" applyBorder="0" applyAlignment="0"/>
    <xf numFmtId="4" fontId="26" fillId="67" borderId="0" applyBorder="0" applyAlignment="0"/>
    <xf numFmtId="4" fontId="28" fillId="67" borderId="0" applyBorder="0">
      <alignment horizontal="right" vertical="center"/>
    </xf>
    <xf numFmtId="4" fontId="28" fillId="9" borderId="0" applyBorder="0">
      <alignment horizontal="right" vertical="center"/>
    </xf>
    <xf numFmtId="4" fontId="28" fillId="9" borderId="0" applyBorder="0">
      <alignment horizontal="right" vertical="center"/>
    </xf>
    <xf numFmtId="4" fontId="24" fillId="9" borderId="29">
      <alignment horizontal="right" vertical="center"/>
    </xf>
    <xf numFmtId="4" fontId="69" fillId="9" borderId="29">
      <alignment horizontal="right" vertical="center"/>
    </xf>
    <xf numFmtId="4" fontId="24" fillId="14" borderId="29">
      <alignment horizontal="right" vertical="center"/>
    </xf>
    <xf numFmtId="4" fontId="24" fillId="14" borderId="29">
      <alignment horizontal="right" vertical="center"/>
    </xf>
    <xf numFmtId="4" fontId="24" fillId="14" borderId="61">
      <alignment horizontal="right" vertical="center"/>
    </xf>
    <xf numFmtId="4" fontId="24" fillId="14" borderId="62">
      <alignment horizontal="right" vertical="center"/>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77" fillId="69" borderId="0" applyNumberFormat="0" applyBorder="0" applyAlignment="0" applyProtection="0"/>
    <xf numFmtId="4" fontId="26" fillId="0" borderId="39" applyFill="0" applyBorder="0" applyProtection="0">
      <alignment horizontal="right" vertical="center"/>
    </xf>
    <xf numFmtId="0" fontId="79" fillId="86" borderId="67" applyNumberFormat="0" applyAlignment="0" applyProtection="0"/>
    <xf numFmtId="0" fontId="80" fillId="87" borderId="68" applyNumberFormat="0" applyAlignment="0" applyProtection="0"/>
    <xf numFmtId="173" fontId="70" fillId="0" borderId="0" applyFont="0" applyFill="0" applyBorder="0" applyAlignment="0" applyProtection="0"/>
    <xf numFmtId="174" fontId="81" fillId="0" borderId="0" applyFont="0" applyFill="0" applyBorder="0" applyAlignment="0" applyProtection="0"/>
    <xf numFmtId="173" fontId="70" fillId="0" borderId="0" applyFont="0" applyFill="0" applyBorder="0" applyAlignment="0" applyProtection="0"/>
    <xf numFmtId="0" fontId="28" fillId="14" borderId="51">
      <alignment horizontal="left" vertical="center" wrapText="1" indent="2"/>
    </xf>
    <xf numFmtId="0" fontId="28" fillId="9" borderId="61">
      <alignment horizontal="left" vertical="center"/>
    </xf>
    <xf numFmtId="0" fontId="85" fillId="0" borderId="0" applyNumberFormat="0" applyFill="0" applyBorder="0" applyAlignment="0" applyProtection="0"/>
    <xf numFmtId="0" fontId="86" fillId="70" borderId="0" applyNumberFormat="0" applyBorder="0" applyAlignment="0" applyProtection="0"/>
    <xf numFmtId="0" fontId="87"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4" fontId="28" fillId="0" borderId="0" applyBorder="0">
      <alignment horizontal="right" vertical="center"/>
    </xf>
    <xf numFmtId="0" fontId="28" fillId="0" borderId="64">
      <alignment horizontal="right" vertical="center"/>
    </xf>
    <xf numFmtId="4" fontId="28" fillId="0" borderId="29">
      <alignment horizontal="right" vertical="center"/>
    </xf>
    <xf numFmtId="1" fontId="68" fillId="9" borderId="0" applyBorder="0">
      <alignment horizontal="right" vertical="center"/>
    </xf>
    <xf numFmtId="0" fontId="92" fillId="0" borderId="73" applyNumberFormat="0" applyFill="0" applyAlignment="0" applyProtection="0"/>
    <xf numFmtId="0" fontId="93" fillId="88" borderId="0" applyNumberFormat="0" applyBorder="0" applyAlignment="0" applyProtection="0"/>
    <xf numFmtId="0" fontId="29" fillId="0" borderId="0"/>
    <xf numFmtId="0" fontId="29" fillId="0" borderId="0"/>
    <xf numFmtId="0" fontId="29" fillId="0" borderId="0"/>
    <xf numFmtId="0" fontId="29" fillId="0" borderId="0"/>
    <xf numFmtId="0" fontId="81" fillId="0" borderId="0"/>
    <xf numFmtId="4" fontId="94" fillId="0" borderId="0"/>
    <xf numFmtId="0" fontId="29" fillId="0" borderId="0"/>
    <xf numFmtId="0" fontId="29" fillId="0" borderId="0"/>
    <xf numFmtId="0" fontId="29" fillId="0" borderId="0"/>
    <xf numFmtId="0" fontId="29" fillId="0" borderId="0"/>
    <xf numFmtId="0" fontId="5" fillId="0" borderId="0"/>
    <xf numFmtId="4" fontId="28" fillId="0" borderId="0" applyFill="0" applyBorder="0" applyProtection="0">
      <alignment horizontal="right" vertical="center"/>
    </xf>
    <xf numFmtId="4" fontId="28" fillId="0" borderId="0" applyFill="0" applyBorder="0" applyProtection="0">
      <alignment horizontal="right" vertical="center"/>
    </xf>
    <xf numFmtId="4" fontId="28" fillId="0" borderId="29" applyFill="0" applyBorder="0" applyProtection="0">
      <alignment horizontal="right" vertical="center"/>
    </xf>
    <xf numFmtId="0" fontId="26" fillId="0" borderId="0" applyNumberFormat="0" applyFill="0" applyBorder="0" applyProtection="0">
      <alignment horizontal="left" vertical="center"/>
    </xf>
    <xf numFmtId="49" fontId="26" fillId="0" borderId="29" applyNumberFormat="0" applyFill="0" applyBorder="0" applyProtection="0">
      <alignment horizontal="left" vertical="center"/>
    </xf>
    <xf numFmtId="0" fontId="29" fillId="16" borderId="0" applyNumberFormat="0" applyFont="0" applyBorder="0" applyAlignment="0" applyProtection="0"/>
    <xf numFmtId="4" fontId="29" fillId="16" borderId="0" applyNumberFormat="0" applyFont="0" applyBorder="0" applyAlignment="0" applyProtection="0"/>
    <xf numFmtId="4" fontId="29" fillId="16" borderId="0" applyNumberFormat="0" applyFont="0" applyBorder="0" applyAlignment="0" applyProtection="0"/>
    <xf numFmtId="0" fontId="29" fillId="16" borderId="0" applyNumberFormat="0" applyFont="0" applyBorder="0" applyAlignment="0" applyProtection="0"/>
    <xf numFmtId="0" fontId="29" fillId="16" borderId="0" applyNumberFormat="0" applyFont="0" applyBorder="0" applyAlignment="0" applyProtection="0"/>
    <xf numFmtId="0" fontId="81" fillId="65" borderId="0" applyNumberFormat="0" applyFont="0" applyBorder="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175" fontId="28" fillId="90" borderId="29" applyNumberFormat="0" applyFont="0" applyBorder="0" applyAlignment="0" applyProtection="0">
      <alignment horizontal="right" vertical="center"/>
    </xf>
    <xf numFmtId="9" fontId="81" fillId="0" borderId="0" applyFont="0" applyFill="0" applyBorder="0" applyAlignment="0" applyProtection="0"/>
    <xf numFmtId="0" fontId="96" fillId="69" borderId="0" applyNumberFormat="0" applyBorder="0" applyAlignment="0" applyProtection="0"/>
    <xf numFmtId="4" fontId="28" fillId="16" borderId="29"/>
    <xf numFmtId="0" fontId="28" fillId="16" borderId="60"/>
    <xf numFmtId="0" fontId="97" fillId="0" borderId="0" applyNumberFormat="0" applyFill="0" applyBorder="0" applyAlignment="0" applyProtection="0"/>
    <xf numFmtId="0" fontId="98" fillId="0" borderId="69" applyNumberFormat="0" applyFill="0" applyAlignment="0" applyProtection="0"/>
    <xf numFmtId="0" fontId="99" fillId="0" borderId="0" applyNumberFormat="0" applyFill="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5" fillId="0" borderId="0" applyNumberFormat="0" applyFill="0" applyBorder="0" applyAlignment="0" applyProtection="0"/>
    <xf numFmtId="0" fontId="106" fillId="87" borderId="68" applyNumberFormat="0" applyAlignment="0" applyProtection="0"/>
    <xf numFmtId="0" fontId="72" fillId="0" borderId="0" applyNumberFormat="0" applyFill="0" applyBorder="0" applyAlignment="0" applyProtection="0"/>
    <xf numFmtId="0" fontId="107" fillId="0" borderId="0" applyNumberFormat="0" applyFill="0" applyBorder="0" applyAlignment="0" applyProtection="0"/>
    <xf numFmtId="0" fontId="29" fillId="0" borderId="0" applyNumberFormat="0" applyFont="0" applyFill="0" applyBorder="0" applyProtection="0">
      <alignment horizontal="left" vertical="center"/>
    </xf>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4" fontId="29" fillId="0" borderId="0"/>
    <xf numFmtId="0" fontId="108" fillId="0" borderId="0"/>
    <xf numFmtId="0" fontId="29" fillId="16" borderId="0" applyNumberFormat="0" applyFont="0" applyBorder="0" applyAlignment="0" applyProtection="0"/>
    <xf numFmtId="0" fontId="72" fillId="0" borderId="0" applyNumberFormat="0" applyFill="0" applyBorder="0" applyAlignment="0" applyProtection="0"/>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75" fillId="82" borderId="0" applyNumberFormat="0" applyBorder="0" applyAlignment="0" applyProtection="0"/>
    <xf numFmtId="0" fontId="75" fillId="83" borderId="0" applyNumberFormat="0" applyBorder="0" applyAlignment="0" applyProtection="0"/>
    <xf numFmtId="0" fontId="75" fillId="84"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5" borderId="0" applyNumberFormat="0" applyBorder="0" applyAlignment="0" applyProtection="0"/>
    <xf numFmtId="0" fontId="77" fillId="69" borderId="0" applyNumberFormat="0" applyBorder="0" applyAlignment="0" applyProtection="0"/>
    <xf numFmtId="0" fontId="79" fillId="86" borderId="67" applyNumberFormat="0" applyAlignment="0" applyProtection="0"/>
    <xf numFmtId="0" fontId="80" fillId="87" borderId="68" applyNumberFormat="0" applyAlignment="0" applyProtection="0"/>
    <xf numFmtId="0" fontId="85" fillId="0" borderId="0" applyNumberFormat="0" applyFill="0" applyBorder="0" applyAlignment="0" applyProtection="0"/>
    <xf numFmtId="0" fontId="86" fillId="70" borderId="0" applyNumberFormat="0" applyBorder="0" applyAlignment="0" applyProtection="0"/>
    <xf numFmtId="0" fontId="88" fillId="0" borderId="70" applyNumberFormat="0" applyFill="0" applyAlignment="0" applyProtection="0"/>
    <xf numFmtId="0" fontId="89" fillId="0" borderId="71" applyNumberFormat="0" applyFill="0" applyAlignment="0" applyProtection="0"/>
    <xf numFmtId="0" fontId="90" fillId="0" borderId="72" applyNumberFormat="0" applyFill="0" applyAlignment="0" applyProtection="0"/>
    <xf numFmtId="0" fontId="90" fillId="0" borderId="0" applyNumberFormat="0" applyFill="0" applyBorder="0" applyAlignment="0" applyProtection="0"/>
    <xf numFmtId="0" fontId="91" fillId="73" borderId="67" applyNumberFormat="0" applyAlignment="0" applyProtection="0"/>
    <xf numFmtId="0" fontId="92" fillId="0" borderId="73" applyNumberFormat="0" applyFill="0" applyAlignment="0" applyProtection="0"/>
    <xf numFmtId="0" fontId="93" fillId="88" borderId="0" applyNumberFormat="0" applyBorder="0" applyAlignment="0" applyProtection="0"/>
    <xf numFmtId="0" fontId="29" fillId="0" borderId="0"/>
    <xf numFmtId="0" fontId="73" fillId="89" borderId="74" applyNumberFormat="0" applyFont="0" applyAlignment="0" applyProtection="0"/>
    <xf numFmtId="0" fontId="95" fillId="86" borderId="66" applyNumberFormat="0" applyAlignment="0" applyProtection="0"/>
    <xf numFmtId="0" fontId="97" fillId="0" borderId="0" applyNumberFormat="0" applyFill="0" applyBorder="0" applyAlignment="0" applyProtection="0"/>
    <xf numFmtId="0" fontId="98" fillId="0" borderId="69" applyNumberFormat="0" applyFill="0" applyAlignment="0" applyProtection="0"/>
    <xf numFmtId="0" fontId="105" fillId="0" borderId="0" applyNumberFormat="0" applyFill="0" applyBorder="0" applyAlignment="0" applyProtection="0"/>
    <xf numFmtId="0" fontId="109" fillId="0" borderId="0">
      <alignment horizontal="left" vertical="center" indent="1"/>
    </xf>
    <xf numFmtId="0" fontId="73" fillId="68" borderId="0" applyNumberFormat="0" applyBorder="0" applyAlignment="0" applyProtection="0"/>
    <xf numFmtId="0" fontId="73" fillId="69" borderId="0" applyNumberFormat="0" applyBorder="0" applyAlignment="0" applyProtection="0"/>
    <xf numFmtId="0" fontId="73" fillId="70" borderId="0" applyNumberFormat="0" applyBorder="0" applyAlignment="0" applyProtection="0"/>
    <xf numFmtId="0" fontId="73" fillId="71" borderId="0" applyNumberFormat="0" applyBorder="0" applyAlignment="0" applyProtection="0"/>
    <xf numFmtId="0" fontId="73" fillId="72" borderId="0" applyNumberFormat="0" applyBorder="0" applyAlignment="0" applyProtection="0"/>
    <xf numFmtId="0" fontId="73" fillId="73" borderId="0" applyNumberFormat="0" applyBorder="0" applyAlignment="0" applyProtection="0"/>
    <xf numFmtId="0" fontId="73" fillId="74" borderId="0" applyNumberFormat="0" applyBorder="0" applyAlignment="0" applyProtection="0"/>
    <xf numFmtId="0" fontId="73" fillId="75" borderId="0" applyNumberFormat="0" applyBorder="0" applyAlignment="0" applyProtection="0"/>
    <xf numFmtId="0" fontId="73" fillId="76" borderId="0" applyNumberFormat="0" applyBorder="0" applyAlignment="0" applyProtection="0"/>
    <xf numFmtId="0" fontId="73" fillId="71" borderId="0" applyNumberFormat="0" applyBorder="0" applyAlignment="0" applyProtection="0"/>
    <xf numFmtId="0" fontId="73" fillId="74" borderId="0" applyNumberFormat="0" applyBorder="0" applyAlignment="0" applyProtection="0"/>
    <xf numFmtId="0" fontId="73" fillId="77" borderId="0" applyNumberFormat="0" applyBorder="0" applyAlignment="0" applyProtection="0"/>
    <xf numFmtId="0" fontId="75" fillId="78" borderId="0" applyNumberFormat="0" applyBorder="0" applyAlignment="0" applyProtection="0"/>
    <xf numFmtId="0" fontId="75" fillId="75" borderId="0" applyNumberFormat="0" applyBorder="0" applyAlignment="0" applyProtection="0"/>
    <xf numFmtId="0" fontId="75" fillId="76" borderId="0" applyNumberFormat="0" applyBorder="0" applyAlignment="0" applyProtection="0"/>
    <xf numFmtId="0" fontId="75" fillId="79" borderId="0" applyNumberFormat="0" applyBorder="0" applyAlignment="0" applyProtection="0"/>
    <xf numFmtId="0" fontId="75" fillId="80" borderId="0" applyNumberFormat="0" applyBorder="0" applyAlignment="0" applyProtection="0"/>
    <xf numFmtId="0" fontId="75" fillId="81" borderId="0" applyNumberFormat="0" applyBorder="0" applyAlignment="0" applyProtection="0"/>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85" fillId="0" borderId="0" applyNumberFormat="0" applyFill="0" applyBorder="0" applyAlignment="0" applyProtection="0"/>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5" fillId="0" borderId="0"/>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105" fillId="0" borderId="0" applyNumberFormat="0" applyFill="0" applyBorder="0" applyAlignment="0" applyProtection="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62" fillId="7" borderId="56" applyNumberFormat="0" applyAlignment="0" applyProtection="0"/>
    <xf numFmtId="0" fontId="28" fillId="9" borderId="0" applyBorder="0">
      <alignment horizontal="right" vertical="center"/>
    </xf>
    <xf numFmtId="0" fontId="28" fillId="9" borderId="0" applyBorder="0">
      <alignment horizontal="right" vertical="center"/>
    </xf>
    <xf numFmtId="0" fontId="28" fillId="0" borderId="0" applyBorder="0">
      <alignment horizontal="right" vertical="center"/>
    </xf>
    <xf numFmtId="0" fontId="29" fillId="0" borderId="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0" fontId="74" fillId="82" borderId="0" applyNumberFormat="0" applyBorder="0" applyAlignment="0" applyProtection="0"/>
    <xf numFmtId="0" fontId="74" fillId="83" borderId="0" applyNumberFormat="0" applyBorder="0" applyAlignment="0" applyProtection="0"/>
    <xf numFmtId="0" fontId="74" fillId="84"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5" borderId="0" applyNumberFormat="0" applyBorder="0" applyAlignment="0" applyProtection="0"/>
    <xf numFmtId="0" fontId="87" fillId="70" borderId="0" applyNumberFormat="0" applyBorder="0" applyAlignment="0" applyProtection="0"/>
    <xf numFmtId="4" fontId="29" fillId="0" borderId="0"/>
    <xf numFmtId="0" fontId="29" fillId="0" borderId="0"/>
    <xf numFmtId="0" fontId="5" fillId="0" borderId="0"/>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9" fillId="16" borderId="0" applyNumberFormat="0" applyFont="0" applyBorder="0" applyAlignment="0" applyProtection="0"/>
    <xf numFmtId="0" fontId="96" fillId="69" borderId="0" applyNumberFormat="0" applyBorder="0" applyAlignment="0" applyProtection="0"/>
    <xf numFmtId="0" fontId="100" fillId="0" borderId="70" applyNumberFormat="0" applyFill="0" applyAlignment="0" applyProtection="0"/>
    <xf numFmtId="0" fontId="101" fillId="0" borderId="71" applyNumberFormat="0" applyFill="0" applyAlignment="0" applyProtection="0"/>
    <xf numFmtId="0" fontId="102" fillId="0" borderId="72" applyNumberFormat="0" applyFill="0" applyAlignment="0" applyProtection="0"/>
    <xf numFmtId="0" fontId="102" fillId="0" borderId="0" applyNumberFormat="0" applyFill="0" applyBorder="0" applyAlignment="0" applyProtection="0"/>
    <xf numFmtId="0" fontId="103" fillId="0" borderId="73" applyNumberFormat="0" applyFill="0" applyAlignment="0" applyProtection="0"/>
    <xf numFmtId="0" fontId="106" fillId="87" borderId="68" applyNumberFormat="0" applyAlignment="0" applyProtection="0"/>
    <xf numFmtId="0" fontId="72" fillId="0" borderId="0" applyNumberFormat="0" applyFill="0" applyBorder="0" applyAlignment="0" applyProtection="0"/>
    <xf numFmtId="0" fontId="5" fillId="0" borderId="0"/>
    <xf numFmtId="0" fontId="62" fillId="7" borderId="56" applyNumberFormat="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4" fillId="78" borderId="0" applyNumberFormat="0" applyBorder="0" applyAlignment="0" applyProtection="0"/>
    <xf numFmtId="0" fontId="74" fillId="75" borderId="0" applyNumberFormat="0" applyBorder="0" applyAlignment="0" applyProtection="0"/>
    <xf numFmtId="0" fontId="74" fillId="76" borderId="0" applyNumberFormat="0" applyBorder="0" applyAlignment="0" applyProtection="0"/>
    <xf numFmtId="0" fontId="74" fillId="79" borderId="0" applyNumberFormat="0" applyBorder="0" applyAlignment="0" applyProtection="0"/>
    <xf numFmtId="0" fontId="74" fillId="80" borderId="0" applyNumberFormat="0" applyBorder="0" applyAlignment="0" applyProtection="0"/>
    <xf numFmtId="0" fontId="74" fillId="81" borderId="0" applyNumberFormat="0" applyBorder="0" applyAlignment="0" applyProtection="0"/>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84" fillId="0" borderId="0" applyNumberFormat="0" applyFill="0" applyBorder="0" applyAlignment="0" applyProtection="0"/>
    <xf numFmtId="0" fontId="5" fillId="0" borderId="0"/>
    <xf numFmtId="0" fontId="104" fillId="0" borderId="0" applyNumberFormat="0" applyFill="0" applyBorder="0" applyAlignment="0" applyProtection="0"/>
    <xf numFmtId="0" fontId="5" fillId="0" borderId="0"/>
    <xf numFmtId="0" fontId="5" fillId="0" borderId="0"/>
    <xf numFmtId="0" fontId="5" fillId="0" borderId="0"/>
    <xf numFmtId="49" fontId="28" fillId="0" borderId="29" applyNumberFormat="0" applyFont="0" applyFill="0" applyBorder="0" applyProtection="0">
      <alignment horizontal="left" vertical="center" indent="2"/>
    </xf>
    <xf numFmtId="49" fontId="28" fillId="0" borderId="61" applyNumberFormat="0" applyFont="0" applyFill="0" applyBorder="0" applyProtection="0">
      <alignment horizontal="left" vertical="center" indent="5"/>
    </xf>
    <xf numFmtId="0" fontId="24" fillId="9" borderId="29">
      <alignment horizontal="right" vertical="center"/>
    </xf>
    <xf numFmtId="4" fontId="24" fillId="9" borderId="29">
      <alignment horizontal="right" vertical="center"/>
    </xf>
    <xf numFmtId="0" fontId="69" fillId="9" borderId="29">
      <alignment horizontal="right" vertical="center"/>
    </xf>
    <xf numFmtId="4" fontId="69" fillId="9" borderId="29">
      <alignment horizontal="right" vertical="center"/>
    </xf>
    <xf numFmtId="0" fontId="24" fillId="14" borderId="29">
      <alignment horizontal="right" vertical="center"/>
    </xf>
    <xf numFmtId="4" fontId="24" fillId="14" borderId="29">
      <alignment horizontal="right" vertical="center"/>
    </xf>
    <xf numFmtId="0" fontId="24" fillId="14" borderId="29">
      <alignment horizontal="right" vertical="center"/>
    </xf>
    <xf numFmtId="4" fontId="24" fillId="14" borderId="29">
      <alignment horizontal="right" vertical="center"/>
    </xf>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174" fontId="110" fillId="0" borderId="0" applyFont="0" applyFill="0" applyBorder="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82" fillId="73" borderId="67" applyNumberFormat="0" applyAlignment="0" applyProtection="0"/>
    <xf numFmtId="0" fontId="28" fillId="0" borderId="29">
      <alignment horizontal="right" vertical="center"/>
    </xf>
    <xf numFmtId="4" fontId="28" fillId="0" borderId="29">
      <alignment horizontal="right" vertical="center"/>
    </xf>
    <xf numFmtId="0" fontId="110" fillId="0" borderId="0"/>
    <xf numFmtId="0" fontId="108" fillId="0" borderId="0"/>
    <xf numFmtId="0" fontId="108" fillId="0" borderId="0"/>
    <xf numFmtId="0" fontId="5" fillId="0" borderId="0"/>
    <xf numFmtId="0" fontId="5" fillId="0" borderId="0"/>
    <xf numFmtId="0" fontId="5" fillId="0" borderId="0"/>
    <xf numFmtId="0" fontId="5" fillId="0" borderId="0"/>
    <xf numFmtId="0" fontId="108" fillId="0" borderId="0"/>
    <xf numFmtId="0" fontId="29" fillId="0" borderId="0"/>
    <xf numFmtId="4" fontId="28" fillId="0" borderId="29" applyFill="0" applyBorder="0" applyProtection="0">
      <alignment horizontal="right" vertical="center"/>
    </xf>
    <xf numFmtId="49" fontId="26" fillId="0" borderId="29" applyNumberFormat="0" applyFill="0" applyBorder="0" applyProtection="0">
      <alignment horizontal="left" vertical="center"/>
    </xf>
    <xf numFmtId="0" fontId="28" fillId="0" borderId="29" applyNumberFormat="0" applyFill="0" applyAlignment="0" applyProtection="0"/>
    <xf numFmtId="0" fontId="110" fillId="65" borderId="0" applyNumberFormat="0" applyFont="0" applyBorder="0" applyAlignment="0" applyProtection="0"/>
    <xf numFmtId="175" fontId="28" fillId="90" borderId="29" applyNumberFormat="0" applyFont="0" applyBorder="0" applyAlignment="0" applyProtection="0">
      <alignment horizontal="right" vertical="center"/>
    </xf>
    <xf numFmtId="9" fontId="110" fillId="0" borderId="0" applyFont="0" applyFill="0" applyBorder="0" applyAlignment="0" applyProtection="0"/>
    <xf numFmtId="0" fontId="28" fillId="16" borderId="29"/>
    <xf numFmtId="4" fontId="28" fillId="16" borderId="29"/>
    <xf numFmtId="0" fontId="28" fillId="14" borderId="78">
      <alignment horizontal="left" vertical="center" wrapText="1" indent="2"/>
    </xf>
    <xf numFmtId="0" fontId="28" fillId="0" borderId="78">
      <alignment horizontal="left" vertical="center" wrapText="1" indent="2"/>
    </xf>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5" fillId="0" borderId="0"/>
    <xf numFmtId="0" fontId="28" fillId="14" borderId="51">
      <alignment horizontal="left" vertical="center" wrapText="1" indent="2"/>
    </xf>
    <xf numFmtId="0" fontId="28" fillId="0" borderId="51">
      <alignment horizontal="left" vertical="center" wrapText="1" indent="2"/>
    </xf>
    <xf numFmtId="0" fontId="29" fillId="0" borderId="0"/>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29" fillId="0" borderId="0"/>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28" fillId="0" borderId="78">
      <alignment horizontal="left" vertical="center" wrapText="1" indent="2"/>
    </xf>
    <xf numFmtId="0" fontId="76" fillId="86" borderId="66" applyNumberFormat="0" applyAlignment="0" applyProtection="0"/>
    <xf numFmtId="0" fontId="78" fillId="86" borderId="67" applyNumberFormat="0" applyAlignment="0" applyProtection="0"/>
    <xf numFmtId="0" fontId="79" fillId="86" borderId="67" applyNumberFormat="0" applyAlignment="0" applyProtection="0"/>
    <xf numFmtId="0" fontId="82" fillId="73" borderId="67" applyNumberFormat="0" applyAlignment="0" applyProtection="0"/>
    <xf numFmtId="0" fontId="83" fillId="0" borderId="69" applyNumberFormat="0" applyFill="0" applyAlignment="0" applyProtection="0"/>
    <xf numFmtId="0" fontId="91" fillId="73" borderId="67" applyNumberFormat="0" applyAlignment="0" applyProtection="0"/>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79" fillId="86"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61">
      <alignment horizontal="right" vertical="center"/>
    </xf>
    <xf numFmtId="4" fontId="24" fillId="14" borderId="61">
      <alignment horizontal="right" vertical="center"/>
    </xf>
    <xf numFmtId="0" fontId="24" fillId="14" borderId="62">
      <alignment horizontal="right" vertical="center"/>
    </xf>
    <xf numFmtId="4" fontId="24" fillId="14" borderId="62">
      <alignment horizontal="right" vertical="center"/>
    </xf>
    <xf numFmtId="0" fontId="79" fillId="86" borderId="67" applyNumberFormat="0" applyAlignment="0" applyProtection="0"/>
    <xf numFmtId="0" fontId="28" fillId="14" borderId="51">
      <alignment horizontal="left" vertical="center" wrapText="1" indent="2"/>
    </xf>
    <xf numFmtId="0" fontId="28" fillId="0" borderId="51">
      <alignment horizontal="left" vertical="center" wrapText="1" indent="2"/>
    </xf>
    <xf numFmtId="0" fontId="28" fillId="9" borderId="61">
      <alignment horizontal="left" vertical="center"/>
    </xf>
    <xf numFmtId="0" fontId="91" fillId="73" borderId="67" applyNumberFormat="0" applyAlignment="0" applyProtection="0"/>
    <xf numFmtId="0" fontId="95" fillId="86" borderId="66" applyNumberFormat="0" applyAlignment="0" applyProtection="0"/>
    <xf numFmtId="0" fontId="98" fillId="0" borderId="69" applyNumberFormat="0" applyFill="0" applyAlignment="0" applyProtection="0"/>
    <xf numFmtId="49" fontId="28" fillId="0" borderId="61" applyNumberFormat="0" applyFont="0" applyFill="0" applyBorder="0" applyProtection="0">
      <alignment horizontal="left" vertical="center" indent="5"/>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82" fillId="73" borderId="67" applyNumberFormat="0" applyAlignment="0" applyProtection="0"/>
    <xf numFmtId="0" fontId="28" fillId="0" borderId="75">
      <alignment horizontal="right" vertical="center"/>
    </xf>
    <xf numFmtId="4" fontId="28" fillId="0" borderId="75">
      <alignment horizontal="right" vertical="center"/>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5" applyNumberFormat="0" applyFill="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4" fontId="24" fillId="14" borderId="75">
      <alignment horizontal="right" vertical="center"/>
    </xf>
    <xf numFmtId="0" fontId="28" fillId="16" borderId="75"/>
    <xf numFmtId="0" fontId="78" fillId="86" borderId="67" applyNumberFormat="0" applyAlignment="0" applyProtection="0"/>
    <xf numFmtId="0" fontId="24" fillId="9" borderId="75">
      <alignment horizontal="right" vertical="center"/>
    </xf>
    <xf numFmtId="0" fontId="28" fillId="0" borderId="75">
      <alignment horizontal="right" vertical="center"/>
    </xf>
    <xf numFmtId="0" fontId="98" fillId="0" borderId="69" applyNumberFormat="0" applyFill="0" applyAlignment="0" applyProtection="0"/>
    <xf numFmtId="0" fontId="28" fillId="9" borderId="76">
      <alignment horizontal="left" vertical="center"/>
    </xf>
    <xf numFmtId="0" fontId="91" fillId="73" borderId="67" applyNumberFormat="0" applyAlignment="0" applyProtection="0"/>
    <xf numFmtId="175" fontId="28" fillId="90" borderId="75" applyNumberFormat="0" applyFont="0" applyBorder="0" applyAlignment="0" applyProtection="0">
      <alignment horizontal="right" vertical="center"/>
    </xf>
    <xf numFmtId="0" fontId="73" fillId="89" borderId="74" applyNumberFormat="0" applyFont="0" applyAlignment="0" applyProtection="0"/>
    <xf numFmtId="0" fontId="28" fillId="0" borderId="78">
      <alignment horizontal="left" vertical="center" wrapText="1" indent="2"/>
    </xf>
    <xf numFmtId="4" fontId="28" fillId="16" borderId="75"/>
    <xf numFmtId="49" fontId="26" fillId="0" borderId="75" applyNumberFormat="0" applyFill="0" applyBorder="0" applyProtection="0">
      <alignment horizontal="left" vertical="center"/>
    </xf>
    <xf numFmtId="0" fontId="28" fillId="0" borderId="75">
      <alignment horizontal="right" vertical="center"/>
    </xf>
    <xf numFmtId="4" fontId="24" fillId="14" borderId="77">
      <alignment horizontal="right" vertical="center"/>
    </xf>
    <xf numFmtId="4" fontId="24" fillId="14" borderId="75">
      <alignment horizontal="right" vertical="center"/>
    </xf>
    <xf numFmtId="4" fontId="24" fillId="14" borderId="75">
      <alignment horizontal="right" vertical="center"/>
    </xf>
    <xf numFmtId="0" fontId="69" fillId="9" borderId="75">
      <alignment horizontal="right" vertical="center"/>
    </xf>
    <xf numFmtId="0" fontId="24" fillId="9" borderId="75">
      <alignment horizontal="right" vertical="center"/>
    </xf>
    <xf numFmtId="49" fontId="28" fillId="0" borderId="75" applyNumberFormat="0" applyFont="0" applyFill="0" applyBorder="0" applyProtection="0">
      <alignment horizontal="left" vertical="center" indent="2"/>
    </xf>
    <xf numFmtId="0" fontId="91" fillId="73" borderId="67" applyNumberFormat="0" applyAlignment="0" applyProtection="0"/>
    <xf numFmtId="0" fontId="76" fillId="86" borderId="66" applyNumberFormat="0" applyAlignment="0" applyProtection="0"/>
    <xf numFmtId="49" fontId="28" fillId="0" borderId="75" applyNumberFormat="0" applyFont="0" applyFill="0" applyBorder="0" applyProtection="0">
      <alignment horizontal="left" vertical="center" indent="2"/>
    </xf>
    <xf numFmtId="0" fontId="82" fillId="73" borderId="67" applyNumberFormat="0" applyAlignment="0" applyProtection="0"/>
    <xf numFmtId="4" fontId="28" fillId="0" borderId="75" applyFill="0" applyBorder="0" applyProtection="0">
      <alignment horizontal="right" vertical="center"/>
    </xf>
    <xf numFmtId="0" fontId="79" fillId="86" borderId="67" applyNumberFormat="0" applyAlignment="0" applyProtection="0"/>
    <xf numFmtId="0" fontId="98" fillId="0" borderId="69" applyNumberFormat="0" applyFill="0" applyAlignment="0" applyProtection="0"/>
    <xf numFmtId="0" fontId="95" fillId="86" borderId="66" applyNumberFormat="0" applyAlignment="0" applyProtection="0"/>
    <xf numFmtId="0" fontId="28" fillId="0" borderId="75" applyNumberFormat="0" applyFill="0" applyAlignment="0" applyProtection="0"/>
    <xf numFmtId="4" fontId="28" fillId="0" borderId="75">
      <alignment horizontal="right" vertical="center"/>
    </xf>
    <xf numFmtId="0" fontId="28" fillId="0" borderId="75">
      <alignment horizontal="right" vertical="center"/>
    </xf>
    <xf numFmtId="0" fontId="91" fillId="73" borderId="67" applyNumberFormat="0" applyAlignment="0" applyProtection="0"/>
    <xf numFmtId="0" fontId="76" fillId="86" borderId="66" applyNumberFormat="0" applyAlignment="0" applyProtection="0"/>
    <xf numFmtId="0" fontId="78" fillId="86" borderId="67" applyNumberFormat="0" applyAlignment="0" applyProtection="0"/>
    <xf numFmtId="0" fontId="28" fillId="14" borderId="78">
      <alignment horizontal="left" vertical="center" wrapText="1" indent="2"/>
    </xf>
    <xf numFmtId="0" fontId="79" fillId="86" borderId="67" applyNumberFormat="0" applyAlignment="0" applyProtection="0"/>
    <xf numFmtId="0" fontId="79" fillId="86" borderId="67" applyNumberFormat="0" applyAlignment="0" applyProtection="0"/>
    <xf numFmtId="4" fontId="24" fillId="14" borderId="76">
      <alignment horizontal="right" vertical="center"/>
    </xf>
    <xf numFmtId="0" fontId="24" fillId="14" borderId="76">
      <alignment horizontal="right" vertical="center"/>
    </xf>
    <xf numFmtId="0" fontId="24" fillId="14" borderId="75">
      <alignment horizontal="right" vertical="center"/>
    </xf>
    <xf numFmtId="4" fontId="69" fillId="9" borderId="75">
      <alignment horizontal="right" vertical="center"/>
    </xf>
    <xf numFmtId="0" fontId="82" fillId="73" borderId="67" applyNumberFormat="0" applyAlignment="0" applyProtection="0"/>
    <xf numFmtId="0" fontId="83" fillId="0" borderId="69" applyNumberFormat="0" applyFill="0" applyAlignment="0" applyProtection="0"/>
    <xf numFmtId="0" fontId="98" fillId="0" borderId="69" applyNumberFormat="0" applyFill="0" applyAlignment="0" applyProtection="0"/>
    <xf numFmtId="0" fontId="73" fillId="89" borderId="74" applyNumberFormat="0" applyFont="0" applyAlignment="0" applyProtection="0"/>
    <xf numFmtId="0" fontId="91" fillId="73" borderId="67" applyNumberFormat="0" applyAlignment="0" applyProtection="0"/>
    <xf numFmtId="49" fontId="26" fillId="0" borderId="75" applyNumberFormat="0" applyFill="0" applyBorder="0" applyProtection="0">
      <alignment horizontal="left" vertical="center"/>
    </xf>
    <xf numFmtId="0" fontId="28" fillId="14" borderId="78">
      <alignment horizontal="left" vertical="center" wrapText="1" indent="2"/>
    </xf>
    <xf numFmtId="0" fontId="79" fillId="86" borderId="67" applyNumberFormat="0" applyAlignment="0" applyProtection="0"/>
    <xf numFmtId="0" fontId="28" fillId="0" borderId="78">
      <alignment horizontal="left" vertical="center" wrapText="1" indent="2"/>
    </xf>
    <xf numFmtId="0" fontId="73" fillId="89" borderId="74" applyNumberFormat="0" applyFont="0" applyAlignment="0" applyProtection="0"/>
    <xf numFmtId="0" fontId="29"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4" fontId="28" fillId="16" borderId="75"/>
    <xf numFmtId="0" fontId="24" fillId="14" borderId="75">
      <alignment horizontal="right" vertical="center"/>
    </xf>
    <xf numFmtId="0" fontId="98" fillId="0" borderId="69" applyNumberFormat="0" applyFill="0" applyAlignment="0" applyProtection="0"/>
    <xf numFmtId="4" fontId="24" fillId="14" borderId="77">
      <alignment horizontal="right" vertical="center"/>
    </xf>
    <xf numFmtId="0" fontId="78" fillId="86" borderId="67" applyNumberFormat="0" applyAlignment="0" applyProtection="0"/>
    <xf numFmtId="0" fontId="24" fillId="14" borderId="76">
      <alignment horizontal="right" vertical="center"/>
    </xf>
    <xf numFmtId="0" fontId="79" fillId="86" borderId="67" applyNumberFormat="0" applyAlignment="0" applyProtection="0"/>
    <xf numFmtId="0" fontId="83" fillId="0" borderId="69" applyNumberFormat="0" applyFill="0" applyAlignment="0" applyProtection="0"/>
    <xf numFmtId="0" fontId="73" fillId="89" borderId="74" applyNumberFormat="0" applyFont="0" applyAlignment="0" applyProtection="0"/>
    <xf numFmtId="4" fontId="24" fillId="14" borderId="76">
      <alignment horizontal="right" vertical="center"/>
    </xf>
    <xf numFmtId="0" fontId="28" fillId="14" borderId="78">
      <alignment horizontal="left" vertical="center" wrapText="1" indent="2"/>
    </xf>
    <xf numFmtId="0" fontId="28" fillId="16" borderId="75"/>
    <xf numFmtId="175" fontId="28" fillId="90" borderId="75" applyNumberFormat="0" applyFont="0" applyBorder="0" applyAlignment="0" applyProtection="0">
      <alignment horizontal="right" vertical="center"/>
    </xf>
    <xf numFmtId="0" fontId="28" fillId="0" borderId="75" applyNumberFormat="0" applyFill="0" applyAlignment="0" applyProtection="0"/>
    <xf numFmtId="4" fontId="28" fillId="0" borderId="75" applyFill="0" applyBorder="0" applyProtection="0">
      <alignment horizontal="right" vertical="center"/>
    </xf>
    <xf numFmtId="4" fontId="24" fillId="9" borderId="75">
      <alignment horizontal="right" vertical="center"/>
    </xf>
    <xf numFmtId="0" fontId="83" fillId="0" borderId="69" applyNumberFormat="0" applyFill="0" applyAlignment="0" applyProtection="0"/>
    <xf numFmtId="49" fontId="26" fillId="0" borderId="75" applyNumberFormat="0" applyFill="0" applyBorder="0" applyProtection="0">
      <alignment horizontal="left" vertical="center"/>
    </xf>
    <xf numFmtId="49" fontId="28" fillId="0" borderId="76" applyNumberFormat="0" applyFont="0" applyFill="0" applyBorder="0" applyProtection="0">
      <alignment horizontal="left" vertical="center" indent="5"/>
    </xf>
    <xf numFmtId="0" fontId="28" fillId="9" borderId="76">
      <alignment horizontal="left" vertical="center"/>
    </xf>
    <xf numFmtId="0" fontId="79" fillId="86" borderId="67" applyNumberFormat="0" applyAlignment="0" applyProtection="0"/>
    <xf numFmtId="4" fontId="24" fillId="14" borderId="77">
      <alignment horizontal="right" vertical="center"/>
    </xf>
    <xf numFmtId="0" fontId="91" fillId="73" borderId="67" applyNumberFormat="0" applyAlignment="0" applyProtection="0"/>
    <xf numFmtId="0" fontId="91" fillId="73" borderId="67" applyNumberFormat="0" applyAlignment="0" applyProtection="0"/>
    <xf numFmtId="0" fontId="73" fillId="89" borderId="74" applyNumberFormat="0" applyFont="0" applyAlignment="0" applyProtection="0"/>
    <xf numFmtId="0" fontId="95" fillId="86" borderId="66" applyNumberFormat="0" applyAlignment="0" applyProtection="0"/>
    <xf numFmtId="0" fontId="98" fillId="0" borderId="69" applyNumberFormat="0" applyFill="0" applyAlignment="0" applyProtection="0"/>
    <xf numFmtId="0" fontId="24" fillId="14" borderId="75">
      <alignment horizontal="right" vertical="center"/>
    </xf>
    <xf numFmtId="0" fontId="29" fillId="89" borderId="74" applyNumberFormat="0" applyFont="0" applyAlignment="0" applyProtection="0"/>
    <xf numFmtId="4" fontId="28" fillId="0" borderId="75">
      <alignment horizontal="right" vertical="center"/>
    </xf>
    <xf numFmtId="0" fontId="98" fillId="0" borderId="69" applyNumberFormat="0" applyFill="0" applyAlignment="0" applyProtection="0"/>
    <xf numFmtId="0" fontId="24" fillId="14" borderId="75">
      <alignment horizontal="right" vertical="center"/>
    </xf>
    <xf numFmtId="0" fontId="24" fillId="14" borderId="75">
      <alignment horizontal="right" vertical="center"/>
    </xf>
    <xf numFmtId="4" fontId="69" fillId="9" borderId="75">
      <alignment horizontal="right" vertical="center"/>
    </xf>
    <xf numFmtId="0" fontId="24" fillId="9" borderId="75">
      <alignment horizontal="right" vertical="center"/>
    </xf>
    <xf numFmtId="4" fontId="24" fillId="9" borderId="75">
      <alignment horizontal="right" vertical="center"/>
    </xf>
    <xf numFmtId="0" fontId="69" fillId="9" borderId="75">
      <alignment horizontal="right" vertical="center"/>
    </xf>
    <xf numFmtId="4" fontId="69" fillId="9" borderId="75">
      <alignment horizontal="right" vertical="center"/>
    </xf>
    <xf numFmtId="0" fontId="24" fillId="14" borderId="75">
      <alignment horizontal="right" vertical="center"/>
    </xf>
    <xf numFmtId="4" fontId="24" fillId="14" borderId="75">
      <alignment horizontal="right" vertical="center"/>
    </xf>
    <xf numFmtId="0" fontId="24" fillId="14" borderId="75">
      <alignment horizontal="right" vertical="center"/>
    </xf>
    <xf numFmtId="4" fontId="24" fillId="14" borderId="75">
      <alignment horizontal="right" vertical="center"/>
    </xf>
    <xf numFmtId="0" fontId="24" fillId="14" borderId="76">
      <alignment horizontal="right" vertical="center"/>
    </xf>
    <xf numFmtId="4" fontId="24" fillId="14" borderId="76">
      <alignment horizontal="right" vertical="center"/>
    </xf>
    <xf numFmtId="0" fontId="24" fillId="14" borderId="77">
      <alignment horizontal="right" vertical="center"/>
    </xf>
    <xf numFmtId="4" fontId="24" fillId="14" borderId="77">
      <alignment horizontal="right" vertical="center"/>
    </xf>
    <xf numFmtId="0" fontId="79"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9" borderId="76">
      <alignment horizontal="left" vertical="center"/>
    </xf>
    <xf numFmtId="0" fontId="91" fillId="73" borderId="67" applyNumberFormat="0" applyAlignment="0" applyProtection="0"/>
    <xf numFmtId="0" fontId="28" fillId="0" borderId="75">
      <alignment horizontal="right" vertical="center"/>
    </xf>
    <xf numFmtId="4" fontId="28" fillId="0" borderId="75">
      <alignment horizontal="right" vertical="center"/>
    </xf>
    <xf numFmtId="0" fontId="28" fillId="0" borderId="75" applyNumberFormat="0" applyFill="0" applyAlignment="0" applyProtection="0"/>
    <xf numFmtId="0" fontId="95" fillId="86" borderId="66" applyNumberFormat="0" applyAlignment="0" applyProtection="0"/>
    <xf numFmtId="175" fontId="28" fillId="90" borderId="75" applyNumberFormat="0" applyFont="0" applyBorder="0" applyAlignment="0" applyProtection="0">
      <alignment horizontal="right" vertical="center"/>
    </xf>
    <xf numFmtId="0" fontId="28" fillId="16" borderId="75"/>
    <xf numFmtId="4" fontId="28" fillId="16" borderId="75"/>
    <xf numFmtId="0" fontId="98" fillId="0" borderId="69" applyNumberFormat="0" applyFill="0" applyAlignment="0" applyProtection="0"/>
    <xf numFmtId="0" fontId="29" fillId="89" borderId="74" applyNumberFormat="0" applyFont="0" applyAlignment="0" applyProtection="0"/>
    <xf numFmtId="0" fontId="73" fillId="89" borderId="74" applyNumberFormat="0" applyFont="0" applyAlignment="0" applyProtection="0"/>
    <xf numFmtId="0" fontId="28" fillId="0" borderId="75" applyNumberFormat="0" applyFill="0" applyAlignment="0" applyProtection="0"/>
    <xf numFmtId="0" fontId="83" fillId="0" borderId="69" applyNumberFormat="0" applyFill="0" applyAlignment="0" applyProtection="0"/>
    <xf numFmtId="0" fontId="98" fillId="0" borderId="69" applyNumberFormat="0" applyFill="0" applyAlignment="0" applyProtection="0"/>
    <xf numFmtId="0" fontId="82" fillId="73" borderId="67" applyNumberFormat="0" applyAlignment="0" applyProtection="0"/>
    <xf numFmtId="0" fontId="79" fillId="86" borderId="67" applyNumberFormat="0" applyAlignment="0" applyProtection="0"/>
    <xf numFmtId="4" fontId="69" fillId="9" borderId="75">
      <alignment horizontal="right" vertical="center"/>
    </xf>
    <xf numFmtId="0" fontId="24" fillId="9" borderId="75">
      <alignment horizontal="right" vertical="center"/>
    </xf>
    <xf numFmtId="175" fontId="28" fillId="90" borderId="75" applyNumberFormat="0" applyFont="0" applyBorder="0" applyAlignment="0" applyProtection="0">
      <alignment horizontal="right" vertical="center"/>
    </xf>
    <xf numFmtId="0" fontId="83" fillId="0" borderId="69" applyNumberFormat="0" applyFill="0" applyAlignment="0" applyProtection="0"/>
    <xf numFmtId="49" fontId="28" fillId="0" borderId="75" applyNumberFormat="0" applyFont="0" applyFill="0" applyBorder="0" applyProtection="0">
      <alignment horizontal="left" vertical="center" indent="2"/>
    </xf>
    <xf numFmtId="49" fontId="28" fillId="0" borderId="76" applyNumberFormat="0" applyFont="0" applyFill="0" applyBorder="0" applyProtection="0">
      <alignment horizontal="left" vertical="center" indent="5"/>
    </xf>
    <xf numFmtId="49" fontId="28" fillId="0" borderId="75" applyNumberFormat="0" applyFont="0" applyFill="0" applyBorder="0" applyProtection="0">
      <alignment horizontal="left" vertical="center" indent="2"/>
    </xf>
    <xf numFmtId="4" fontId="28" fillId="0" borderId="75" applyFill="0" applyBorder="0" applyProtection="0">
      <alignment horizontal="right" vertical="center"/>
    </xf>
    <xf numFmtId="49" fontId="26" fillId="0" borderId="75" applyNumberFormat="0" applyFill="0" applyBorder="0" applyProtection="0">
      <alignment horizontal="left" vertical="center"/>
    </xf>
    <xf numFmtId="0" fontId="28" fillId="0" borderId="78">
      <alignment horizontal="left" vertical="center" wrapText="1" indent="2"/>
    </xf>
    <xf numFmtId="0" fontId="95" fillId="86" borderId="66" applyNumberFormat="0" applyAlignment="0" applyProtection="0"/>
    <xf numFmtId="0" fontId="24" fillId="14" borderId="77">
      <alignment horizontal="right" vertical="center"/>
    </xf>
    <xf numFmtId="0" fontId="82" fillId="73" borderId="67" applyNumberFormat="0" applyAlignment="0" applyProtection="0"/>
    <xf numFmtId="0" fontId="24" fillId="14" borderId="77">
      <alignment horizontal="right" vertical="center"/>
    </xf>
    <xf numFmtId="4" fontId="24" fillId="14" borderId="75">
      <alignment horizontal="right" vertical="center"/>
    </xf>
    <xf numFmtId="0" fontId="24" fillId="14" borderId="75">
      <alignment horizontal="right" vertical="center"/>
    </xf>
    <xf numFmtId="0" fontId="76" fillId="86" borderId="66" applyNumberFormat="0" applyAlignment="0" applyProtection="0"/>
    <xf numFmtId="0" fontId="78" fillId="86" borderId="67" applyNumberFormat="0" applyAlignment="0" applyProtection="0"/>
    <xf numFmtId="0" fontId="83" fillId="0" borderId="69" applyNumberFormat="0" applyFill="0" applyAlignment="0" applyProtection="0"/>
    <xf numFmtId="0" fontId="28" fillId="16" borderId="75"/>
    <xf numFmtId="4" fontId="28" fillId="16" borderId="75"/>
    <xf numFmtId="4" fontId="24" fillId="14" borderId="75">
      <alignment horizontal="right" vertical="center"/>
    </xf>
    <xf numFmtId="0" fontId="69" fillId="9" borderId="75">
      <alignment horizontal="right" vertical="center"/>
    </xf>
    <xf numFmtId="0" fontId="82" fillId="73" borderId="67" applyNumberFormat="0" applyAlignment="0" applyProtection="0"/>
    <xf numFmtId="0" fontId="79" fillId="86" borderId="67" applyNumberFormat="0" applyAlignment="0" applyProtection="0"/>
    <xf numFmtId="4" fontId="28" fillId="0" borderId="75">
      <alignment horizontal="right" vertical="center"/>
    </xf>
    <xf numFmtId="0" fontId="28" fillId="14" borderId="78">
      <alignment horizontal="left" vertical="center" wrapText="1" indent="2"/>
    </xf>
    <xf numFmtId="0" fontId="28" fillId="0" borderId="78">
      <alignment horizontal="left" vertical="center" wrapText="1" indent="2"/>
    </xf>
    <xf numFmtId="0" fontId="95" fillId="86" borderId="66" applyNumberFormat="0" applyAlignment="0" applyProtection="0"/>
    <xf numFmtId="0" fontId="91" fillId="73" borderId="67" applyNumberFormat="0" applyAlignment="0" applyProtection="0"/>
    <xf numFmtId="0" fontId="78" fillId="86" borderId="67" applyNumberFormat="0" applyAlignment="0" applyProtection="0"/>
    <xf numFmtId="0" fontId="76" fillId="86" borderId="66" applyNumberFormat="0" applyAlignment="0" applyProtection="0"/>
    <xf numFmtId="0" fontId="24" fillId="14" borderId="77">
      <alignment horizontal="right" vertical="center"/>
    </xf>
    <xf numFmtId="0" fontId="69" fillId="9" borderId="75">
      <alignment horizontal="right" vertical="center"/>
    </xf>
    <xf numFmtId="4" fontId="24" fillId="9" borderId="75">
      <alignment horizontal="right" vertical="center"/>
    </xf>
    <xf numFmtId="4" fontId="24" fillId="14" borderId="75">
      <alignment horizontal="right" vertical="center"/>
    </xf>
    <xf numFmtId="49" fontId="28" fillId="0" borderId="76" applyNumberFormat="0" applyFont="0" applyFill="0" applyBorder="0" applyProtection="0">
      <alignment horizontal="left" vertical="center" indent="5"/>
    </xf>
    <xf numFmtId="4" fontId="28" fillId="0" borderId="75" applyFill="0" applyBorder="0" applyProtection="0">
      <alignment horizontal="right" vertical="center"/>
    </xf>
    <xf numFmtId="4" fontId="24" fillId="9" borderId="75">
      <alignment horizontal="right" vertical="center"/>
    </xf>
    <xf numFmtId="0" fontId="91" fillId="73" borderId="67" applyNumberFormat="0" applyAlignment="0" applyProtection="0"/>
    <xf numFmtId="0" fontId="82" fillId="73" borderId="67" applyNumberFormat="0" applyAlignment="0" applyProtection="0"/>
    <xf numFmtId="0" fontId="78" fillId="86" borderId="67" applyNumberFormat="0" applyAlignment="0" applyProtection="0"/>
    <xf numFmtId="0" fontId="28" fillId="14" borderId="78">
      <alignment horizontal="left" vertical="center" wrapText="1" indent="2"/>
    </xf>
    <xf numFmtId="0" fontId="28" fillId="0" borderId="78">
      <alignment horizontal="left" vertical="center" wrapText="1" indent="2"/>
    </xf>
    <xf numFmtId="0" fontId="28" fillId="14" borderId="78">
      <alignment horizontal="left" vertical="center" wrapText="1" indent="2"/>
    </xf>
    <xf numFmtId="0" fontId="5" fillId="0" borderId="0"/>
    <xf numFmtId="0" fontId="28" fillId="0" borderId="93">
      <alignment horizontal="left" vertical="center" wrapText="1" indent="2"/>
    </xf>
    <xf numFmtId="0" fontId="73" fillId="89" borderId="89" applyNumberFormat="0" applyFont="0" applyAlignment="0" applyProtection="0"/>
    <xf numFmtId="0" fontId="95" fillId="86" borderId="94" applyNumberFormat="0" applyAlignment="0" applyProtection="0"/>
    <xf numFmtId="0" fontId="91" fillId="73" borderId="87" applyNumberFormat="0" applyAlignment="0" applyProtection="0"/>
    <xf numFmtId="0" fontId="83" fillId="0" borderId="88" applyNumberFormat="0" applyFill="0" applyAlignment="0" applyProtection="0"/>
    <xf numFmtId="4" fontId="28" fillId="0" borderId="98" applyFill="0" applyBorder="0" applyProtection="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4" fontId="24" fillId="14" borderId="92">
      <alignment horizontal="right" vertical="center"/>
    </xf>
    <xf numFmtId="0" fontId="28" fillId="16" borderId="90"/>
    <xf numFmtId="0" fontId="66" fillId="0" borderId="0" applyNumberFormat="0" applyFill="0" applyBorder="0" applyAlignment="0" applyProtection="0"/>
    <xf numFmtId="0" fontId="82" fillId="73" borderId="87" applyNumberFormat="0" applyAlignment="0" applyProtection="0"/>
    <xf numFmtId="0" fontId="79" fillId="86" borderId="87" applyNumberFormat="0" applyAlignment="0" applyProtection="0"/>
    <xf numFmtId="0" fontId="24" fillId="14" borderId="90">
      <alignment horizontal="right" vertical="center"/>
    </xf>
    <xf numFmtId="0" fontId="24" fillId="14" borderId="90">
      <alignment horizontal="right" vertical="center"/>
    </xf>
    <xf numFmtId="4" fontId="28" fillId="0" borderId="98">
      <alignment horizontal="right" vertical="center"/>
    </xf>
    <xf numFmtId="0" fontId="73" fillId="89" borderId="89" applyNumberFormat="0" applyFont="0" applyAlignment="0" applyProtection="0"/>
    <xf numFmtId="0" fontId="63" fillId="46" borderId="57" applyNumberFormat="0" applyAlignment="0" applyProtection="0"/>
    <xf numFmtId="0" fontId="64" fillId="46" borderId="56" applyNumberFormat="0" applyAlignment="0" applyProtection="0"/>
    <xf numFmtId="49" fontId="28" fillId="0" borderId="91" applyNumberFormat="0" applyFont="0" applyFill="0" applyBorder="0" applyProtection="0">
      <alignment horizontal="left" vertical="center" indent="5"/>
    </xf>
    <xf numFmtId="0" fontId="65" fillId="0" borderId="0" applyNumberFormat="0" applyFill="0" applyBorder="0" applyAlignment="0" applyProtection="0"/>
    <xf numFmtId="0" fontId="24" fillId="14" borderId="90">
      <alignment horizontal="right" vertical="center"/>
    </xf>
    <xf numFmtId="0" fontId="66" fillId="0" borderId="0" applyNumberFormat="0" applyFill="0" applyBorder="0" applyAlignment="0" applyProtection="0"/>
    <xf numFmtId="0" fontId="7" fillId="0" borderId="58" applyNumberFormat="0" applyFill="0" applyAlignment="0" applyProtection="0"/>
    <xf numFmtId="0" fontId="5" fillId="47" borderId="0" applyNumberFormat="0" applyBorder="0" applyAlignment="0" applyProtection="0"/>
    <xf numFmtId="0" fontId="5" fillId="48" borderId="0" applyNumberFormat="0" applyBorder="0" applyAlignment="0" applyProtection="0"/>
    <xf numFmtId="0" fontId="67" fillId="49" borderId="0" applyNumberFormat="0" applyBorder="0" applyAlignment="0" applyProtection="0"/>
    <xf numFmtId="0" fontId="5" fillId="50" borderId="0" applyNumberFormat="0" applyBorder="0" applyAlignment="0" applyProtection="0"/>
    <xf numFmtId="0" fontId="5" fillId="51" borderId="0" applyNumberFormat="0" applyBorder="0" applyAlignment="0" applyProtection="0"/>
    <xf numFmtId="0" fontId="67" fillId="52" borderId="0" applyNumberFormat="0" applyBorder="0" applyAlignment="0" applyProtection="0"/>
    <xf numFmtId="0" fontId="5" fillId="53"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76" fillId="86" borderId="94" applyNumberFormat="0" applyAlignment="0" applyProtection="0"/>
    <xf numFmtId="0" fontId="5" fillId="56" borderId="0" applyNumberFormat="0" applyBorder="0" applyAlignment="0" applyProtection="0"/>
    <xf numFmtId="0" fontId="5" fillId="57" borderId="0" applyNumberFormat="0" applyBorder="0" applyAlignment="0" applyProtection="0"/>
    <xf numFmtId="0" fontId="67" fillId="58" borderId="0" applyNumberFormat="0" applyBorder="0" applyAlignment="0" applyProtection="0"/>
    <xf numFmtId="4" fontId="28" fillId="16" borderId="90"/>
    <xf numFmtId="0" fontId="5" fillId="59" borderId="0" applyNumberFormat="0" applyBorder="0" applyAlignment="0" applyProtection="0"/>
    <xf numFmtId="0" fontId="5" fillId="60" borderId="0" applyNumberFormat="0" applyBorder="0" applyAlignment="0" applyProtection="0"/>
    <xf numFmtId="0" fontId="67" fillId="61" borderId="0" applyNumberFormat="0" applyBorder="0" applyAlignment="0" applyProtection="0"/>
    <xf numFmtId="0" fontId="5" fillId="62" borderId="0" applyNumberFormat="0" applyBorder="0" applyAlignment="0" applyProtection="0"/>
    <xf numFmtId="0" fontId="5" fillId="63" borderId="0" applyNumberFormat="0" applyBorder="0" applyAlignment="0" applyProtection="0"/>
    <xf numFmtId="0" fontId="67" fillId="64" borderId="0" applyNumberFormat="0" applyBorder="0" applyAlignment="0" applyProtection="0"/>
    <xf numFmtId="0" fontId="24" fillId="14" borderId="98">
      <alignment horizontal="right" vertical="center"/>
    </xf>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0" fontId="76" fillId="86" borderId="94" applyNumberFormat="0" applyAlignment="0" applyProtection="0"/>
    <xf numFmtId="0" fontId="63" fillId="46" borderId="57" applyNumberFormat="0" applyAlignment="0" applyProtection="0"/>
    <xf numFmtId="0" fontId="91" fillId="73" borderId="87" applyNumberFormat="0" applyAlignment="0" applyProtection="0"/>
    <xf numFmtId="0" fontId="7" fillId="0" borderId="58" applyNumberFormat="0" applyFill="0" applyAlignment="0" applyProtection="0"/>
    <xf numFmtId="0" fontId="63" fillId="46" borderId="57" applyNumberFormat="0" applyAlignment="0" applyProtection="0"/>
    <xf numFmtId="0" fontId="79" fillId="86" borderId="87" applyNumberFormat="0" applyAlignment="0" applyProtection="0"/>
    <xf numFmtId="0" fontId="78" fillId="86" borderId="95" applyNumberFormat="0" applyAlignment="0" applyProtection="0"/>
    <xf numFmtId="49" fontId="28" fillId="0" borderId="99" applyNumberFormat="0" applyFont="0" applyFill="0" applyBorder="0" applyProtection="0">
      <alignment horizontal="left" vertical="center" indent="5"/>
    </xf>
    <xf numFmtId="0" fontId="79" fillId="86" borderId="95" applyNumberFormat="0" applyAlignment="0" applyProtection="0"/>
    <xf numFmtId="4" fontId="24" fillId="14" borderId="92">
      <alignment horizontal="right" vertical="center"/>
    </xf>
    <xf numFmtId="49" fontId="28" fillId="0" borderId="91" applyNumberFormat="0" applyFont="0" applyFill="0" applyBorder="0" applyProtection="0">
      <alignment horizontal="left" vertical="center" indent="5"/>
    </xf>
    <xf numFmtId="0" fontId="5" fillId="60" borderId="0" applyNumberFormat="0" applyBorder="0" applyAlignment="0" applyProtection="0"/>
    <xf numFmtId="49" fontId="28" fillId="0" borderId="91" applyNumberFormat="0" applyFont="0" applyFill="0" applyBorder="0" applyProtection="0">
      <alignment horizontal="left" vertical="center" indent="5"/>
    </xf>
    <xf numFmtId="0" fontId="28" fillId="14" borderId="101">
      <alignment horizontal="left" vertical="center" wrapText="1" indent="2"/>
    </xf>
    <xf numFmtId="0" fontId="73" fillId="89" borderId="97" applyNumberFormat="0" applyFont="0" applyAlignment="0" applyProtection="0"/>
    <xf numFmtId="4" fontId="28" fillId="16" borderId="90"/>
    <xf numFmtId="4" fontId="24" fillId="14" borderId="90">
      <alignment horizontal="right" vertical="center"/>
    </xf>
    <xf numFmtId="4" fontId="24" fillId="14" borderId="90">
      <alignment horizontal="right" vertical="center"/>
    </xf>
    <xf numFmtId="4" fontId="28" fillId="0" borderId="90" applyFill="0" applyBorder="0" applyProtection="0">
      <alignment horizontal="right" vertical="center"/>
    </xf>
    <xf numFmtId="0" fontId="24" fillId="9" borderId="90">
      <alignment horizontal="right" vertical="center"/>
    </xf>
    <xf numFmtId="0" fontId="24" fillId="14" borderId="90">
      <alignment horizontal="right" vertical="center"/>
    </xf>
    <xf numFmtId="0" fontId="67" fillId="58" borderId="0" applyNumberFormat="0" applyBorder="0" applyAlignment="0" applyProtection="0"/>
    <xf numFmtId="0" fontId="28" fillId="9" borderId="91">
      <alignment horizontal="left" vertical="center"/>
    </xf>
    <xf numFmtId="0" fontId="28" fillId="0" borderId="90" applyNumberFormat="0" applyFill="0" applyAlignment="0" applyProtection="0"/>
    <xf numFmtId="0" fontId="82" fillId="73" borderId="87" applyNumberFormat="0" applyAlignment="0" applyProtection="0"/>
    <xf numFmtId="0" fontId="67" fillId="64" borderId="0" applyNumberFormat="0" applyBorder="0" applyAlignment="0" applyProtection="0"/>
    <xf numFmtId="0" fontId="79" fillId="86" borderId="87" applyNumberFormat="0" applyAlignment="0" applyProtection="0"/>
    <xf numFmtId="4" fontId="24" fillId="14" borderId="98">
      <alignment horizontal="right" vertical="center"/>
    </xf>
    <xf numFmtId="0" fontId="98" fillId="0" borderId="88" applyNumberFormat="0" applyFill="0" applyAlignment="0" applyProtection="0"/>
    <xf numFmtId="0" fontId="83" fillId="0" borderId="88" applyNumberFormat="0" applyFill="0" applyAlignment="0" applyProtection="0"/>
    <xf numFmtId="0" fontId="79" fillId="86" borderId="87" applyNumberFormat="0" applyAlignment="0" applyProtection="0"/>
    <xf numFmtId="0" fontId="91" fillId="73" borderId="87" applyNumberFormat="0" applyAlignment="0" applyProtection="0"/>
    <xf numFmtId="0" fontId="79" fillId="86" borderId="80" applyNumberFormat="0" applyAlignment="0" applyProtection="0"/>
    <xf numFmtId="4" fontId="24" fillId="14" borderId="90">
      <alignment horizontal="right" vertical="center"/>
    </xf>
    <xf numFmtId="0" fontId="73" fillId="89" borderId="89" applyNumberFormat="0" applyFont="0" applyAlignment="0" applyProtection="0"/>
    <xf numFmtId="0" fontId="28" fillId="0" borderId="90">
      <alignment horizontal="right" vertical="center"/>
    </xf>
    <xf numFmtId="0" fontId="28" fillId="9" borderId="91">
      <alignment horizontal="left" vertical="center"/>
    </xf>
    <xf numFmtId="0" fontId="28" fillId="14" borderId="93">
      <alignment horizontal="left" vertical="center" wrapText="1" indent="2"/>
    </xf>
    <xf numFmtId="0" fontId="5" fillId="47" borderId="0" applyNumberFormat="0" applyBorder="0" applyAlignment="0" applyProtection="0"/>
    <xf numFmtId="0" fontId="28" fillId="16" borderId="90"/>
    <xf numFmtId="4" fontId="69" fillId="9" borderId="90">
      <alignment horizontal="right" vertical="center"/>
    </xf>
    <xf numFmtId="4" fontId="24" fillId="14" borderId="91">
      <alignment horizontal="right" vertical="center"/>
    </xf>
    <xf numFmtId="4" fontId="24" fillId="14" borderId="92">
      <alignment horizontal="right" vertical="center"/>
    </xf>
    <xf numFmtId="0" fontId="91" fillId="73" borderId="80" applyNumberFormat="0" applyAlignment="0" applyProtection="0"/>
    <xf numFmtId="4" fontId="24" fillId="14" borderId="90">
      <alignment horizontal="right" vertical="center"/>
    </xf>
    <xf numFmtId="0" fontId="5" fillId="57" borderId="0" applyNumberFormat="0" applyBorder="0" applyAlignment="0" applyProtection="0"/>
    <xf numFmtId="0" fontId="28" fillId="0" borderId="93">
      <alignment horizontal="left" vertical="center" wrapText="1" indent="2"/>
    </xf>
    <xf numFmtId="49" fontId="28" fillId="0" borderId="90" applyNumberFormat="0" applyFont="0" applyFill="0" applyBorder="0" applyProtection="0">
      <alignment horizontal="left" vertical="center" indent="2"/>
    </xf>
    <xf numFmtId="0" fontId="24" fillId="9" borderId="90">
      <alignment horizontal="right" vertical="center"/>
    </xf>
    <xf numFmtId="175" fontId="28" fillId="90" borderId="90" applyNumberFormat="0" applyFont="0" applyBorder="0" applyAlignment="0" applyProtection="0">
      <alignment horizontal="right" vertical="center"/>
    </xf>
    <xf numFmtId="0" fontId="79" fillId="86" borderId="87" applyNumberFormat="0" applyAlignment="0" applyProtection="0"/>
    <xf numFmtId="0" fontId="78" fillId="86" borderId="87" applyNumberFormat="0" applyAlignment="0" applyProtection="0"/>
    <xf numFmtId="4" fontId="28" fillId="16" borderId="90"/>
    <xf numFmtId="0" fontId="7" fillId="0" borderId="58" applyNumberFormat="0" applyFill="0" applyAlignment="0" applyProtection="0"/>
    <xf numFmtId="0" fontId="66" fillId="0" borderId="0" applyNumberFormat="0" applyFill="0" applyBorder="0" applyAlignment="0" applyProtection="0"/>
    <xf numFmtId="0" fontId="64" fillId="46" borderId="56" applyNumberFormat="0" applyAlignment="0" applyProtection="0"/>
    <xf numFmtId="0" fontId="63" fillId="46" borderId="57" applyNumberFormat="0" applyAlignment="0" applyProtection="0"/>
    <xf numFmtId="0" fontId="28" fillId="0" borderId="93">
      <alignment horizontal="left" vertical="center" wrapText="1" indent="2"/>
    </xf>
    <xf numFmtId="0" fontId="83" fillId="0" borderId="88" applyNumberFormat="0" applyFill="0" applyAlignment="0" applyProtection="0"/>
    <xf numFmtId="0" fontId="83" fillId="0" borderId="88" applyNumberFormat="0" applyFill="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49" fontId="28" fillId="0" borderId="91" applyNumberFormat="0" applyFont="0" applyFill="0" applyBorder="0" applyProtection="0">
      <alignment horizontal="left" vertical="center" indent="5"/>
    </xf>
    <xf numFmtId="0" fontId="29" fillId="89" borderId="97" applyNumberFormat="0" applyFont="0" applyAlignment="0" applyProtection="0"/>
    <xf numFmtId="4" fontId="24" fillId="9" borderId="90">
      <alignment horizontal="right" vertical="center"/>
    </xf>
    <xf numFmtId="0" fontId="98" fillId="0" borderId="88" applyNumberFormat="0" applyFill="0" applyAlignment="0" applyProtection="0"/>
    <xf numFmtId="0" fontId="28" fillId="0" borderId="93">
      <alignment horizontal="left" vertical="center" wrapText="1" indent="2"/>
    </xf>
    <xf numFmtId="0" fontId="98" fillId="0" borderId="81" applyNumberFormat="0" applyFill="0" applyAlignment="0" applyProtection="0"/>
    <xf numFmtId="0" fontId="28" fillId="14" borderId="93">
      <alignment horizontal="left" vertical="center" wrapText="1" indent="2"/>
    </xf>
    <xf numFmtId="0" fontId="91" fillId="73" borderId="87" applyNumberFormat="0" applyAlignment="0" applyProtection="0"/>
    <xf numFmtId="4" fontId="28" fillId="0" borderId="90">
      <alignment horizontal="right" vertical="center"/>
    </xf>
    <xf numFmtId="0" fontId="29" fillId="89" borderId="89" applyNumberFormat="0" applyFont="0" applyAlignment="0" applyProtection="0"/>
    <xf numFmtId="0" fontId="78" fillId="86" borderId="87" applyNumberFormat="0" applyAlignment="0" applyProtection="0"/>
    <xf numFmtId="0" fontId="28" fillId="16" borderId="90"/>
    <xf numFmtId="0" fontId="5" fillId="47" borderId="0" applyNumberFormat="0" applyBorder="0" applyAlignment="0" applyProtection="0"/>
    <xf numFmtId="0" fontId="28" fillId="14" borderId="93">
      <alignment horizontal="left" vertical="center" wrapText="1" indent="2"/>
    </xf>
    <xf numFmtId="0" fontId="76" fillId="86" borderId="94" applyNumberFormat="0" applyAlignment="0" applyProtection="0"/>
    <xf numFmtId="49" fontId="28" fillId="0" borderId="90" applyNumberFormat="0" applyFont="0" applyFill="0" applyBorder="0" applyProtection="0">
      <alignment horizontal="left" vertical="center" indent="2"/>
    </xf>
    <xf numFmtId="0" fontId="24" fillId="14" borderId="90">
      <alignment horizontal="right" vertical="center"/>
    </xf>
    <xf numFmtId="0" fontId="28" fillId="14" borderId="93">
      <alignment horizontal="left" vertical="center" wrapText="1" indent="2"/>
    </xf>
    <xf numFmtId="4" fontId="24" fillId="14" borderId="92">
      <alignment horizontal="right" vertical="center"/>
    </xf>
    <xf numFmtId="0" fontId="5" fillId="47" borderId="0" applyNumberFormat="0" applyBorder="0" applyAlignment="0" applyProtection="0"/>
    <xf numFmtId="0" fontId="91" fillId="73" borderId="87" applyNumberFormat="0" applyAlignment="0" applyProtection="0"/>
    <xf numFmtId="4" fontId="24" fillId="9" borderId="90">
      <alignment horizontal="right" vertical="center"/>
    </xf>
    <xf numFmtId="0" fontId="82" fillId="73" borderId="87" applyNumberFormat="0" applyAlignment="0" applyProtection="0"/>
    <xf numFmtId="4" fontId="69" fillId="9" borderId="98">
      <alignment horizontal="right" vertical="center"/>
    </xf>
    <xf numFmtId="0" fontId="28" fillId="16" borderId="90"/>
    <xf numFmtId="0" fontId="69" fillId="9" borderId="90">
      <alignment horizontal="right" vertical="center"/>
    </xf>
    <xf numFmtId="0" fontId="24" fillId="14" borderId="90">
      <alignment horizontal="right" vertical="center"/>
    </xf>
    <xf numFmtId="0" fontId="28" fillId="14" borderId="93">
      <alignment horizontal="left" vertical="center" wrapText="1" indent="2"/>
    </xf>
    <xf numFmtId="4" fontId="24" fillId="14" borderId="91">
      <alignment horizontal="right" vertical="center"/>
    </xf>
    <xf numFmtId="0" fontId="98" fillId="0" borderId="88" applyNumberFormat="0" applyFill="0" applyAlignment="0" applyProtection="0"/>
    <xf numFmtId="0" fontId="28" fillId="0" borderId="93">
      <alignment horizontal="left" vertical="center" wrapText="1" indent="2"/>
    </xf>
    <xf numFmtId="4" fontId="28" fillId="0" borderId="90" applyFill="0" applyBorder="0" applyProtection="0">
      <alignment horizontal="right" vertical="center"/>
    </xf>
    <xf numFmtId="0" fontId="79" fillId="86" borderId="80" applyNumberFormat="0" applyAlignment="0" applyProtection="0"/>
    <xf numFmtId="0" fontId="69" fillId="9" borderId="90">
      <alignment horizontal="right" vertical="center"/>
    </xf>
    <xf numFmtId="0" fontId="82" fillId="73" borderId="95" applyNumberFormat="0" applyAlignment="0" applyProtection="0"/>
    <xf numFmtId="4" fontId="24" fillId="14" borderId="90">
      <alignment horizontal="right" vertical="center"/>
    </xf>
    <xf numFmtId="0" fontId="91" fillId="73" borderId="80" applyNumberFormat="0" applyAlignment="0" applyProtection="0"/>
    <xf numFmtId="4" fontId="69" fillId="9" borderId="90">
      <alignment horizontal="right" vertical="center"/>
    </xf>
    <xf numFmtId="0" fontId="28" fillId="9" borderId="91">
      <alignment horizontal="left" vertical="center"/>
    </xf>
    <xf numFmtId="0" fontId="73" fillId="89" borderId="82" applyNumberFormat="0" applyFont="0" applyAlignment="0" applyProtection="0"/>
    <xf numFmtId="0" fontId="95" fillId="86" borderId="79" applyNumberFormat="0" applyAlignment="0" applyProtection="0"/>
    <xf numFmtId="0" fontId="66" fillId="0" borderId="0" applyNumberFormat="0" applyFill="0" applyBorder="0" applyAlignment="0" applyProtection="0"/>
    <xf numFmtId="0" fontId="98" fillId="0" borderId="81" applyNumberFormat="0" applyFill="0" applyAlignment="0" applyProtection="0"/>
    <xf numFmtId="0" fontId="5" fillId="47" borderId="0" applyNumberFormat="0" applyBorder="0" applyAlignment="0" applyProtection="0"/>
    <xf numFmtId="0" fontId="67" fillId="52" borderId="0" applyNumberFormat="0" applyBorder="0" applyAlignment="0" applyProtection="0"/>
    <xf numFmtId="0" fontId="78" fillId="86" borderId="87" applyNumberFormat="0" applyAlignment="0" applyProtection="0"/>
    <xf numFmtId="0" fontId="24" fillId="9" borderId="90">
      <alignment horizontal="right" vertical="center"/>
    </xf>
    <xf numFmtId="0" fontId="91" fillId="73" borderId="87" applyNumberFormat="0" applyAlignment="0" applyProtection="0"/>
    <xf numFmtId="0" fontId="28" fillId="0" borderId="93">
      <alignment horizontal="left" vertical="center" wrapText="1" indent="2"/>
    </xf>
    <xf numFmtId="0" fontId="24" fillId="14" borderId="92">
      <alignment horizontal="right" vertical="center"/>
    </xf>
    <xf numFmtId="0" fontId="73" fillId="89" borderId="89" applyNumberFormat="0" applyFont="0" applyAlignment="0" applyProtection="0"/>
    <xf numFmtId="0" fontId="67" fillId="64" borderId="0" applyNumberFormat="0" applyBorder="0" applyAlignment="0" applyProtection="0"/>
    <xf numFmtId="49" fontId="26" fillId="0" borderId="90" applyNumberFormat="0" applyFill="0" applyBorder="0" applyProtection="0">
      <alignment horizontal="left" vertical="center"/>
    </xf>
    <xf numFmtId="0" fontId="29" fillId="89" borderId="89" applyNumberFormat="0" applyFont="0" applyAlignment="0" applyProtection="0"/>
    <xf numFmtId="0" fontId="67" fillId="61" borderId="0" applyNumberFormat="0" applyBorder="0" applyAlignment="0" applyProtection="0"/>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4" fontId="28" fillId="0" borderId="90" applyFill="0" applyBorder="0" applyProtection="0">
      <alignment horizontal="righ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49" fontId="28" fillId="0" borderId="90" applyNumberFormat="0" applyFont="0" applyFill="0" applyBorder="0" applyProtection="0">
      <alignment horizontal="left" vertical="center" indent="2"/>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76" fillId="86" borderId="94" applyNumberFormat="0" applyAlignment="0" applyProtection="0"/>
    <xf numFmtId="0" fontId="5" fillId="50" borderId="0" applyNumberFormat="0" applyBorder="0" applyAlignment="0" applyProtection="0"/>
    <xf numFmtId="0" fontId="5" fillId="62" borderId="0" applyNumberFormat="0" applyBorder="0" applyAlignment="0" applyProtection="0"/>
    <xf numFmtId="0" fontId="24" fillId="14" borderId="91">
      <alignment horizontal="right" vertical="center"/>
    </xf>
    <xf numFmtId="0" fontId="98" fillId="0" borderId="88" applyNumberFormat="0" applyFill="0" applyAlignment="0" applyProtection="0"/>
    <xf numFmtId="0" fontId="64" fillId="46" borderId="56" applyNumberFormat="0" applyAlignment="0" applyProtection="0"/>
    <xf numFmtId="0" fontId="73" fillId="89" borderId="89" applyNumberFormat="0" applyFont="0" applyAlignment="0" applyProtection="0"/>
    <xf numFmtId="4" fontId="28" fillId="0" borderId="90" applyFill="0" applyBorder="0" applyProtection="0">
      <alignment horizontal="right" vertical="center"/>
    </xf>
    <xf numFmtId="0" fontId="5" fillId="62" borderId="0" applyNumberFormat="0" applyBorder="0" applyAlignment="0" applyProtection="0"/>
    <xf numFmtId="0" fontId="5" fillId="48" borderId="0" applyNumberFormat="0" applyBorder="0" applyAlignment="0" applyProtection="0"/>
    <xf numFmtId="4" fontId="24" fillId="14" borderId="92">
      <alignment horizontal="right" vertical="center"/>
    </xf>
    <xf numFmtId="0" fontId="5" fillId="51" borderId="0" applyNumberFormat="0" applyBorder="0" applyAlignment="0" applyProtection="0"/>
    <xf numFmtId="0" fontId="24" fillId="14" borderId="90">
      <alignment horizontal="right" vertical="center"/>
    </xf>
    <xf numFmtId="0" fontId="95" fillId="86" borderId="94" applyNumberFormat="0" applyAlignment="0" applyProtection="0"/>
    <xf numFmtId="0" fontId="5" fillId="50" borderId="0" applyNumberFormat="0" applyBorder="0" applyAlignment="0" applyProtection="0"/>
    <xf numFmtId="0" fontId="78" fillId="86" borderId="87" applyNumberFormat="0" applyAlignment="0" applyProtection="0"/>
    <xf numFmtId="0" fontId="98" fillId="0" borderId="88" applyNumberFormat="0" applyFill="0" applyAlignment="0" applyProtection="0"/>
    <xf numFmtId="4" fontId="24" fillId="14" borderId="90">
      <alignment horizontal="right" vertical="center"/>
    </xf>
    <xf numFmtId="0" fontId="67" fillId="55" borderId="0" applyNumberFormat="0" applyBorder="0" applyAlignment="0" applyProtection="0"/>
    <xf numFmtId="0" fontId="28" fillId="0" borderId="90" applyNumberFormat="0" applyFill="0" applyAlignment="0" applyProtection="0"/>
    <xf numFmtId="0" fontId="5" fillId="56" borderId="0" applyNumberFormat="0" applyBorder="0" applyAlignment="0" applyProtection="0"/>
    <xf numFmtId="0" fontId="98" fillId="0" borderId="88" applyNumberFormat="0" applyFill="0" applyAlignment="0" applyProtection="0"/>
    <xf numFmtId="4" fontId="28" fillId="0" borderId="90">
      <alignment horizontal="right" vertical="center"/>
    </xf>
    <xf numFmtId="4" fontId="24" fillId="14" borderId="92">
      <alignment horizontal="right" vertical="center"/>
    </xf>
    <xf numFmtId="0" fontId="69" fillId="9" borderId="90">
      <alignment horizontal="right" vertical="center"/>
    </xf>
    <xf numFmtId="0" fontId="29" fillId="89" borderId="89" applyNumberFormat="0" applyFont="0" applyAlignment="0" applyProtection="0"/>
    <xf numFmtId="0" fontId="5" fillId="59" borderId="0" applyNumberFormat="0" applyBorder="0" applyAlignment="0" applyProtection="0"/>
    <xf numFmtId="0" fontId="91" fillId="73" borderId="87" applyNumberFormat="0" applyAlignment="0" applyProtection="0"/>
    <xf numFmtId="4" fontId="69" fillId="9" borderId="90">
      <alignment horizontal="right" vertical="center"/>
    </xf>
    <xf numFmtId="0" fontId="28" fillId="0" borderId="93">
      <alignment horizontal="left" vertical="center" wrapText="1" indent="2"/>
    </xf>
    <xf numFmtId="0" fontId="95" fillId="86" borderId="94" applyNumberFormat="0" applyAlignment="0" applyProtection="0"/>
    <xf numFmtId="0" fontId="73" fillId="89" borderId="89" applyNumberFormat="0" applyFont="0" applyAlignment="0" applyProtection="0"/>
    <xf numFmtId="0" fontId="82" fillId="73" borderId="87" applyNumberFormat="0" applyAlignment="0" applyProtection="0"/>
    <xf numFmtId="49" fontId="26" fillId="0" borderId="90" applyNumberFormat="0" applyFill="0" applyBorder="0" applyProtection="0">
      <alignment horizontal="left" vertical="center"/>
    </xf>
    <xf numFmtId="4" fontId="24" fillId="9" borderId="90">
      <alignment horizontal="right" vertical="center"/>
    </xf>
    <xf numFmtId="0" fontId="98" fillId="0" borderId="88" applyNumberFormat="0" applyFill="0" applyAlignment="0" applyProtection="0"/>
    <xf numFmtId="0" fontId="5" fillId="53" borderId="0" applyNumberFormat="0" applyBorder="0" applyAlignment="0" applyProtection="0"/>
    <xf numFmtId="0" fontId="95" fillId="86" borderId="94" applyNumberFormat="0" applyAlignment="0" applyProtection="0"/>
    <xf numFmtId="0" fontId="91" fillId="73" borderId="87" applyNumberFormat="0" applyAlignment="0" applyProtection="0"/>
    <xf numFmtId="0" fontId="5" fillId="51" borderId="0" applyNumberFormat="0" applyBorder="0" applyAlignment="0" applyProtection="0"/>
    <xf numFmtId="0" fontId="67" fillId="61" borderId="0" applyNumberFormat="0" applyBorder="0" applyAlignment="0" applyProtection="0"/>
    <xf numFmtId="0" fontId="5" fillId="47" borderId="0" applyNumberFormat="0" applyBorder="0" applyAlignment="0" applyProtection="0"/>
    <xf numFmtId="49" fontId="26" fillId="0" borderId="90" applyNumberFormat="0" applyFill="0" applyBorder="0" applyProtection="0">
      <alignment horizontal="left" vertical="center"/>
    </xf>
    <xf numFmtId="0" fontId="98" fillId="0" borderId="88" applyNumberFormat="0" applyFill="0" applyAlignment="0" applyProtection="0"/>
    <xf numFmtId="0" fontId="67" fillId="52" borderId="0" applyNumberFormat="0" applyBorder="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0" fontId="91" fillId="73" borderId="87" applyNumberFormat="0" applyAlignment="0" applyProtection="0"/>
    <xf numFmtId="0" fontId="28" fillId="9" borderId="91">
      <alignment horizontal="left" vertical="center"/>
    </xf>
    <xf numFmtId="0" fontId="79" fillId="86" borderId="87" applyNumberFormat="0" applyAlignment="0" applyProtection="0"/>
    <xf numFmtId="0" fontId="98" fillId="0" borderId="88" applyNumberFormat="0" applyFill="0" applyAlignment="0" applyProtection="0"/>
    <xf numFmtId="4" fontId="24" fillId="14" borderId="91">
      <alignment horizontal="right" vertical="center"/>
    </xf>
    <xf numFmtId="0" fontId="29" fillId="89" borderId="89" applyNumberFormat="0" applyFont="0" applyAlignment="0" applyProtection="0"/>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4" fontId="24" fillId="14" borderId="92">
      <alignment horizontal="right" vertical="center"/>
    </xf>
    <xf numFmtId="0" fontId="67" fillId="64" borderId="0" applyNumberFormat="0" applyBorder="0" applyAlignment="0" applyProtection="0"/>
    <xf numFmtId="0" fontId="98" fillId="0" borderId="88" applyNumberFormat="0" applyFill="0" applyAlignment="0" applyProtection="0"/>
    <xf numFmtId="0" fontId="82" fillId="73" borderId="87" applyNumberFormat="0" applyAlignment="0" applyProtection="0"/>
    <xf numFmtId="0" fontId="83" fillId="0" borderId="88" applyNumberFormat="0" applyFill="0" applyAlignment="0" applyProtection="0"/>
    <xf numFmtId="0" fontId="73" fillId="89" borderId="89" applyNumberFormat="0" applyFont="0" applyAlignment="0" applyProtection="0"/>
    <xf numFmtId="0" fontId="98" fillId="0" borderId="88" applyNumberFormat="0" applyFill="0" applyAlignment="0" applyProtection="0"/>
    <xf numFmtId="0" fontId="67" fillId="55" borderId="0" applyNumberFormat="0" applyBorder="0" applyAlignment="0" applyProtection="0"/>
    <xf numFmtId="0" fontId="73" fillId="89" borderId="89" applyNumberFormat="0" applyFont="0" applyAlignment="0" applyProtection="0"/>
    <xf numFmtId="0" fontId="28" fillId="0" borderId="90" applyNumberFormat="0" applyFill="0" applyAlignment="0" applyProtection="0"/>
    <xf numFmtId="49" fontId="28" fillId="0" borderId="91" applyNumberFormat="0" applyFont="0" applyFill="0" applyBorder="0" applyProtection="0">
      <alignment horizontal="left" vertical="center" indent="5"/>
    </xf>
    <xf numFmtId="0" fontId="28" fillId="0" borderId="90" applyNumberFormat="0" applyFill="0" applyAlignment="0" applyProtection="0"/>
    <xf numFmtId="4" fontId="28" fillId="0" borderId="90">
      <alignment horizontal="right" vertical="center"/>
    </xf>
    <xf numFmtId="4" fontId="28" fillId="0" borderId="90">
      <alignment horizontal="right" vertical="center"/>
    </xf>
    <xf numFmtId="0" fontId="24" fillId="14" borderId="90">
      <alignment horizontal="right" vertical="center"/>
    </xf>
    <xf numFmtId="0" fontId="28" fillId="14" borderId="93">
      <alignment horizontal="left" vertical="center" wrapText="1" indent="2"/>
    </xf>
    <xf numFmtId="0" fontId="91" fillId="73" borderId="87" applyNumberFormat="0" applyAlignment="0" applyProtection="0"/>
    <xf numFmtId="0" fontId="28" fillId="0" borderId="90">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175" fontId="28" fillId="90" borderId="90" applyNumberFormat="0" applyFont="0" applyBorder="0" applyAlignment="0" applyProtection="0">
      <alignment horizontal="right" vertical="center"/>
    </xf>
    <xf numFmtId="0" fontId="63" fillId="46" borderId="57" applyNumberFormat="0" applyAlignment="0" applyProtection="0"/>
    <xf numFmtId="0" fontId="24" fillId="14" borderId="92">
      <alignment horizontal="right" vertical="center"/>
    </xf>
    <xf numFmtId="0" fontId="79" fillId="86" borderId="87" applyNumberFormat="0" applyAlignment="0" applyProtection="0"/>
    <xf numFmtId="0" fontId="78" fillId="86" borderId="87" applyNumberFormat="0" applyAlignment="0" applyProtection="0"/>
    <xf numFmtId="0" fontId="98" fillId="0" borderId="88" applyNumberFormat="0" applyFill="0" applyAlignment="0" applyProtection="0"/>
    <xf numFmtId="0" fontId="98" fillId="0" borderId="88" applyNumberFormat="0" applyFill="0" applyAlignment="0" applyProtection="0"/>
    <xf numFmtId="0" fontId="29" fillId="89" borderId="89" applyNumberFormat="0" applyFont="0" applyAlignment="0" applyProtection="0"/>
    <xf numFmtId="0" fontId="67" fillId="61" borderId="0" applyNumberFormat="0" applyBorder="0" applyAlignment="0" applyProtection="0"/>
    <xf numFmtId="0" fontId="24" fillId="14" borderId="92">
      <alignment horizontal="right" vertical="center"/>
    </xf>
    <xf numFmtId="0" fontId="5" fillId="59" borderId="0" applyNumberFormat="0" applyBorder="0" applyAlignment="0" applyProtection="0"/>
    <xf numFmtId="0" fontId="24" fillId="14" borderId="91">
      <alignment horizontal="right" vertical="center"/>
    </xf>
    <xf numFmtId="0" fontId="73" fillId="89" borderId="97" applyNumberFormat="0" applyFont="0" applyAlignment="0" applyProtection="0"/>
    <xf numFmtId="4" fontId="24" fillId="9" borderId="90">
      <alignment horizontal="right" vertical="center"/>
    </xf>
    <xf numFmtId="4" fontId="24" fillId="14" borderId="90">
      <alignment horizontal="right" vertical="center"/>
    </xf>
    <xf numFmtId="0" fontId="65" fillId="0" borderId="0" applyNumberFormat="0" applyFill="0" applyBorder="0" applyAlignment="0" applyProtection="0"/>
    <xf numFmtId="4" fontId="24" fillId="14" borderId="90">
      <alignment horizontal="right" vertical="center"/>
    </xf>
    <xf numFmtId="0" fontId="82" fillId="73" borderId="80" applyNumberFormat="0" applyAlignment="0" applyProtection="0"/>
    <xf numFmtId="0" fontId="24" fillId="14" borderId="90">
      <alignment horizontal="right" vertical="center"/>
    </xf>
    <xf numFmtId="4" fontId="24" fillId="14" borderId="90">
      <alignment horizontal="right" vertical="center"/>
    </xf>
    <xf numFmtId="0" fontId="95" fillId="86" borderId="94" applyNumberFormat="0" applyAlignment="0" applyProtection="0"/>
    <xf numFmtId="4" fontId="24" fillId="14" borderId="90">
      <alignment horizontal="right" vertical="center"/>
    </xf>
    <xf numFmtId="0" fontId="28" fillId="0" borderId="90">
      <alignment horizontal="right" vertical="center"/>
    </xf>
    <xf numFmtId="0" fontId="5" fillId="48" borderId="0" applyNumberFormat="0" applyBorder="0" applyAlignment="0" applyProtection="0"/>
    <xf numFmtId="0" fontId="67" fillId="49" borderId="0" applyNumberFormat="0" applyBorder="0" applyAlignment="0" applyProtection="0"/>
    <xf numFmtId="0" fontId="65" fillId="0" borderId="0" applyNumberFormat="0" applyFill="0" applyBorder="0" applyAlignment="0" applyProtection="0"/>
    <xf numFmtId="0" fontId="28" fillId="0" borderId="93">
      <alignment horizontal="left" vertical="center" wrapText="1" indent="2"/>
    </xf>
    <xf numFmtId="0" fontId="28" fillId="16" borderId="90"/>
    <xf numFmtId="4" fontId="28" fillId="0" borderId="90" applyFill="0" applyBorder="0" applyProtection="0">
      <alignment horizontal="right" vertical="center"/>
    </xf>
    <xf numFmtId="0" fontId="79" fillId="86" borderId="87" applyNumberFormat="0" applyAlignment="0" applyProtection="0"/>
    <xf numFmtId="0" fontId="28" fillId="14" borderId="86">
      <alignment horizontal="left" vertical="center" wrapText="1" indent="2"/>
    </xf>
    <xf numFmtId="0" fontId="28" fillId="0" borderId="86">
      <alignment horizontal="left" vertical="center" wrapText="1" indent="2"/>
    </xf>
    <xf numFmtId="0" fontId="83" fillId="0" borderId="88" applyNumberFormat="0" applyFill="0" applyAlignment="0" applyProtection="0"/>
    <xf numFmtId="0" fontId="91" fillId="73" borderId="87" applyNumberFormat="0" applyAlignment="0" applyProtection="0"/>
    <xf numFmtId="0" fontId="28" fillId="0" borderId="90">
      <alignment horizontal="right" vertical="center"/>
    </xf>
    <xf numFmtId="49" fontId="28" fillId="0" borderId="90" applyNumberFormat="0" applyFont="0" applyFill="0" applyBorder="0" applyProtection="0">
      <alignment horizontal="left" vertical="center" indent="2"/>
    </xf>
    <xf numFmtId="0" fontId="78" fillId="86" borderId="87" applyNumberFormat="0" applyAlignment="0" applyProtection="0"/>
    <xf numFmtId="0" fontId="28" fillId="0" borderId="90">
      <alignment horizontal="right" vertical="center"/>
    </xf>
    <xf numFmtId="0" fontId="24" fillId="9" borderId="90">
      <alignment horizontal="right" vertical="center"/>
    </xf>
    <xf numFmtId="4" fontId="24" fillId="14" borderId="99">
      <alignment horizontal="right" vertical="center"/>
    </xf>
    <xf numFmtId="0" fontId="67" fillId="52" borderId="0" applyNumberFormat="0" applyBorder="0" applyAlignment="0" applyProtection="0"/>
    <xf numFmtId="4" fontId="28" fillId="0" borderId="90">
      <alignment horizontal="right" vertical="center"/>
    </xf>
    <xf numFmtId="175" fontId="28" fillId="90" borderId="90" applyNumberFormat="0" applyFont="0" applyBorder="0" applyAlignment="0" applyProtection="0">
      <alignment horizontal="right" vertical="center"/>
    </xf>
    <xf numFmtId="4" fontId="69" fillId="9" borderId="90">
      <alignment horizontal="right" vertical="center"/>
    </xf>
    <xf numFmtId="4" fontId="24" fillId="14" borderId="91">
      <alignment horizontal="right" vertical="center"/>
    </xf>
    <xf numFmtId="4" fontId="24" fillId="9" borderId="90">
      <alignment horizontal="right" vertical="center"/>
    </xf>
    <xf numFmtId="0" fontId="83" fillId="0" borderId="88" applyNumberFormat="0" applyFill="0" applyAlignment="0" applyProtection="0"/>
    <xf numFmtId="0" fontId="91" fillId="73" borderId="87" applyNumberFormat="0" applyAlignment="0" applyProtection="0"/>
    <xf numFmtId="0" fontId="28" fillId="16" borderId="90"/>
    <xf numFmtId="49" fontId="28" fillId="0" borderId="90" applyNumberFormat="0" applyFont="0" applyFill="0" applyBorder="0" applyProtection="0">
      <alignment horizontal="left" vertical="center" indent="2"/>
    </xf>
    <xf numFmtId="4" fontId="69" fillId="9" borderId="90">
      <alignment horizontal="right" vertical="center"/>
    </xf>
    <xf numFmtId="0" fontId="95" fillId="86" borderId="94" applyNumberFormat="0" applyAlignment="0" applyProtection="0"/>
    <xf numFmtId="0" fontId="91" fillId="73" borderId="95" applyNumberFormat="0" applyAlignment="0" applyProtection="0"/>
    <xf numFmtId="0" fontId="5" fillId="62" borderId="0" applyNumberFormat="0" applyBorder="0" applyAlignment="0" applyProtection="0"/>
    <xf numFmtId="49" fontId="26" fillId="0" borderId="90" applyNumberFormat="0" applyFill="0" applyBorder="0" applyProtection="0">
      <alignment horizontal="left" vertical="center"/>
    </xf>
    <xf numFmtId="0" fontId="5" fillId="53" borderId="0" applyNumberFormat="0" applyBorder="0" applyAlignment="0" applyProtection="0"/>
    <xf numFmtId="0" fontId="5" fillId="51" borderId="0" applyNumberFormat="0" applyBorder="0" applyAlignment="0" applyProtection="0"/>
    <xf numFmtId="0" fontId="5" fillId="63" borderId="0" applyNumberFormat="0" applyBorder="0" applyAlignment="0" applyProtection="0"/>
    <xf numFmtId="0" fontId="69" fillId="9" borderId="90">
      <alignment horizontal="right" vertical="center"/>
    </xf>
    <xf numFmtId="0" fontId="67" fillId="49" borderId="0" applyNumberFormat="0" applyBorder="0" applyAlignment="0" applyProtection="0"/>
    <xf numFmtId="0" fontId="28" fillId="14" borderId="101">
      <alignment horizontal="left" vertical="center" wrapText="1" indent="2"/>
    </xf>
    <xf numFmtId="0" fontId="67" fillId="64" borderId="0" applyNumberFormat="0" applyBorder="0" applyAlignment="0" applyProtection="0"/>
    <xf numFmtId="0" fontId="5" fillId="57" borderId="0" applyNumberFormat="0" applyBorder="0" applyAlignment="0" applyProtection="0"/>
    <xf numFmtId="0" fontId="5" fillId="59" borderId="0" applyNumberFormat="0" applyBorder="0" applyAlignment="0" applyProtection="0"/>
    <xf numFmtId="0" fontId="5" fillId="60" borderId="0" applyNumberFormat="0" applyBorder="0" applyAlignment="0" applyProtection="0"/>
    <xf numFmtId="0" fontId="67" fillId="58" borderId="0" applyNumberFormat="0" applyBorder="0" applyAlignment="0" applyProtection="0"/>
    <xf numFmtId="0" fontId="5" fillId="54" borderId="0" applyNumberFormat="0" applyBorder="0" applyAlignment="0" applyProtection="0"/>
    <xf numFmtId="0" fontId="67" fillId="55" borderId="0" applyNumberFormat="0" applyBorder="0" applyAlignment="0" applyProtection="0"/>
    <xf numFmtId="0" fontId="83" fillId="0" borderId="88" applyNumberFormat="0" applyFill="0" applyAlignment="0" applyProtection="0"/>
    <xf numFmtId="0" fontId="28" fillId="14" borderId="93">
      <alignment horizontal="left" vertical="center" wrapText="1" indent="2"/>
    </xf>
    <xf numFmtId="0" fontId="76" fillId="86" borderId="94" applyNumberFormat="0" applyAlignment="0" applyProtection="0"/>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7" applyNumberFormat="0" applyAlignment="0" applyProtection="0"/>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28" fillId="0" borderId="86">
      <alignment horizontal="left" vertical="center" wrapText="1" indent="2"/>
    </xf>
    <xf numFmtId="0" fontId="76" fillId="86" borderId="79" applyNumberFormat="0" applyAlignment="0" applyProtection="0"/>
    <xf numFmtId="0" fontId="78" fillId="86" borderId="80" applyNumberFormat="0" applyAlignment="0" applyProtection="0"/>
    <xf numFmtId="0" fontId="79" fillId="86" borderId="80" applyNumberFormat="0" applyAlignment="0" applyProtection="0"/>
    <xf numFmtId="0" fontId="82" fillId="73" borderId="80" applyNumberFormat="0" applyAlignment="0" applyProtection="0"/>
    <xf numFmtId="0" fontId="83" fillId="0" borderId="81" applyNumberFormat="0" applyFill="0" applyAlignment="0" applyProtection="0"/>
    <xf numFmtId="0" fontId="91" fillId="73" borderId="80" applyNumberFormat="0" applyAlignment="0" applyProtection="0"/>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79" fillId="86" borderId="80" applyNumberFormat="0" applyAlignment="0" applyProtection="0"/>
    <xf numFmtId="0" fontId="91" fillId="73" borderId="80" applyNumberFormat="0" applyAlignment="0" applyProtection="0"/>
    <xf numFmtId="0" fontId="95" fillId="86" borderId="79" applyNumberFormat="0" applyAlignment="0" applyProtection="0"/>
    <xf numFmtId="0" fontId="98" fillId="0" borderId="81" applyNumberFormat="0" applyFill="0" applyAlignment="0" applyProtection="0"/>
    <xf numFmtId="0" fontId="5" fillId="53" borderId="0" applyNumberFormat="0" applyBorder="0" applyAlignment="0" applyProtection="0"/>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82" fillId="73" borderId="80" applyNumberFormat="0" applyAlignment="0" applyProtection="0"/>
    <xf numFmtId="0" fontId="28" fillId="0" borderId="83">
      <alignment horizontal="right" vertical="center"/>
    </xf>
    <xf numFmtId="4" fontId="28" fillId="0" borderId="83">
      <alignment horizontal="right" vertical="center"/>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3" applyNumberFormat="0" applyFill="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4" fontId="24" fillId="14" borderId="83">
      <alignment horizontal="right" vertical="center"/>
    </xf>
    <xf numFmtId="0" fontId="28" fillId="16" borderId="83"/>
    <xf numFmtId="0" fontId="78" fillId="86" borderId="80" applyNumberFormat="0" applyAlignment="0" applyProtection="0"/>
    <xf numFmtId="0" fontId="24" fillId="9" borderId="83">
      <alignment horizontal="right" vertical="center"/>
    </xf>
    <xf numFmtId="0" fontId="28" fillId="0" borderId="83">
      <alignment horizontal="right" vertical="center"/>
    </xf>
    <xf numFmtId="0" fontId="98" fillId="0" borderId="81" applyNumberFormat="0" applyFill="0" applyAlignment="0" applyProtection="0"/>
    <xf numFmtId="0" fontId="28" fillId="9" borderId="84">
      <alignment horizontal="left" vertical="center"/>
    </xf>
    <xf numFmtId="0" fontId="91" fillId="73" borderId="80" applyNumberFormat="0" applyAlignment="0" applyProtection="0"/>
    <xf numFmtId="175" fontId="28" fillId="90" borderId="83" applyNumberFormat="0" applyFont="0" applyBorder="0" applyAlignment="0" applyProtection="0">
      <alignment horizontal="right" vertical="center"/>
    </xf>
    <xf numFmtId="0" fontId="73" fillId="89" borderId="82" applyNumberFormat="0" applyFont="0" applyAlignment="0" applyProtection="0"/>
    <xf numFmtId="0" fontId="28" fillId="0" borderId="86">
      <alignment horizontal="left" vertical="center" wrapText="1" indent="2"/>
    </xf>
    <xf numFmtId="4" fontId="28" fillId="16" borderId="83"/>
    <xf numFmtId="49" fontId="26" fillId="0" borderId="83" applyNumberFormat="0" applyFill="0" applyBorder="0" applyProtection="0">
      <alignment horizontal="left" vertical="center"/>
    </xf>
    <xf numFmtId="0" fontId="28" fillId="0" borderId="83">
      <alignment horizontal="right" vertical="center"/>
    </xf>
    <xf numFmtId="4" fontId="24" fillId="14" borderId="85">
      <alignment horizontal="right" vertical="center"/>
    </xf>
    <xf numFmtId="4" fontId="24" fillId="14" borderId="83">
      <alignment horizontal="right" vertical="center"/>
    </xf>
    <xf numFmtId="4" fontId="24" fillId="14" borderId="83">
      <alignment horizontal="right" vertical="center"/>
    </xf>
    <xf numFmtId="0" fontId="69" fillId="9" borderId="83">
      <alignment horizontal="right" vertical="center"/>
    </xf>
    <xf numFmtId="0" fontId="24" fillId="9" borderId="83">
      <alignment horizontal="right" vertical="center"/>
    </xf>
    <xf numFmtId="49" fontId="28" fillId="0" borderId="83" applyNumberFormat="0" applyFont="0" applyFill="0" applyBorder="0" applyProtection="0">
      <alignment horizontal="left" vertical="center" indent="2"/>
    </xf>
    <xf numFmtId="0" fontId="91" fillId="73" borderId="80" applyNumberFormat="0" applyAlignment="0" applyProtection="0"/>
    <xf numFmtId="0" fontId="76" fillId="86" borderId="79" applyNumberFormat="0" applyAlignment="0" applyProtection="0"/>
    <xf numFmtId="49" fontId="28" fillId="0" borderId="83" applyNumberFormat="0" applyFont="0" applyFill="0" applyBorder="0" applyProtection="0">
      <alignment horizontal="left" vertical="center" indent="2"/>
    </xf>
    <xf numFmtId="0" fontId="82" fillId="73" borderId="80" applyNumberFormat="0" applyAlignment="0" applyProtection="0"/>
    <xf numFmtId="4" fontId="28" fillId="0" borderId="83" applyFill="0" applyBorder="0" applyProtection="0">
      <alignment horizontal="right" vertical="center"/>
    </xf>
    <xf numFmtId="0" fontId="79" fillId="86" borderId="80" applyNumberFormat="0" applyAlignment="0" applyProtection="0"/>
    <xf numFmtId="0" fontId="98" fillId="0" borderId="81" applyNumberFormat="0" applyFill="0" applyAlignment="0" applyProtection="0"/>
    <xf numFmtId="0" fontId="95" fillId="86" borderId="79" applyNumberFormat="0" applyAlignment="0" applyProtection="0"/>
    <xf numFmtId="0" fontId="28" fillId="0" borderId="83" applyNumberFormat="0" applyFill="0" applyAlignment="0" applyProtection="0"/>
    <xf numFmtId="4" fontId="28" fillId="0" borderId="83">
      <alignment horizontal="right" vertical="center"/>
    </xf>
    <xf numFmtId="0" fontId="28" fillId="0" borderId="83">
      <alignment horizontal="right" vertical="center"/>
    </xf>
    <xf numFmtId="0" fontId="91" fillId="73" borderId="80" applyNumberFormat="0" applyAlignment="0" applyProtection="0"/>
    <xf numFmtId="0" fontId="76" fillId="86" borderId="79" applyNumberFormat="0" applyAlignment="0" applyProtection="0"/>
    <xf numFmtId="0" fontId="78" fillId="86" borderId="80" applyNumberFormat="0" applyAlignment="0" applyProtection="0"/>
    <xf numFmtId="0" fontId="28" fillId="14" borderId="86">
      <alignment horizontal="left" vertical="center" wrapText="1" indent="2"/>
    </xf>
    <xf numFmtId="0" fontId="79" fillId="86" borderId="80" applyNumberFormat="0" applyAlignment="0" applyProtection="0"/>
    <xf numFmtId="0" fontId="79" fillId="86" borderId="80" applyNumberFormat="0" applyAlignment="0" applyProtection="0"/>
    <xf numFmtId="4" fontId="24" fillId="14" borderId="84">
      <alignment horizontal="right" vertical="center"/>
    </xf>
    <xf numFmtId="0" fontId="24" fillId="14" borderId="84">
      <alignment horizontal="right" vertical="center"/>
    </xf>
    <xf numFmtId="0" fontId="24" fillId="14" borderId="83">
      <alignment horizontal="right" vertical="center"/>
    </xf>
    <xf numFmtId="4" fontId="69" fillId="9" borderId="83">
      <alignment horizontal="right" vertical="center"/>
    </xf>
    <xf numFmtId="0" fontId="82" fillId="73" borderId="80" applyNumberFormat="0" applyAlignment="0" applyProtection="0"/>
    <xf numFmtId="0" fontId="83" fillId="0" borderId="81" applyNumberFormat="0" applyFill="0" applyAlignment="0" applyProtection="0"/>
    <xf numFmtId="0" fontId="98" fillId="0" borderId="81" applyNumberFormat="0" applyFill="0" applyAlignment="0" applyProtection="0"/>
    <xf numFmtId="0" fontId="73" fillId="89" borderId="82" applyNumberFormat="0" applyFont="0" applyAlignment="0" applyProtection="0"/>
    <xf numFmtId="0" fontId="91" fillId="73" borderId="80" applyNumberFormat="0" applyAlignment="0" applyProtection="0"/>
    <xf numFmtId="49" fontId="26" fillId="0" borderId="83" applyNumberFormat="0" applyFill="0" applyBorder="0" applyProtection="0">
      <alignment horizontal="left" vertical="center"/>
    </xf>
    <xf numFmtId="0" fontId="28" fillId="14" borderId="86">
      <alignment horizontal="left" vertical="center" wrapText="1" indent="2"/>
    </xf>
    <xf numFmtId="0" fontId="79" fillId="86" borderId="80" applyNumberFormat="0" applyAlignment="0" applyProtection="0"/>
    <xf numFmtId="0" fontId="28" fillId="0" borderId="86">
      <alignment horizontal="left" vertical="center" wrapText="1" indent="2"/>
    </xf>
    <xf numFmtId="0" fontId="73" fillId="89" borderId="82" applyNumberFormat="0" applyFont="0" applyAlignment="0" applyProtection="0"/>
    <xf numFmtId="0" fontId="29"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4" fontId="28" fillId="16" borderId="83"/>
    <xf numFmtId="0" fontId="24" fillId="14" borderId="83">
      <alignment horizontal="right" vertical="center"/>
    </xf>
    <xf numFmtId="0" fontId="98" fillId="0" borderId="81" applyNumberFormat="0" applyFill="0" applyAlignment="0" applyProtection="0"/>
    <xf numFmtId="4" fontId="24" fillId="14" borderId="85">
      <alignment horizontal="right" vertical="center"/>
    </xf>
    <xf numFmtId="0" fontId="78" fillId="86" borderId="80" applyNumberFormat="0" applyAlignment="0" applyProtection="0"/>
    <xf numFmtId="0" fontId="24" fillId="14" borderId="84">
      <alignment horizontal="right" vertical="center"/>
    </xf>
    <xf numFmtId="0" fontId="79" fillId="86" borderId="80" applyNumberFormat="0" applyAlignment="0" applyProtection="0"/>
    <xf numFmtId="0" fontId="83" fillId="0" borderId="81" applyNumberFormat="0" applyFill="0" applyAlignment="0" applyProtection="0"/>
    <xf numFmtId="0" fontId="73" fillId="89" borderId="82" applyNumberFormat="0" applyFont="0" applyAlignment="0" applyProtection="0"/>
    <xf numFmtId="4" fontId="24" fillId="14" borderId="84">
      <alignment horizontal="right" vertical="center"/>
    </xf>
    <xf numFmtId="0" fontId="28" fillId="14" borderId="86">
      <alignment horizontal="left" vertical="center" wrapText="1" indent="2"/>
    </xf>
    <xf numFmtId="0" fontId="28" fillId="16" borderId="83"/>
    <xf numFmtId="175" fontId="28" fillId="90" borderId="83" applyNumberFormat="0" applyFont="0" applyBorder="0" applyAlignment="0" applyProtection="0">
      <alignment horizontal="right" vertical="center"/>
    </xf>
    <xf numFmtId="0" fontId="28" fillId="0" borderId="83" applyNumberFormat="0" applyFill="0" applyAlignment="0" applyProtection="0"/>
    <xf numFmtId="4" fontId="28" fillId="0" borderId="83" applyFill="0" applyBorder="0" applyProtection="0">
      <alignment horizontal="right" vertical="center"/>
    </xf>
    <xf numFmtId="4" fontId="24" fillId="9" borderId="83">
      <alignment horizontal="right" vertical="center"/>
    </xf>
    <xf numFmtId="0" fontId="83" fillId="0" borderId="81" applyNumberFormat="0" applyFill="0" applyAlignment="0" applyProtection="0"/>
    <xf numFmtId="49" fontId="26" fillId="0" borderId="83" applyNumberFormat="0" applyFill="0" applyBorder="0" applyProtection="0">
      <alignment horizontal="left" vertical="center"/>
    </xf>
    <xf numFmtId="49" fontId="28" fillId="0" borderId="84" applyNumberFormat="0" applyFont="0" applyFill="0" applyBorder="0" applyProtection="0">
      <alignment horizontal="left" vertical="center" indent="5"/>
    </xf>
    <xf numFmtId="0" fontId="28" fillId="9" borderId="84">
      <alignment horizontal="left" vertical="center"/>
    </xf>
    <xf numFmtId="0" fontId="79" fillId="86" borderId="80" applyNumberFormat="0" applyAlignment="0" applyProtection="0"/>
    <xf numFmtId="4" fontId="24" fillId="14" borderId="85">
      <alignment horizontal="right" vertical="center"/>
    </xf>
    <xf numFmtId="0" fontId="91" fillId="73" borderId="80" applyNumberFormat="0" applyAlignment="0" applyProtection="0"/>
    <xf numFmtId="0" fontId="91" fillId="73" borderId="80" applyNumberFormat="0" applyAlignment="0" applyProtection="0"/>
    <xf numFmtId="0" fontId="73" fillId="89" borderId="82" applyNumberFormat="0" applyFont="0" applyAlignment="0" applyProtection="0"/>
    <xf numFmtId="0" fontId="95" fillId="86" borderId="79" applyNumberFormat="0" applyAlignment="0" applyProtection="0"/>
    <xf numFmtId="0" fontId="98" fillId="0" borderId="81" applyNumberFormat="0" applyFill="0" applyAlignment="0" applyProtection="0"/>
    <xf numFmtId="0" fontId="24" fillId="14" borderId="83">
      <alignment horizontal="right" vertical="center"/>
    </xf>
    <xf numFmtId="0" fontId="29" fillId="89" borderId="82" applyNumberFormat="0" applyFont="0" applyAlignment="0" applyProtection="0"/>
    <xf numFmtId="4" fontId="28" fillId="0" borderId="83">
      <alignment horizontal="right" vertical="center"/>
    </xf>
    <xf numFmtId="0" fontId="98" fillId="0" borderId="81" applyNumberFormat="0" applyFill="0" applyAlignment="0" applyProtection="0"/>
    <xf numFmtId="0" fontId="24" fillId="14" borderId="83">
      <alignment horizontal="right" vertical="center"/>
    </xf>
    <xf numFmtId="0" fontId="24" fillId="14" borderId="83">
      <alignment horizontal="right" vertical="center"/>
    </xf>
    <xf numFmtId="4" fontId="69" fillId="9" borderId="83">
      <alignment horizontal="right" vertical="center"/>
    </xf>
    <xf numFmtId="0" fontId="24" fillId="9" borderId="83">
      <alignment horizontal="right" vertical="center"/>
    </xf>
    <xf numFmtId="4" fontId="24" fillId="9" borderId="83">
      <alignment horizontal="right" vertical="center"/>
    </xf>
    <xf numFmtId="0" fontId="69" fillId="9" borderId="83">
      <alignment horizontal="right" vertical="center"/>
    </xf>
    <xf numFmtId="4" fontId="69" fillId="9" borderId="83">
      <alignment horizontal="right" vertical="center"/>
    </xf>
    <xf numFmtId="0" fontId="24" fillId="14" borderId="83">
      <alignment horizontal="right" vertical="center"/>
    </xf>
    <xf numFmtId="4" fontId="24" fillId="14" borderId="83">
      <alignment horizontal="right" vertical="center"/>
    </xf>
    <xf numFmtId="0" fontId="24" fillId="14" borderId="83">
      <alignment horizontal="right" vertical="center"/>
    </xf>
    <xf numFmtId="4" fontId="24" fillId="14" borderId="83">
      <alignment horizontal="right" vertical="center"/>
    </xf>
    <xf numFmtId="0" fontId="24" fillId="14" borderId="84">
      <alignment horizontal="right" vertical="center"/>
    </xf>
    <xf numFmtId="4" fontId="24" fillId="14" borderId="84">
      <alignment horizontal="right" vertical="center"/>
    </xf>
    <xf numFmtId="0" fontId="24" fillId="14" borderId="85">
      <alignment horizontal="right" vertical="center"/>
    </xf>
    <xf numFmtId="4" fontId="24" fillId="14" borderId="85">
      <alignment horizontal="right" vertical="center"/>
    </xf>
    <xf numFmtId="0" fontId="79"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9" borderId="84">
      <alignment horizontal="left" vertical="center"/>
    </xf>
    <xf numFmtId="0" fontId="91" fillId="73" borderId="80" applyNumberFormat="0" applyAlignment="0" applyProtection="0"/>
    <xf numFmtId="0" fontId="28" fillId="0" borderId="83">
      <alignment horizontal="right" vertical="center"/>
    </xf>
    <xf numFmtId="4" fontId="28" fillId="0" borderId="83">
      <alignment horizontal="right" vertical="center"/>
    </xf>
    <xf numFmtId="0" fontId="28" fillId="0" borderId="83" applyNumberFormat="0" applyFill="0" applyAlignment="0" applyProtection="0"/>
    <xf numFmtId="0" fontId="95" fillId="86" borderId="79" applyNumberFormat="0" applyAlignment="0" applyProtection="0"/>
    <xf numFmtId="175" fontId="28" fillId="90" borderId="83" applyNumberFormat="0" applyFont="0" applyBorder="0" applyAlignment="0" applyProtection="0">
      <alignment horizontal="right" vertical="center"/>
    </xf>
    <xf numFmtId="0" fontId="28" fillId="16" borderId="83"/>
    <xf numFmtId="4" fontId="28" fillId="16" borderId="83"/>
    <xf numFmtId="0" fontId="98" fillId="0" borderId="81" applyNumberFormat="0" applyFill="0" applyAlignment="0" applyProtection="0"/>
    <xf numFmtId="0" fontId="29" fillId="89" borderId="82" applyNumberFormat="0" applyFont="0" applyAlignment="0" applyProtection="0"/>
    <xf numFmtId="0" fontId="73" fillId="89" borderId="82" applyNumberFormat="0" applyFont="0" applyAlignment="0" applyProtection="0"/>
    <xf numFmtId="0" fontId="28" fillId="0" borderId="83" applyNumberFormat="0" applyFill="0" applyAlignment="0" applyProtection="0"/>
    <xf numFmtId="0" fontId="83" fillId="0" borderId="81" applyNumberFormat="0" applyFill="0" applyAlignment="0" applyProtection="0"/>
    <xf numFmtId="0" fontId="98" fillId="0" borderId="81" applyNumberFormat="0" applyFill="0" applyAlignment="0" applyProtection="0"/>
    <xf numFmtId="0" fontId="82" fillId="73" borderId="80" applyNumberFormat="0" applyAlignment="0" applyProtection="0"/>
    <xf numFmtId="0" fontId="79" fillId="86" borderId="80" applyNumberFormat="0" applyAlignment="0" applyProtection="0"/>
    <xf numFmtId="4" fontId="69" fillId="9" borderId="83">
      <alignment horizontal="right" vertical="center"/>
    </xf>
    <xf numFmtId="0" fontId="24" fillId="9" borderId="83">
      <alignment horizontal="right" vertical="center"/>
    </xf>
    <xf numFmtId="175" fontId="28" fillId="90" borderId="83" applyNumberFormat="0" applyFont="0" applyBorder="0" applyAlignment="0" applyProtection="0">
      <alignment horizontal="right" vertical="center"/>
    </xf>
    <xf numFmtId="0" fontId="83" fillId="0" borderId="81" applyNumberFormat="0" applyFill="0" applyAlignment="0" applyProtection="0"/>
    <xf numFmtId="49" fontId="28" fillId="0" borderId="83" applyNumberFormat="0" applyFont="0" applyFill="0" applyBorder="0" applyProtection="0">
      <alignment horizontal="left" vertical="center" indent="2"/>
    </xf>
    <xf numFmtId="49" fontId="28" fillId="0" borderId="84" applyNumberFormat="0" applyFont="0" applyFill="0" applyBorder="0" applyProtection="0">
      <alignment horizontal="left" vertical="center" indent="5"/>
    </xf>
    <xf numFmtId="49" fontId="28" fillId="0" borderId="83" applyNumberFormat="0" applyFont="0" applyFill="0" applyBorder="0" applyProtection="0">
      <alignment horizontal="left" vertical="center" indent="2"/>
    </xf>
    <xf numFmtId="4" fontId="28" fillId="0" borderId="83" applyFill="0" applyBorder="0" applyProtection="0">
      <alignment horizontal="right" vertical="center"/>
    </xf>
    <xf numFmtId="49" fontId="26" fillId="0" borderId="83" applyNumberFormat="0" applyFill="0" applyBorder="0" applyProtection="0">
      <alignment horizontal="left" vertical="center"/>
    </xf>
    <xf numFmtId="0" fontId="28" fillId="0" borderId="86">
      <alignment horizontal="left" vertical="center" wrapText="1" indent="2"/>
    </xf>
    <xf numFmtId="0" fontId="95" fillId="86" borderId="79" applyNumberFormat="0" applyAlignment="0" applyProtection="0"/>
    <xf numFmtId="0" fontId="24" fillId="14" borderId="85">
      <alignment horizontal="right" vertical="center"/>
    </xf>
    <xf numFmtId="0" fontId="82" fillId="73" borderId="80" applyNumberFormat="0" applyAlignment="0" applyProtection="0"/>
    <xf numFmtId="0" fontId="24" fillId="14" borderId="85">
      <alignment horizontal="right" vertical="center"/>
    </xf>
    <xf numFmtId="4" fontId="24" fillId="14" borderId="83">
      <alignment horizontal="right" vertical="center"/>
    </xf>
    <xf numFmtId="0" fontId="24" fillId="14" borderId="83">
      <alignment horizontal="right" vertical="center"/>
    </xf>
    <xf numFmtId="0" fontId="76" fillId="86" borderId="79" applyNumberFormat="0" applyAlignment="0" applyProtection="0"/>
    <xf numFmtId="0" fontId="78" fillId="86" borderId="80" applyNumberFormat="0" applyAlignment="0" applyProtection="0"/>
    <xf numFmtId="0" fontId="83" fillId="0" borderId="81" applyNumberFormat="0" applyFill="0" applyAlignment="0" applyProtection="0"/>
    <xf numFmtId="0" fontId="28" fillId="16" borderId="83"/>
    <xf numFmtId="4" fontId="28" fillId="16" borderId="83"/>
    <xf numFmtId="4" fontId="24" fillId="14" borderId="83">
      <alignment horizontal="right" vertical="center"/>
    </xf>
    <xf numFmtId="0" fontId="69" fillId="9" borderId="83">
      <alignment horizontal="right" vertical="center"/>
    </xf>
    <xf numFmtId="0" fontId="82" fillId="73" borderId="80" applyNumberFormat="0" applyAlignment="0" applyProtection="0"/>
    <xf numFmtId="0" fontId="79" fillId="86" borderId="80" applyNumberFormat="0" applyAlignment="0" applyProtection="0"/>
    <xf numFmtId="4" fontId="28" fillId="0" borderId="83">
      <alignment horizontal="right" vertical="center"/>
    </xf>
    <xf numFmtId="0" fontId="28" fillId="14" borderId="86">
      <alignment horizontal="left" vertical="center" wrapText="1" indent="2"/>
    </xf>
    <xf numFmtId="0" fontId="28" fillId="0" borderId="86">
      <alignment horizontal="left" vertical="center" wrapText="1" indent="2"/>
    </xf>
    <xf numFmtId="0" fontId="95" fillId="86" borderId="79" applyNumberFormat="0" applyAlignment="0" applyProtection="0"/>
    <xf numFmtId="0" fontId="91" fillId="73" borderId="80" applyNumberFormat="0" applyAlignment="0" applyProtection="0"/>
    <xf numFmtId="0" fontId="78" fillId="86" borderId="80" applyNumberFormat="0" applyAlignment="0" applyProtection="0"/>
    <xf numFmtId="0" fontId="76" fillId="86" borderId="79" applyNumberFormat="0" applyAlignment="0" applyProtection="0"/>
    <xf numFmtId="0" fontId="24" fillId="14" borderId="85">
      <alignment horizontal="right" vertical="center"/>
    </xf>
    <xf numFmtId="0" fontId="69" fillId="9" borderId="83">
      <alignment horizontal="right" vertical="center"/>
    </xf>
    <xf numFmtId="4" fontId="24" fillId="9" borderId="83">
      <alignment horizontal="right" vertical="center"/>
    </xf>
    <xf numFmtId="4" fontId="24" fillId="14" borderId="83">
      <alignment horizontal="right" vertical="center"/>
    </xf>
    <xf numFmtId="49" fontId="28" fillId="0" borderId="84" applyNumberFormat="0" applyFont="0" applyFill="0" applyBorder="0" applyProtection="0">
      <alignment horizontal="left" vertical="center" indent="5"/>
    </xf>
    <xf numFmtId="4" fontId="28" fillId="0" borderId="83" applyFill="0" applyBorder="0" applyProtection="0">
      <alignment horizontal="right" vertical="center"/>
    </xf>
    <xf numFmtId="4" fontId="24" fillId="9" borderId="83">
      <alignment horizontal="right" vertical="center"/>
    </xf>
    <xf numFmtId="0" fontId="91" fillId="73" borderId="80" applyNumberFormat="0" applyAlignment="0" applyProtection="0"/>
    <xf numFmtId="0" fontId="82" fillId="73" borderId="80" applyNumberFormat="0" applyAlignment="0" applyProtection="0"/>
    <xf numFmtId="0" fontId="78" fillId="86" borderId="80" applyNumberFormat="0" applyAlignment="0" applyProtection="0"/>
    <xf numFmtId="0" fontId="28" fillId="14" borderId="86">
      <alignment horizontal="left" vertical="center" wrapText="1" indent="2"/>
    </xf>
    <xf numFmtId="0" fontId="28" fillId="0" borderId="86">
      <alignment horizontal="left" vertical="center" wrapText="1" indent="2"/>
    </xf>
    <xf numFmtId="0" fontId="28" fillId="14" borderId="86">
      <alignment horizontal="left" vertical="center" wrapText="1" indent="2"/>
    </xf>
    <xf numFmtId="0" fontId="76" fillId="86" borderId="94" applyNumberFormat="0" applyAlignment="0" applyProtection="0"/>
    <xf numFmtId="0" fontId="95" fillId="86" borderId="94" applyNumberFormat="0" applyAlignment="0" applyProtection="0"/>
    <xf numFmtId="0" fontId="24" fillId="14" borderId="92">
      <alignment horizontal="right" vertical="center"/>
    </xf>
    <xf numFmtId="0" fontId="78" fillId="86" borderId="87" applyNumberFormat="0" applyAlignment="0" applyProtection="0"/>
    <xf numFmtId="4" fontId="24" fillId="14" borderId="90">
      <alignment horizontal="right" vertical="center"/>
    </xf>
    <xf numFmtId="4" fontId="28" fillId="16" borderId="90"/>
    <xf numFmtId="4" fontId="28" fillId="16" borderId="90"/>
    <xf numFmtId="0" fontId="24" fillId="14" borderId="90">
      <alignment horizontal="right" vertical="center"/>
    </xf>
    <xf numFmtId="0" fontId="24" fillId="14" borderId="90">
      <alignment horizontal="right" vertical="center"/>
    </xf>
    <xf numFmtId="0" fontId="28" fillId="16" borderId="90"/>
    <xf numFmtId="0" fontId="24" fillId="14" borderId="92">
      <alignment horizontal="right" vertical="center"/>
    </xf>
    <xf numFmtId="0" fontId="24" fillId="14" borderId="92">
      <alignment horizontal="right" vertical="center"/>
    </xf>
    <xf numFmtId="0" fontId="78" fillId="86" borderId="87" applyNumberFormat="0" applyAlignment="0" applyProtection="0"/>
    <xf numFmtId="0" fontId="24" fillId="14" borderId="91">
      <alignment horizontal="right" vertical="center"/>
    </xf>
    <xf numFmtId="0" fontId="28" fillId="0" borderId="90">
      <alignment horizontal="right" vertical="center"/>
    </xf>
    <xf numFmtId="4" fontId="28" fillId="0" borderId="90">
      <alignment horizontal="right" vertical="center"/>
    </xf>
    <xf numFmtId="0" fontId="98" fillId="0" borderId="88" applyNumberFormat="0" applyFill="0" applyAlignment="0" applyProtection="0"/>
    <xf numFmtId="0" fontId="79" fillId="86" borderId="87" applyNumberFormat="0" applyAlignment="0" applyProtection="0"/>
    <xf numFmtId="0" fontId="98" fillId="0" borderId="88" applyNumberFormat="0" applyFill="0" applyAlignment="0" applyProtection="0"/>
    <xf numFmtId="0" fontId="79" fillId="86" borderId="87" applyNumberFormat="0" applyAlignment="0" applyProtection="0"/>
    <xf numFmtId="49" fontId="26" fillId="0" borderId="90" applyNumberFormat="0" applyFill="0" applyBorder="0" applyProtection="0">
      <alignment horizontal="left" vertical="center"/>
    </xf>
    <xf numFmtId="0" fontId="73" fillId="89" borderId="89" applyNumberFormat="0" applyFont="0" applyAlignment="0" applyProtection="0"/>
    <xf numFmtId="0" fontId="24" fillId="9" borderId="90">
      <alignment horizontal="right" vertical="center"/>
    </xf>
    <xf numFmtId="0" fontId="24" fillId="14" borderId="90">
      <alignment horizontal="right" vertical="center"/>
    </xf>
    <xf numFmtId="0" fontId="79" fillId="86" borderId="87" applyNumberFormat="0" applyAlignment="0" applyProtection="0"/>
    <xf numFmtId="0" fontId="83" fillId="0" borderId="88" applyNumberFormat="0" applyFill="0" applyAlignment="0" applyProtection="0"/>
    <xf numFmtId="4" fontId="28" fillId="0" borderId="90" applyFill="0" applyBorder="0" applyProtection="0">
      <alignment horizontal="right" vertical="center"/>
    </xf>
    <xf numFmtId="0" fontId="91" fillId="73" borderId="95" applyNumberFormat="0" applyAlignment="0" applyProtection="0"/>
    <xf numFmtId="0" fontId="7" fillId="0" borderId="58" applyNumberFormat="0" applyFill="0" applyAlignment="0" applyProtection="0"/>
    <xf numFmtId="0" fontId="28" fillId="14" borderId="93">
      <alignment horizontal="left" vertical="center" wrapText="1" indent="2"/>
    </xf>
    <xf numFmtId="0" fontId="7" fillId="0" borderId="58" applyNumberFormat="0" applyFill="0" applyAlignment="0" applyProtection="0"/>
    <xf numFmtId="0" fontId="5" fillId="59" borderId="0" applyNumberFormat="0" applyBorder="0" applyAlignment="0" applyProtection="0"/>
    <xf numFmtId="49" fontId="28" fillId="0" borderId="98" applyNumberFormat="0" applyFont="0" applyFill="0" applyBorder="0" applyProtection="0">
      <alignment horizontal="left" vertical="center" indent="2"/>
    </xf>
    <xf numFmtId="0" fontId="67" fillId="64" borderId="0" applyNumberFormat="0" applyBorder="0" applyAlignment="0" applyProtection="0"/>
    <xf numFmtId="4" fontId="24" fillId="14" borderId="90">
      <alignment horizontal="right" vertical="center"/>
    </xf>
    <xf numFmtId="0" fontId="91" fillId="73" borderId="87" applyNumberFormat="0" applyAlignment="0" applyProtection="0"/>
    <xf numFmtId="0" fontId="79" fillId="86" borderId="87" applyNumberFormat="0" applyAlignment="0" applyProtection="0"/>
    <xf numFmtId="0" fontId="78" fillId="86" borderId="87" applyNumberFormat="0" applyAlignment="0" applyProtection="0"/>
    <xf numFmtId="0" fontId="28" fillId="9" borderId="91">
      <alignment horizontal="left" vertical="center"/>
    </xf>
    <xf numFmtId="0" fontId="5" fillId="53" borderId="0" applyNumberFormat="0" applyBorder="0" applyAlignment="0" applyProtection="0"/>
    <xf numFmtId="0" fontId="24" fillId="14" borderId="90">
      <alignment horizontal="right" vertical="center"/>
    </xf>
    <xf numFmtId="0" fontId="66" fillId="0" borderId="0" applyNumberFormat="0" applyFill="0" applyBorder="0" applyAlignment="0" applyProtection="0"/>
    <xf numFmtId="175" fontId="28" fillId="90" borderId="98" applyNumberFormat="0" applyFont="0" applyBorder="0" applyAlignment="0" applyProtection="0">
      <alignment horizontal="right" vertical="center"/>
    </xf>
    <xf numFmtId="0" fontId="67" fillId="49" borderId="0" applyNumberFormat="0" applyBorder="0" applyAlignment="0" applyProtection="0"/>
    <xf numFmtId="175" fontId="28" fillId="90" borderId="90" applyNumberFormat="0" applyFont="0" applyBorder="0" applyAlignment="0" applyProtection="0">
      <alignment horizontal="right" vertical="center"/>
    </xf>
    <xf numFmtId="0" fontId="64" fillId="46" borderId="56" applyNumberFormat="0" applyAlignment="0" applyProtection="0"/>
    <xf numFmtId="0" fontId="64" fillId="46" borderId="56" applyNumberFormat="0" applyAlignment="0" applyProtection="0"/>
    <xf numFmtId="0" fontId="28" fillId="0" borderId="93">
      <alignment horizontal="left" vertical="center" wrapText="1" indent="2"/>
    </xf>
    <xf numFmtId="175" fontId="28" fillId="90" borderId="90" applyNumberFormat="0" applyFont="0" applyBorder="0" applyAlignment="0" applyProtection="0">
      <alignment horizontal="right" vertical="center"/>
    </xf>
    <xf numFmtId="4" fontId="28" fillId="0" borderId="90" applyFill="0" applyBorder="0" applyProtection="0">
      <alignment horizontal="right" vertical="center"/>
    </xf>
    <xf numFmtId="0" fontId="66" fillId="0" borderId="0" applyNumberFormat="0" applyFill="0" applyBorder="0" applyAlignment="0" applyProtection="0"/>
    <xf numFmtId="0" fontId="91" fillId="73" borderId="87" applyNumberFormat="0" applyAlignment="0" applyProtection="0"/>
    <xf numFmtId="0" fontId="28" fillId="0" borderId="93">
      <alignment horizontal="left" vertical="center" wrapText="1" indent="2"/>
    </xf>
    <xf numFmtId="0" fontId="28" fillId="16" borderId="90"/>
    <xf numFmtId="0" fontId="98" fillId="0" borderId="96" applyNumberFormat="0" applyFill="0" applyAlignment="0" applyProtection="0"/>
    <xf numFmtId="0" fontId="28" fillId="0" borderId="90">
      <alignment horizontal="right" vertical="center"/>
    </xf>
    <xf numFmtId="0" fontId="28" fillId="16" borderId="90"/>
    <xf numFmtId="0" fontId="73" fillId="89" borderId="89" applyNumberFormat="0" applyFont="0" applyAlignment="0" applyProtection="0"/>
    <xf numFmtId="49" fontId="26" fillId="0" borderId="90" applyNumberFormat="0" applyFill="0" applyBorder="0" applyProtection="0">
      <alignment horizontal="left" vertical="center"/>
    </xf>
    <xf numFmtId="0" fontId="28" fillId="0" borderId="93">
      <alignment horizontal="left" vertical="center" wrapText="1" indent="2"/>
    </xf>
    <xf numFmtId="0" fontId="79" fillId="86" borderId="87" applyNumberFormat="0" applyAlignment="0" applyProtection="0"/>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95" fillId="86" borderId="94" applyNumberFormat="0" applyAlignment="0" applyProtection="0"/>
    <xf numFmtId="0" fontId="5" fillId="50" borderId="0" applyNumberFormat="0" applyBorder="0" applyAlignment="0" applyProtection="0"/>
    <xf numFmtId="0" fontId="7" fillId="0" borderId="58" applyNumberFormat="0" applyFill="0" applyAlignment="0" applyProtection="0"/>
    <xf numFmtId="0" fontId="69" fillId="9" borderId="90">
      <alignment horizontal="right" vertical="center"/>
    </xf>
    <xf numFmtId="0" fontId="5" fillId="63" borderId="0" applyNumberFormat="0" applyBorder="0" applyAlignment="0" applyProtection="0"/>
    <xf numFmtId="0" fontId="82" fillId="73" borderId="87" applyNumberFormat="0" applyAlignment="0" applyProtection="0"/>
    <xf numFmtId="4" fontId="69" fillId="9" borderId="90">
      <alignment horizontal="right" vertical="center"/>
    </xf>
    <xf numFmtId="0" fontId="82" fillId="73" borderId="87" applyNumberFormat="0" applyAlignment="0" applyProtection="0"/>
    <xf numFmtId="0" fontId="67" fillId="58" borderId="0" applyNumberFormat="0" applyBorder="0" applyAlignment="0" applyProtection="0"/>
    <xf numFmtId="0" fontId="78" fillId="86" borderId="87" applyNumberFormat="0" applyAlignment="0" applyProtection="0"/>
    <xf numFmtId="0" fontId="76" fillId="86" borderId="94" applyNumberFormat="0" applyAlignment="0" applyProtection="0"/>
    <xf numFmtId="0" fontId="5" fillId="54" borderId="0" applyNumberFormat="0" applyBorder="0" applyAlignment="0" applyProtection="0"/>
    <xf numFmtId="0" fontId="28" fillId="16" borderId="90"/>
    <xf numFmtId="0" fontId="24" fillId="14" borderId="90">
      <alignment horizontal="right" vertical="center"/>
    </xf>
    <xf numFmtId="0" fontId="69" fillId="9" borderId="90">
      <alignment horizontal="right" vertical="center"/>
    </xf>
    <xf numFmtId="0" fontId="95" fillId="86" borderId="94" applyNumberFormat="0" applyAlignment="0" applyProtection="0"/>
    <xf numFmtId="0" fontId="83" fillId="0" borderId="96" applyNumberFormat="0" applyFill="0" applyAlignment="0" applyProtection="0"/>
    <xf numFmtId="4" fontId="24" fillId="9" borderId="90">
      <alignment horizontal="right" vertical="center"/>
    </xf>
    <xf numFmtId="0" fontId="5" fillId="63" borderId="0" applyNumberFormat="0" applyBorder="0" applyAlignment="0" applyProtection="0"/>
    <xf numFmtId="0" fontId="83" fillId="0" borderId="88" applyNumberFormat="0" applyFill="0" applyAlignment="0" applyProtection="0"/>
    <xf numFmtId="0" fontId="83" fillId="0" borderId="88" applyNumberFormat="0" applyFill="0" applyAlignment="0" applyProtection="0"/>
    <xf numFmtId="0" fontId="95" fillId="86" borderId="94" applyNumberFormat="0" applyAlignment="0" applyProtection="0"/>
    <xf numFmtId="4" fontId="28" fillId="16" borderId="90"/>
    <xf numFmtId="0" fontId="67" fillId="52" borderId="0" applyNumberFormat="0" applyBorder="0" applyAlignment="0" applyProtection="0"/>
    <xf numFmtId="0" fontId="5" fillId="50" borderId="0" applyNumberFormat="0" applyBorder="0" applyAlignment="0" applyProtection="0"/>
    <xf numFmtId="0" fontId="24" fillId="14" borderId="92">
      <alignment horizontal="right" vertical="center"/>
    </xf>
    <xf numFmtId="0" fontId="65" fillId="0" borderId="0" applyNumberFormat="0" applyFill="0" applyBorder="0" applyAlignment="0" applyProtection="0"/>
    <xf numFmtId="0" fontId="76" fillId="86" borderId="94" applyNumberFormat="0" applyAlignment="0" applyProtection="0"/>
    <xf numFmtId="0" fontId="24" fillId="9" borderId="90">
      <alignment horizontal="right" vertical="center"/>
    </xf>
    <xf numFmtId="4" fontId="28" fillId="0" borderId="90">
      <alignment horizontal="right" vertical="center"/>
    </xf>
    <xf numFmtId="0" fontId="5" fillId="57" borderId="0" applyNumberFormat="0" applyBorder="0" applyAlignment="0" applyProtection="0"/>
    <xf numFmtId="0" fontId="28" fillId="0" borderId="101">
      <alignment horizontal="left" vertical="center" wrapText="1" indent="2"/>
    </xf>
    <xf numFmtId="49" fontId="28" fillId="0" borderId="90" applyNumberFormat="0" applyFont="0" applyFill="0" applyBorder="0" applyProtection="0">
      <alignment horizontal="left" vertical="center" indent="2"/>
    </xf>
    <xf numFmtId="0" fontId="28" fillId="14" borderId="93">
      <alignment horizontal="left" vertical="center" wrapText="1" indent="2"/>
    </xf>
    <xf numFmtId="0" fontId="24" fillId="14" borderId="91">
      <alignment horizontal="right" vertical="center"/>
    </xf>
    <xf numFmtId="4" fontId="28" fillId="16" borderId="90"/>
    <xf numFmtId="0" fontId="73" fillId="89" borderId="89" applyNumberFormat="0" applyFont="0" applyAlignment="0" applyProtection="0"/>
    <xf numFmtId="0" fontId="67" fillId="55" borderId="0" applyNumberFormat="0" applyBorder="0" applyAlignment="0" applyProtection="0"/>
    <xf numFmtId="4" fontId="24" fillId="14" borderId="90">
      <alignment horizontal="right" vertical="center"/>
    </xf>
    <xf numFmtId="0" fontId="67" fillId="49" borderId="0" applyNumberFormat="0" applyBorder="0" applyAlignment="0" applyProtection="0"/>
    <xf numFmtId="0" fontId="91" fillId="73" borderId="87" applyNumberFormat="0" applyAlignment="0" applyProtection="0"/>
    <xf numFmtId="0" fontId="76" fillId="86" borderId="94" applyNumberFormat="0" applyAlignment="0" applyProtection="0"/>
    <xf numFmtId="0" fontId="98" fillId="0" borderId="88" applyNumberFormat="0" applyFill="0" applyAlignment="0" applyProtection="0"/>
    <xf numFmtId="4" fontId="24" fillId="14" borderId="91">
      <alignment horizontal="right" vertical="center"/>
    </xf>
    <xf numFmtId="0" fontId="5" fillId="51" borderId="0" applyNumberFormat="0" applyBorder="0" applyAlignment="0" applyProtection="0"/>
    <xf numFmtId="4" fontId="69" fillId="9" borderId="90">
      <alignment horizontal="right" vertical="center"/>
    </xf>
    <xf numFmtId="0" fontId="24" fillId="14" borderId="90">
      <alignment horizontal="right" vertical="center"/>
    </xf>
    <xf numFmtId="0" fontId="67" fillId="52" borderId="0" applyNumberFormat="0" applyBorder="0" applyAlignment="0" applyProtection="0"/>
    <xf numFmtId="0" fontId="91" fillId="73" borderId="95" applyNumberFormat="0" applyAlignment="0" applyProtection="0"/>
    <xf numFmtId="0" fontId="5" fillId="59" borderId="0" applyNumberFormat="0" applyBorder="0" applyAlignment="0" applyProtection="0"/>
    <xf numFmtId="0" fontId="5" fillId="50" borderId="0" applyNumberFormat="0" applyBorder="0" applyAlignment="0" applyProtection="0"/>
    <xf numFmtId="0" fontId="78" fillId="86" borderId="87" applyNumberFormat="0" applyAlignment="0" applyProtection="0"/>
    <xf numFmtId="0" fontId="67" fillId="58" borderId="0" applyNumberFormat="0" applyBorder="0" applyAlignment="0" applyProtection="0"/>
    <xf numFmtId="0" fontId="24" fillId="9" borderId="90">
      <alignment horizontal="right" vertical="center"/>
    </xf>
    <xf numFmtId="0" fontId="79" fillId="86" borderId="87" applyNumberFormat="0" applyAlignment="0" applyProtection="0"/>
    <xf numFmtId="4" fontId="28" fillId="0" borderId="90" applyFill="0" applyBorder="0" applyProtection="0">
      <alignment horizontal="right" vertical="center"/>
    </xf>
    <xf numFmtId="0" fontId="28" fillId="14" borderId="93">
      <alignment horizontal="left" vertical="center" wrapText="1" indent="2"/>
    </xf>
    <xf numFmtId="4" fontId="28" fillId="16" borderId="90"/>
    <xf numFmtId="0" fontId="63" fillId="46" borderId="57" applyNumberFormat="0" applyAlignment="0" applyProtection="0"/>
    <xf numFmtId="0" fontId="79" fillId="86" borderId="87" applyNumberFormat="0" applyAlignment="0" applyProtection="0"/>
    <xf numFmtId="0" fontId="79" fillId="86" borderId="87" applyNumberFormat="0" applyAlignment="0" applyProtection="0"/>
    <xf numFmtId="0" fontId="5" fillId="48" borderId="0" applyNumberFormat="0" applyBorder="0" applyAlignment="0" applyProtection="0"/>
    <xf numFmtId="0" fontId="82" fillId="73" borderId="87" applyNumberFormat="0" applyAlignment="0" applyProtection="0"/>
    <xf numFmtId="4" fontId="28" fillId="16" borderId="98"/>
    <xf numFmtId="49" fontId="26" fillId="0" borderId="90" applyNumberFormat="0" applyFill="0" applyBorder="0" applyProtection="0">
      <alignment horizontal="left" vertical="center"/>
    </xf>
    <xf numFmtId="0" fontId="98" fillId="0" borderId="96" applyNumberFormat="0" applyFill="0" applyAlignment="0" applyProtection="0"/>
    <xf numFmtId="0" fontId="28" fillId="0" borderId="93">
      <alignment horizontal="left" vertical="center" wrapText="1" indent="2"/>
    </xf>
    <xf numFmtId="0" fontId="28" fillId="14" borderId="93">
      <alignment horizontal="left" vertical="center" wrapText="1" indent="2"/>
    </xf>
    <xf numFmtId="0" fontId="73" fillId="89" borderId="89" applyNumberFormat="0" applyFont="0" applyAlignment="0" applyProtection="0"/>
    <xf numFmtId="0" fontId="24" fillId="14" borderId="90">
      <alignment horizontal="right" vertical="center"/>
    </xf>
    <xf numFmtId="0" fontId="24" fillId="14" borderId="90">
      <alignment horizontal="right" vertical="center"/>
    </xf>
    <xf numFmtId="0" fontId="79" fillId="86" borderId="87" applyNumberFormat="0" applyAlignment="0" applyProtection="0"/>
    <xf numFmtId="0" fontId="67" fillId="55" borderId="0" applyNumberFormat="0" applyBorder="0" applyAlignment="0" applyProtection="0"/>
    <xf numFmtId="175" fontId="28" fillId="90" borderId="90" applyNumberFormat="0" applyFont="0" applyBorder="0" applyAlignment="0" applyProtection="0">
      <alignment horizontal="right" vertical="center"/>
    </xf>
    <xf numFmtId="0" fontId="5" fillId="60" borderId="0" applyNumberFormat="0" applyBorder="0" applyAlignment="0" applyProtection="0"/>
    <xf numFmtId="0" fontId="79" fillId="86" borderId="87" applyNumberFormat="0" applyAlignment="0" applyProtection="0"/>
    <xf numFmtId="0" fontId="95" fillId="86" borderId="94" applyNumberFormat="0" applyAlignment="0" applyProtection="0"/>
    <xf numFmtId="0" fontId="98" fillId="0" borderId="96" applyNumberFormat="0" applyFill="0" applyAlignment="0" applyProtection="0"/>
    <xf numFmtId="0" fontId="98" fillId="0" borderId="88" applyNumberFormat="0" applyFill="0" applyAlignment="0" applyProtection="0"/>
    <xf numFmtId="0" fontId="91" fillId="73" borderId="87" applyNumberFormat="0" applyAlignment="0" applyProtection="0"/>
    <xf numFmtId="0" fontId="24" fillId="9" borderId="90">
      <alignment horizontal="right" vertical="center"/>
    </xf>
    <xf numFmtId="0" fontId="28" fillId="0" borderId="101">
      <alignment horizontal="left" vertical="center" wrapText="1" indent="2"/>
    </xf>
    <xf numFmtId="0" fontId="67" fillId="49" borderId="0" applyNumberFormat="0" applyBorder="0" applyAlignment="0" applyProtection="0"/>
    <xf numFmtId="0" fontId="95" fillId="86" borderId="94" applyNumberFormat="0" applyAlignment="0" applyProtection="0"/>
    <xf numFmtId="0" fontId="5" fillId="54" borderId="0" applyNumberFormat="0" applyBorder="0" applyAlignment="0" applyProtection="0"/>
    <xf numFmtId="4" fontId="69" fillId="9" borderId="90">
      <alignment horizontal="right" vertical="center"/>
    </xf>
    <xf numFmtId="4" fontId="24" fillId="9" borderId="90">
      <alignment horizontal="right" vertical="center"/>
    </xf>
    <xf numFmtId="0" fontId="24" fillId="14" borderId="98">
      <alignment horizontal="right" vertical="center"/>
    </xf>
    <xf numFmtId="0" fontId="28" fillId="0" borderId="90" applyNumberFormat="0" applyFill="0" applyAlignment="0" applyProtection="0"/>
    <xf numFmtId="4" fontId="24" fillId="9" borderId="90">
      <alignment horizontal="right" vertical="center"/>
    </xf>
    <xf numFmtId="0" fontId="7" fillId="0" borderId="58" applyNumberFormat="0" applyFill="0" applyAlignment="0" applyProtection="0"/>
    <xf numFmtId="0" fontId="79" fillId="86" borderId="87" applyNumberFormat="0" applyAlignment="0" applyProtection="0"/>
    <xf numFmtId="0" fontId="5" fillId="56" borderId="0" applyNumberFormat="0" applyBorder="0" applyAlignment="0" applyProtection="0"/>
    <xf numFmtId="0" fontId="65" fillId="0" borderId="0" applyNumberFormat="0" applyFill="0" applyBorder="0" applyAlignment="0" applyProtection="0"/>
    <xf numFmtId="0" fontId="65" fillId="0" borderId="0" applyNumberFormat="0" applyFill="0" applyBorder="0" applyAlignment="0" applyProtection="0"/>
    <xf numFmtId="0" fontId="28" fillId="0" borderId="90" applyNumberFormat="0" applyFill="0" applyAlignment="0" applyProtection="0"/>
    <xf numFmtId="4" fontId="24" fillId="14" borderId="90">
      <alignment horizontal="right" vertical="center"/>
    </xf>
    <xf numFmtId="0" fontId="73" fillId="89" borderId="89" applyNumberFormat="0" applyFont="0" applyAlignment="0" applyProtection="0"/>
    <xf numFmtId="4" fontId="24" fillId="14" borderId="90">
      <alignment horizontal="right" vertical="center"/>
    </xf>
    <xf numFmtId="4" fontId="24" fillId="14" borderId="90">
      <alignment horizontal="right" vertical="center"/>
    </xf>
    <xf numFmtId="0" fontId="28" fillId="0" borderId="90">
      <alignment horizontal="right" vertical="center"/>
    </xf>
    <xf numFmtId="4" fontId="28" fillId="0" borderId="90">
      <alignment horizontal="right" vertical="center"/>
    </xf>
    <xf numFmtId="0" fontId="24" fillId="14" borderId="100">
      <alignment horizontal="right" vertical="center"/>
    </xf>
    <xf numFmtId="0" fontId="83" fillId="0" borderId="88" applyNumberFormat="0" applyFill="0" applyAlignment="0" applyProtection="0"/>
    <xf numFmtId="0" fontId="73" fillId="89" borderId="89" applyNumberFormat="0" applyFont="0" applyAlignment="0" applyProtection="0"/>
    <xf numFmtId="0" fontId="28" fillId="0" borderId="90" applyNumberFormat="0" applyFill="0" applyAlignment="0" applyProtection="0"/>
    <xf numFmtId="0" fontId="24" fillId="14" borderId="92">
      <alignment horizontal="right" vertical="center"/>
    </xf>
    <xf numFmtId="49" fontId="26" fillId="0" borderId="98" applyNumberFormat="0" applyFill="0" applyBorder="0" applyProtection="0">
      <alignment horizontal="left" vertical="center"/>
    </xf>
    <xf numFmtId="4" fontId="24" fillId="14" borderId="90">
      <alignment horizontal="right" vertical="center"/>
    </xf>
    <xf numFmtId="0" fontId="79" fillId="86" borderId="87" applyNumberFormat="0" applyAlignment="0" applyProtection="0"/>
    <xf numFmtId="0" fontId="24" fillId="14" borderId="90">
      <alignment horizontal="right" vertical="center"/>
    </xf>
    <xf numFmtId="0" fontId="28" fillId="16" borderId="98"/>
    <xf numFmtId="4" fontId="28" fillId="16" borderId="90"/>
    <xf numFmtId="0" fontId="82" fillId="73" borderId="87" applyNumberFormat="0" applyAlignment="0" applyProtection="0"/>
    <xf numFmtId="0" fontId="79" fillId="86" borderId="87" applyNumberFormat="0" applyAlignment="0" applyProtection="0"/>
    <xf numFmtId="0" fontId="98" fillId="0" borderId="88" applyNumberFormat="0" applyFill="0" applyAlignment="0" applyProtection="0"/>
    <xf numFmtId="0" fontId="28" fillId="9" borderId="91">
      <alignment horizontal="left" vertical="center"/>
    </xf>
    <xf numFmtId="0" fontId="82" fillId="73" borderId="87" applyNumberFormat="0" applyAlignment="0" applyProtection="0"/>
    <xf numFmtId="0" fontId="28" fillId="0" borderId="90" applyNumberFormat="0" applyFill="0" applyAlignment="0" applyProtection="0"/>
    <xf numFmtId="0" fontId="5" fillId="63" borderId="0" applyNumberFormat="0" applyBorder="0" applyAlignment="0" applyProtection="0"/>
    <xf numFmtId="0" fontId="28" fillId="0" borderId="90">
      <alignment horizontal="right" vertical="center"/>
    </xf>
    <xf numFmtId="0" fontId="28" fillId="9" borderId="91">
      <alignment horizontal="left" vertical="center"/>
    </xf>
    <xf numFmtId="4" fontId="24" fillId="14" borderId="92">
      <alignment horizontal="right" vertical="center"/>
    </xf>
    <xf numFmtId="49" fontId="26" fillId="0" borderId="90" applyNumberFormat="0" applyFill="0" applyBorder="0" applyProtection="0">
      <alignment horizontal="left" vertical="center"/>
    </xf>
    <xf numFmtId="0" fontId="95" fillId="86" borderId="94" applyNumberFormat="0" applyAlignment="0" applyProtection="0"/>
    <xf numFmtId="0" fontId="67" fillId="64" borderId="0" applyNumberFormat="0" applyBorder="0" applyAlignment="0" applyProtection="0"/>
    <xf numFmtId="0" fontId="5" fillId="62" borderId="0" applyNumberFormat="0" applyBorder="0" applyAlignment="0" applyProtection="0"/>
    <xf numFmtId="0" fontId="78" fillId="86" borderId="87" applyNumberFormat="0" applyAlignment="0" applyProtection="0"/>
    <xf numFmtId="0" fontId="91" fillId="73" borderId="87" applyNumberFormat="0" applyAlignment="0" applyProtection="0"/>
    <xf numFmtId="4" fontId="69" fillId="9" borderId="90">
      <alignment horizontal="right" vertical="center"/>
    </xf>
    <xf numFmtId="0" fontId="5" fillId="57" borderId="0" applyNumberFormat="0" applyBorder="0" applyAlignment="0" applyProtection="0"/>
    <xf numFmtId="0" fontId="24" fillId="14" borderId="91">
      <alignment horizontal="right" vertical="center"/>
    </xf>
    <xf numFmtId="0" fontId="28" fillId="14" borderId="93">
      <alignment horizontal="left" vertical="center" wrapText="1" indent="2"/>
    </xf>
    <xf numFmtId="0" fontId="78" fillId="86" borderId="87" applyNumberFormat="0" applyAlignment="0" applyProtection="0"/>
    <xf numFmtId="0" fontId="5" fillId="63" borderId="0" applyNumberFormat="0" applyBorder="0" applyAlignment="0" applyProtection="0"/>
    <xf numFmtId="0" fontId="24" fillId="14" borderId="99">
      <alignment horizontal="right" vertical="center"/>
    </xf>
    <xf numFmtId="4" fontId="24" fillId="14" borderId="91">
      <alignment horizontal="right" vertical="center"/>
    </xf>
    <xf numFmtId="0" fontId="29" fillId="89" borderId="89" applyNumberFormat="0" applyFont="0" applyAlignment="0" applyProtection="0"/>
    <xf numFmtId="0" fontId="5" fillId="62" borderId="0" applyNumberFormat="0" applyBorder="0" applyAlignment="0" applyProtection="0"/>
    <xf numFmtId="0" fontId="24" fillId="9" borderId="90">
      <alignment horizontal="right" vertical="center"/>
    </xf>
    <xf numFmtId="0" fontId="24" fillId="9" borderId="98">
      <alignment horizontal="right" vertical="center"/>
    </xf>
    <xf numFmtId="0" fontId="5" fillId="56" borderId="0" applyNumberFormat="0" applyBorder="0" applyAlignment="0" applyProtection="0"/>
    <xf numFmtId="0" fontId="91" fillId="73" borderId="87" applyNumberFormat="0" applyAlignment="0" applyProtection="0"/>
    <xf numFmtId="4" fontId="24" fillId="14" borderId="100">
      <alignment horizontal="right" vertical="center"/>
    </xf>
    <xf numFmtId="4" fontId="24" fillId="14" borderId="91">
      <alignment horizontal="right" vertical="center"/>
    </xf>
    <xf numFmtId="4" fontId="24" fillId="14" borderId="98">
      <alignment horizontal="right" vertical="center"/>
    </xf>
    <xf numFmtId="4" fontId="24" fillId="14" borderId="90">
      <alignment horizontal="right" vertical="center"/>
    </xf>
    <xf numFmtId="0" fontId="24" fillId="9" borderId="90">
      <alignment horizontal="right" vertical="center"/>
    </xf>
    <xf numFmtId="0" fontId="82" fillId="73" borderId="87" applyNumberFormat="0" applyAlignment="0" applyProtection="0"/>
    <xf numFmtId="0" fontId="5" fillId="54" borderId="0" applyNumberFormat="0" applyBorder="0" applyAlignment="0" applyProtection="0"/>
    <xf numFmtId="0" fontId="64" fillId="46" borderId="56" applyNumberFormat="0" applyAlignment="0" applyProtection="0"/>
    <xf numFmtId="0" fontId="83" fillId="0" borderId="88" applyNumberFormat="0" applyFill="0" applyAlignment="0" applyProtection="0"/>
    <xf numFmtId="0" fontId="69" fillId="9" borderId="90">
      <alignment horizontal="right" vertical="center"/>
    </xf>
    <xf numFmtId="0" fontId="95" fillId="86" borderId="94" applyNumberFormat="0" applyAlignment="0" applyProtection="0"/>
    <xf numFmtId="0" fontId="98" fillId="0" borderId="88" applyNumberFormat="0" applyFill="0" applyAlignment="0" applyProtection="0"/>
    <xf numFmtId="0" fontId="5" fillId="53" borderId="0" applyNumberFormat="0" applyBorder="0" applyAlignment="0" applyProtection="0"/>
    <xf numFmtId="175" fontId="28" fillId="90" borderId="90" applyNumberFormat="0" applyFont="0" applyBorder="0" applyAlignment="0" applyProtection="0">
      <alignment horizontal="right" vertical="center"/>
    </xf>
    <xf numFmtId="0" fontId="5" fillId="51" borderId="0" applyNumberFormat="0" applyBorder="0" applyAlignment="0" applyProtection="0"/>
    <xf numFmtId="0" fontId="79" fillId="86" borderId="95" applyNumberFormat="0" applyAlignment="0" applyProtection="0"/>
    <xf numFmtId="0" fontId="5" fillId="56" borderId="0" applyNumberFormat="0" applyBorder="0" applyAlignment="0" applyProtection="0"/>
    <xf numFmtId="0" fontId="67" fillId="61" borderId="0" applyNumberFormat="0" applyBorder="0" applyAlignment="0" applyProtection="0"/>
    <xf numFmtId="0" fontId="83" fillId="0" borderId="88" applyNumberFormat="0" applyFill="0" applyAlignment="0" applyProtection="0"/>
    <xf numFmtId="0" fontId="28" fillId="0" borderId="90">
      <alignment horizontal="right" vertical="center"/>
    </xf>
    <xf numFmtId="0" fontId="29" fillId="89" borderId="89" applyNumberFormat="0" applyFont="0" applyAlignment="0" applyProtection="0"/>
    <xf numFmtId="0" fontId="79" fillId="86" borderId="87" applyNumberFormat="0" applyAlignment="0" applyProtection="0"/>
    <xf numFmtId="0" fontId="98" fillId="0" borderId="88" applyNumberFormat="0" applyFill="0" applyAlignment="0" applyProtection="0"/>
    <xf numFmtId="0" fontId="5" fillId="48" borderId="0" applyNumberFormat="0" applyBorder="0" applyAlignment="0" applyProtection="0"/>
    <xf numFmtId="0" fontId="73" fillId="89" borderId="89" applyNumberFormat="0" applyFont="0" applyAlignment="0" applyProtection="0"/>
    <xf numFmtId="0" fontId="67" fillId="58" borderId="0" applyNumberFormat="0" applyBorder="0" applyAlignment="0" applyProtection="0"/>
    <xf numFmtId="0" fontId="28" fillId="0" borderId="90" applyNumberFormat="0" applyFill="0" applyAlignment="0" applyProtection="0"/>
    <xf numFmtId="0" fontId="5" fillId="57" borderId="0" applyNumberFormat="0" applyBorder="0" applyAlignment="0" applyProtection="0"/>
    <xf numFmtId="4" fontId="28" fillId="0" borderId="90" applyFill="0" applyBorder="0" applyProtection="0">
      <alignment horizontal="right" vertical="center"/>
    </xf>
    <xf numFmtId="0" fontId="5" fillId="47" borderId="0" applyNumberFormat="0" applyBorder="0" applyAlignment="0" applyProtection="0"/>
    <xf numFmtId="0" fontId="98" fillId="0" borderId="88" applyNumberFormat="0" applyFill="0" applyAlignment="0" applyProtection="0"/>
    <xf numFmtId="0" fontId="69" fillId="9" borderId="98">
      <alignment horizontal="right" vertical="center"/>
    </xf>
    <xf numFmtId="0" fontId="5" fillId="60" borderId="0" applyNumberFormat="0" applyBorder="0" applyAlignment="0" applyProtection="0"/>
    <xf numFmtId="0" fontId="28" fillId="9" borderId="99">
      <alignment horizontal="left" vertical="center"/>
    </xf>
    <xf numFmtId="0" fontId="69" fillId="9" borderId="90">
      <alignment horizontal="right" vertical="center"/>
    </xf>
    <xf numFmtId="0" fontId="82" fillId="73" borderId="87" applyNumberFormat="0" applyAlignment="0" applyProtection="0"/>
    <xf numFmtId="175" fontId="28" fillId="90" borderId="90" applyNumberFormat="0" applyFont="0" applyBorder="0" applyAlignment="0" applyProtection="0">
      <alignment horizontal="right" vertical="center"/>
    </xf>
    <xf numFmtId="0" fontId="82" fillId="73" borderId="87" applyNumberFormat="0" applyAlignment="0" applyProtection="0"/>
    <xf numFmtId="4" fontId="28" fillId="0" borderId="90">
      <alignment horizontal="right" vertical="center"/>
    </xf>
    <xf numFmtId="49" fontId="28" fillId="0" borderId="90" applyNumberFormat="0" applyFont="0" applyFill="0" applyBorder="0" applyProtection="0">
      <alignment horizontal="left" vertical="center" indent="2"/>
    </xf>
    <xf numFmtId="175" fontId="28" fillId="90" borderId="90" applyNumberFormat="0" applyFont="0" applyBorder="0" applyAlignment="0" applyProtection="0">
      <alignment horizontal="right" vertical="center"/>
    </xf>
    <xf numFmtId="0" fontId="91" fillId="73" borderId="87" applyNumberFormat="0" applyAlignment="0" applyProtection="0"/>
    <xf numFmtId="49" fontId="26" fillId="0" borderId="90" applyNumberFormat="0" applyFill="0" applyBorder="0" applyProtection="0">
      <alignment horizontal="left" vertical="center"/>
    </xf>
    <xf numFmtId="4" fontId="24" fillId="14" borderId="90">
      <alignment horizontal="right" vertical="center"/>
    </xf>
    <xf numFmtId="0" fontId="82" fillId="73" borderId="87" applyNumberFormat="0" applyAlignment="0" applyProtection="0"/>
    <xf numFmtId="0" fontId="79" fillId="86" borderId="87" applyNumberFormat="0" applyAlignment="0" applyProtection="0"/>
    <xf numFmtId="4" fontId="28" fillId="0" borderId="90">
      <alignment horizontal="right" vertical="center"/>
    </xf>
    <xf numFmtId="0" fontId="28" fillId="14" borderId="93">
      <alignment horizontal="left" vertical="center" wrapText="1" indent="2"/>
    </xf>
    <xf numFmtId="0" fontId="28" fillId="0" borderId="93">
      <alignment horizontal="left" vertical="center" wrapText="1" indent="2"/>
    </xf>
    <xf numFmtId="0" fontId="95" fillId="86" borderId="94" applyNumberFormat="0" applyAlignment="0" applyProtection="0"/>
    <xf numFmtId="0" fontId="91" fillId="73" borderId="87" applyNumberFormat="0" applyAlignment="0" applyProtection="0"/>
    <xf numFmtId="0" fontId="78" fillId="86" borderId="87" applyNumberFormat="0" applyAlignment="0" applyProtection="0"/>
    <xf numFmtId="0" fontId="76" fillId="86" borderId="94" applyNumberFormat="0" applyAlignment="0" applyProtection="0"/>
    <xf numFmtId="0" fontId="24" fillId="14" borderId="92">
      <alignment horizontal="right" vertical="center"/>
    </xf>
    <xf numFmtId="0" fontId="69" fillId="9" borderId="90">
      <alignment horizontal="right" vertical="center"/>
    </xf>
    <xf numFmtId="4" fontId="24" fillId="9" borderId="90">
      <alignment horizontal="right" vertical="center"/>
    </xf>
    <xf numFmtId="4" fontId="24" fillId="14" borderId="90">
      <alignment horizontal="right" vertical="center"/>
    </xf>
    <xf numFmtId="49" fontId="28" fillId="0" borderId="91" applyNumberFormat="0" applyFont="0" applyFill="0" applyBorder="0" applyProtection="0">
      <alignment horizontal="left" vertical="center" indent="5"/>
    </xf>
    <xf numFmtId="4" fontId="28" fillId="0" borderId="90" applyFill="0" applyBorder="0" applyProtection="0">
      <alignment horizontal="right" vertical="center"/>
    </xf>
    <xf numFmtId="4" fontId="24" fillId="9" borderId="90">
      <alignment horizontal="right" vertical="center"/>
    </xf>
    <xf numFmtId="0" fontId="91" fillId="73" borderId="87" applyNumberFormat="0" applyAlignment="0" applyProtection="0"/>
    <xf numFmtId="0" fontId="82" fillId="73" borderId="87" applyNumberFormat="0" applyAlignment="0" applyProtection="0"/>
    <xf numFmtId="0" fontId="78" fillId="86" borderId="87" applyNumberFormat="0" applyAlignment="0" applyProtection="0"/>
    <xf numFmtId="0" fontId="28" fillId="14" borderId="93">
      <alignment horizontal="left" vertical="center" wrapText="1" indent="2"/>
    </xf>
    <xf numFmtId="0" fontId="28" fillId="0" borderId="93">
      <alignment horizontal="left" vertical="center" wrapText="1" indent="2"/>
    </xf>
    <xf numFmtId="0" fontId="28" fillId="14" borderId="93">
      <alignment horizontal="left" vertical="center" wrapText="1" indent="2"/>
    </xf>
    <xf numFmtId="4" fontId="24" fillId="9" borderId="98">
      <alignment horizontal="right" vertical="center"/>
    </xf>
    <xf numFmtId="0" fontId="67" fillId="49" borderId="0" applyNumberFormat="0" applyBorder="0" applyAlignment="0" applyProtection="0"/>
    <xf numFmtId="0" fontId="67" fillId="61" borderId="0" applyNumberFormat="0" applyBorder="0" applyAlignment="0" applyProtection="0"/>
    <xf numFmtId="0" fontId="5" fillId="59" borderId="0" applyNumberFormat="0" applyBorder="0" applyAlignment="0" applyProtection="0"/>
    <xf numFmtId="0" fontId="5" fillId="56" borderId="0" applyNumberFormat="0" applyBorder="0" applyAlignment="0" applyProtection="0"/>
    <xf numFmtId="0" fontId="5" fillId="54" borderId="0" applyNumberFormat="0" applyBorder="0" applyAlignment="0" applyProtection="0"/>
    <xf numFmtId="0" fontId="5" fillId="48" borderId="0" applyNumberFormat="0" applyBorder="0" applyAlignment="0" applyProtection="0"/>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28" fillId="0" borderId="101">
      <alignment horizontal="left" vertical="center" wrapText="1" indent="2"/>
    </xf>
    <xf numFmtId="0" fontId="76" fillId="86" borderId="102" applyNumberFormat="0" applyAlignment="0" applyProtection="0"/>
    <xf numFmtId="0" fontId="78" fillId="86" borderId="95" applyNumberFormat="0" applyAlignment="0" applyProtection="0"/>
    <xf numFmtId="0" fontId="79" fillId="86" borderId="95" applyNumberFormat="0" applyAlignment="0" applyProtection="0"/>
    <xf numFmtId="0" fontId="82" fillId="73" borderId="95" applyNumberFormat="0" applyAlignment="0" applyProtection="0"/>
    <xf numFmtId="0" fontId="83" fillId="0" borderId="96" applyNumberFormat="0" applyFill="0" applyAlignment="0" applyProtection="0"/>
    <xf numFmtId="0" fontId="91" fillId="73" borderId="95" applyNumberFormat="0" applyAlignment="0" applyProtection="0"/>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79" fillId="86" borderId="95" applyNumberFormat="0" applyAlignment="0" applyProtection="0"/>
    <xf numFmtId="0" fontId="91" fillId="73" borderId="95" applyNumberFormat="0" applyAlignment="0" applyProtection="0"/>
    <xf numFmtId="0" fontId="95" fillId="86" borderId="102" applyNumberFormat="0" applyAlignment="0" applyProtection="0"/>
    <xf numFmtId="0" fontId="98" fillId="0" borderId="96" applyNumberFormat="0" applyFill="0" applyAlignment="0" applyProtection="0"/>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82" fillId="73" borderId="95" applyNumberFormat="0" applyAlignment="0" applyProtection="0"/>
    <xf numFmtId="0" fontId="28" fillId="0" borderId="98">
      <alignment horizontal="right" vertical="center"/>
    </xf>
    <xf numFmtId="4" fontId="28" fillId="0" borderId="98">
      <alignment horizontal="right" vertical="center"/>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98" applyNumberFormat="0" applyFill="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4" fontId="24" fillId="14" borderId="98">
      <alignment horizontal="right" vertical="center"/>
    </xf>
    <xf numFmtId="0" fontId="28" fillId="16" borderId="98"/>
    <xf numFmtId="0" fontId="78" fillId="86" borderId="95" applyNumberFormat="0" applyAlignment="0" applyProtection="0"/>
    <xf numFmtId="0" fontId="24" fillId="9" borderId="98">
      <alignment horizontal="right" vertical="center"/>
    </xf>
    <xf numFmtId="0" fontId="28" fillId="0" borderId="98">
      <alignment horizontal="right" vertical="center"/>
    </xf>
    <xf numFmtId="0" fontId="98" fillId="0" borderId="96" applyNumberFormat="0" applyFill="0" applyAlignment="0" applyProtection="0"/>
    <xf numFmtId="0" fontId="28" fillId="9" borderId="99">
      <alignment horizontal="left" vertical="center"/>
    </xf>
    <xf numFmtId="0" fontId="91" fillId="73" borderId="95" applyNumberFormat="0" applyAlignment="0" applyProtection="0"/>
    <xf numFmtId="175" fontId="28" fillId="90" borderId="98" applyNumberFormat="0" applyFont="0" applyBorder="0" applyAlignment="0" applyProtection="0">
      <alignment horizontal="right" vertical="center"/>
    </xf>
    <xf numFmtId="0" fontId="73" fillId="89" borderId="97" applyNumberFormat="0" applyFont="0" applyAlignment="0" applyProtection="0"/>
    <xf numFmtId="0" fontId="28" fillId="0" borderId="101">
      <alignment horizontal="left" vertical="center" wrapText="1" indent="2"/>
    </xf>
    <xf numFmtId="4" fontId="28" fillId="16" borderId="98"/>
    <xf numFmtId="49" fontId="26" fillId="0" borderId="98" applyNumberFormat="0" applyFill="0" applyBorder="0" applyProtection="0">
      <alignment horizontal="left" vertical="center"/>
    </xf>
    <xf numFmtId="0" fontId="28" fillId="0" borderId="98">
      <alignment horizontal="right" vertical="center"/>
    </xf>
    <xf numFmtId="4" fontId="24" fillId="14" borderId="100">
      <alignment horizontal="right" vertical="center"/>
    </xf>
    <xf numFmtId="4" fontId="24" fillId="14" borderId="98">
      <alignment horizontal="right" vertical="center"/>
    </xf>
    <xf numFmtId="4" fontId="24" fillId="14" borderId="98">
      <alignment horizontal="right" vertical="center"/>
    </xf>
    <xf numFmtId="0" fontId="69" fillId="9" borderId="98">
      <alignment horizontal="right" vertical="center"/>
    </xf>
    <xf numFmtId="0" fontId="24" fillId="9" borderId="98">
      <alignment horizontal="right" vertical="center"/>
    </xf>
    <xf numFmtId="49" fontId="28" fillId="0" borderId="98" applyNumberFormat="0" applyFont="0" applyFill="0" applyBorder="0" applyProtection="0">
      <alignment horizontal="left" vertical="center" indent="2"/>
    </xf>
    <xf numFmtId="0" fontId="91" fillId="73" borderId="95" applyNumberFormat="0" applyAlignment="0" applyProtection="0"/>
    <xf numFmtId="0" fontId="76" fillId="86" borderId="102" applyNumberFormat="0" applyAlignment="0" applyProtection="0"/>
    <xf numFmtId="49" fontId="28" fillId="0" borderId="98" applyNumberFormat="0" applyFont="0" applyFill="0" applyBorder="0" applyProtection="0">
      <alignment horizontal="left" vertical="center" indent="2"/>
    </xf>
    <xf numFmtId="0" fontId="82" fillId="73" borderId="95" applyNumberFormat="0" applyAlignment="0" applyProtection="0"/>
    <xf numFmtId="4" fontId="28" fillId="0" borderId="98" applyFill="0" applyBorder="0" applyProtection="0">
      <alignment horizontal="right" vertical="center"/>
    </xf>
    <xf numFmtId="0" fontId="79" fillId="86" borderId="95" applyNumberFormat="0" applyAlignment="0" applyProtection="0"/>
    <xf numFmtId="0" fontId="98" fillId="0" borderId="96" applyNumberFormat="0" applyFill="0" applyAlignment="0" applyProtection="0"/>
    <xf numFmtId="0" fontId="95" fillId="86" borderId="102" applyNumberFormat="0" applyAlignment="0" applyProtection="0"/>
    <xf numFmtId="0" fontId="28" fillId="0" borderId="98" applyNumberFormat="0" applyFill="0" applyAlignment="0" applyProtection="0"/>
    <xf numFmtId="4" fontId="28" fillId="0" borderId="98">
      <alignment horizontal="right" vertical="center"/>
    </xf>
    <xf numFmtId="0" fontId="28" fillId="0" borderId="98">
      <alignment horizontal="right" vertical="center"/>
    </xf>
    <xf numFmtId="0" fontId="91" fillId="73" borderId="95" applyNumberFormat="0" applyAlignment="0" applyProtection="0"/>
    <xf numFmtId="0" fontId="76" fillId="86" borderId="102" applyNumberFormat="0" applyAlignment="0" applyProtection="0"/>
    <xf numFmtId="0" fontId="78" fillId="86" borderId="95" applyNumberFormat="0" applyAlignment="0" applyProtection="0"/>
    <xf numFmtId="0" fontId="28" fillId="14" borderId="101">
      <alignment horizontal="left" vertical="center" wrapText="1" indent="2"/>
    </xf>
    <xf numFmtId="0" fontId="79" fillId="86" borderId="95" applyNumberFormat="0" applyAlignment="0" applyProtection="0"/>
    <xf numFmtId="0" fontId="79" fillId="86" borderId="95" applyNumberFormat="0" applyAlignment="0" applyProtection="0"/>
    <xf numFmtId="4" fontId="24" fillId="14" borderId="99">
      <alignment horizontal="right" vertical="center"/>
    </xf>
    <xf numFmtId="0" fontId="24" fillId="14" borderId="99">
      <alignment horizontal="right" vertical="center"/>
    </xf>
    <xf numFmtId="0" fontId="24" fillId="14" borderId="98">
      <alignment horizontal="right" vertical="center"/>
    </xf>
    <xf numFmtId="4" fontId="69" fillId="9" borderId="98">
      <alignment horizontal="right" vertical="center"/>
    </xf>
    <xf numFmtId="0" fontId="82" fillId="73" borderId="95" applyNumberFormat="0" applyAlignment="0" applyProtection="0"/>
    <xf numFmtId="0" fontId="83" fillId="0" borderId="96" applyNumberFormat="0" applyFill="0" applyAlignment="0" applyProtection="0"/>
    <xf numFmtId="0" fontId="98" fillId="0" borderId="96" applyNumberFormat="0" applyFill="0" applyAlignment="0" applyProtection="0"/>
    <xf numFmtId="0" fontId="73" fillId="89" borderId="97" applyNumberFormat="0" applyFont="0" applyAlignment="0" applyProtection="0"/>
    <xf numFmtId="0" fontId="91" fillId="73" borderId="95" applyNumberFormat="0" applyAlignment="0" applyProtection="0"/>
    <xf numFmtId="49" fontId="26" fillId="0" borderId="98" applyNumberFormat="0" applyFill="0" applyBorder="0" applyProtection="0">
      <alignment horizontal="left" vertical="center"/>
    </xf>
    <xf numFmtId="0" fontId="28" fillId="14" borderId="101">
      <alignment horizontal="left" vertical="center" wrapText="1" indent="2"/>
    </xf>
    <xf numFmtId="0" fontId="79" fillId="86" borderId="95" applyNumberFormat="0" applyAlignment="0" applyProtection="0"/>
    <xf numFmtId="0" fontId="28" fillId="0" borderId="101">
      <alignment horizontal="left" vertical="center" wrapText="1" indent="2"/>
    </xf>
    <xf numFmtId="0" fontId="73" fillId="89" borderId="97" applyNumberFormat="0" applyFont="0" applyAlignment="0" applyProtection="0"/>
    <xf numFmtId="0" fontId="29"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4" fontId="28" fillId="16" borderId="98"/>
    <xf numFmtId="0" fontId="24" fillId="14" borderId="98">
      <alignment horizontal="right" vertical="center"/>
    </xf>
    <xf numFmtId="0" fontId="98" fillId="0" borderId="96" applyNumberFormat="0" applyFill="0" applyAlignment="0" applyProtection="0"/>
    <xf numFmtId="4" fontId="24" fillId="14" borderId="100">
      <alignment horizontal="right" vertical="center"/>
    </xf>
    <xf numFmtId="0" fontId="78" fillId="86" borderId="95" applyNumberFormat="0" applyAlignment="0" applyProtection="0"/>
    <xf numFmtId="0" fontId="24" fillId="14" borderId="99">
      <alignment horizontal="right" vertical="center"/>
    </xf>
    <xf numFmtId="0" fontId="79" fillId="86" borderId="95" applyNumberFormat="0" applyAlignment="0" applyProtection="0"/>
    <xf numFmtId="0" fontId="83" fillId="0" borderId="96" applyNumberFormat="0" applyFill="0" applyAlignment="0" applyProtection="0"/>
    <xf numFmtId="0" fontId="73" fillId="89" borderId="97" applyNumberFormat="0" applyFont="0" applyAlignment="0" applyProtection="0"/>
    <xf numFmtId="4" fontId="24" fillId="14" borderId="99">
      <alignment horizontal="right" vertical="center"/>
    </xf>
    <xf numFmtId="0" fontId="28" fillId="14" borderId="101">
      <alignment horizontal="left" vertical="center" wrapText="1" indent="2"/>
    </xf>
    <xf numFmtId="0" fontId="28" fillId="16" borderId="98"/>
    <xf numFmtId="175" fontId="28" fillId="90" borderId="98" applyNumberFormat="0" applyFont="0" applyBorder="0" applyAlignment="0" applyProtection="0">
      <alignment horizontal="right" vertical="center"/>
    </xf>
    <xf numFmtId="0" fontId="28" fillId="0" borderId="98" applyNumberFormat="0" applyFill="0" applyAlignment="0" applyProtection="0"/>
    <xf numFmtId="4" fontId="28" fillId="0" borderId="98" applyFill="0" applyBorder="0" applyProtection="0">
      <alignment horizontal="right" vertical="center"/>
    </xf>
    <xf numFmtId="4" fontId="24" fillId="9" borderId="98">
      <alignment horizontal="right" vertical="center"/>
    </xf>
    <xf numFmtId="0" fontId="83" fillId="0" borderId="96" applyNumberFormat="0" applyFill="0" applyAlignment="0" applyProtection="0"/>
    <xf numFmtId="49" fontId="26" fillId="0" borderId="98" applyNumberFormat="0" applyFill="0" applyBorder="0" applyProtection="0">
      <alignment horizontal="left" vertical="center"/>
    </xf>
    <xf numFmtId="49" fontId="28" fillId="0" borderId="99" applyNumberFormat="0" applyFont="0" applyFill="0" applyBorder="0" applyProtection="0">
      <alignment horizontal="left" vertical="center" indent="5"/>
    </xf>
    <xf numFmtId="0" fontId="28" fillId="9" borderId="99">
      <alignment horizontal="left" vertical="center"/>
    </xf>
    <xf numFmtId="0" fontId="79" fillId="86" borderId="95" applyNumberFormat="0" applyAlignment="0" applyProtection="0"/>
    <xf numFmtId="4" fontId="24" fillId="14" borderId="100">
      <alignment horizontal="right" vertical="center"/>
    </xf>
    <xf numFmtId="0" fontId="91" fillId="73" borderId="95" applyNumberFormat="0" applyAlignment="0" applyProtection="0"/>
    <xf numFmtId="0" fontId="91" fillId="73" borderId="95" applyNumberFormat="0" applyAlignment="0" applyProtection="0"/>
    <xf numFmtId="0" fontId="73" fillId="89" borderId="97" applyNumberFormat="0" applyFont="0" applyAlignment="0" applyProtection="0"/>
    <xf numFmtId="0" fontId="95" fillId="86" borderId="102" applyNumberFormat="0" applyAlignment="0" applyProtection="0"/>
    <xf numFmtId="0" fontId="98" fillId="0" borderId="96" applyNumberFormat="0" applyFill="0" applyAlignment="0" applyProtection="0"/>
    <xf numFmtId="0" fontId="24" fillId="14" borderId="98">
      <alignment horizontal="right" vertical="center"/>
    </xf>
    <xf numFmtId="0" fontId="29" fillId="89" borderId="97" applyNumberFormat="0" applyFont="0" applyAlignment="0" applyProtection="0"/>
    <xf numFmtId="4" fontId="28" fillId="0" borderId="98">
      <alignment horizontal="right" vertical="center"/>
    </xf>
    <xf numFmtId="0" fontId="98" fillId="0" borderId="96" applyNumberFormat="0" applyFill="0" applyAlignment="0" applyProtection="0"/>
    <xf numFmtId="0" fontId="24" fillId="14" borderId="98">
      <alignment horizontal="right" vertical="center"/>
    </xf>
    <xf numFmtId="0" fontId="24" fillId="14" borderId="98">
      <alignment horizontal="right" vertical="center"/>
    </xf>
    <xf numFmtId="4" fontId="69" fillId="9" borderId="98">
      <alignment horizontal="right" vertical="center"/>
    </xf>
    <xf numFmtId="0" fontId="24" fillId="9" borderId="98">
      <alignment horizontal="right" vertical="center"/>
    </xf>
    <xf numFmtId="4" fontId="24" fillId="9" borderId="98">
      <alignment horizontal="right" vertical="center"/>
    </xf>
    <xf numFmtId="0" fontId="69" fillId="9" borderId="98">
      <alignment horizontal="right" vertical="center"/>
    </xf>
    <xf numFmtId="4" fontId="69" fillId="9" borderId="98">
      <alignment horizontal="right" vertical="center"/>
    </xf>
    <xf numFmtId="0" fontId="24" fillId="14" borderId="98">
      <alignment horizontal="right" vertical="center"/>
    </xf>
    <xf numFmtId="4" fontId="24" fillId="14" borderId="98">
      <alignment horizontal="right" vertical="center"/>
    </xf>
    <xf numFmtId="0" fontId="24" fillId="14" borderId="98">
      <alignment horizontal="right" vertical="center"/>
    </xf>
    <xf numFmtId="4" fontId="24" fillId="14" borderId="98">
      <alignment horizontal="right" vertical="center"/>
    </xf>
    <xf numFmtId="0" fontId="24" fillId="14" borderId="99">
      <alignment horizontal="right" vertical="center"/>
    </xf>
    <xf numFmtId="4" fontId="24" fillId="14" borderId="99">
      <alignment horizontal="right" vertical="center"/>
    </xf>
    <xf numFmtId="0" fontId="24" fillId="14" borderId="100">
      <alignment horizontal="right" vertical="center"/>
    </xf>
    <xf numFmtId="4" fontId="24" fillId="14" borderId="100">
      <alignment horizontal="right" vertical="center"/>
    </xf>
    <xf numFmtId="0" fontId="79"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9" borderId="99">
      <alignment horizontal="left" vertical="center"/>
    </xf>
    <xf numFmtId="0" fontId="91" fillId="73" borderId="95" applyNumberFormat="0" applyAlignment="0" applyProtection="0"/>
    <xf numFmtId="0" fontId="28" fillId="0" borderId="98">
      <alignment horizontal="right" vertical="center"/>
    </xf>
    <xf numFmtId="4" fontId="28" fillId="0" borderId="98">
      <alignment horizontal="right" vertical="center"/>
    </xf>
    <xf numFmtId="0" fontId="28" fillId="0" borderId="98" applyNumberFormat="0" applyFill="0" applyAlignment="0" applyProtection="0"/>
    <xf numFmtId="0" fontId="95" fillId="86" borderId="102" applyNumberFormat="0" applyAlignment="0" applyProtection="0"/>
    <xf numFmtId="175" fontId="28" fillId="90" borderId="98" applyNumberFormat="0" applyFont="0" applyBorder="0" applyAlignment="0" applyProtection="0">
      <alignment horizontal="right" vertical="center"/>
    </xf>
    <xf numFmtId="0" fontId="28" fillId="16" borderId="98"/>
    <xf numFmtId="4" fontId="28" fillId="16" borderId="98"/>
    <xf numFmtId="0" fontId="98" fillId="0" borderId="96" applyNumberFormat="0" applyFill="0" applyAlignment="0" applyProtection="0"/>
    <xf numFmtId="0" fontId="29" fillId="89" borderId="97" applyNumberFormat="0" applyFont="0" applyAlignment="0" applyProtection="0"/>
    <xf numFmtId="0" fontId="73" fillId="89" borderId="97" applyNumberFormat="0" applyFont="0" applyAlignment="0" applyProtection="0"/>
    <xf numFmtId="0" fontId="28" fillId="0" borderId="98" applyNumberFormat="0" applyFill="0" applyAlignment="0" applyProtection="0"/>
    <xf numFmtId="0" fontId="83" fillId="0" borderId="96" applyNumberFormat="0" applyFill="0" applyAlignment="0" applyProtection="0"/>
    <xf numFmtId="0" fontId="98" fillId="0" borderId="96" applyNumberFormat="0" applyFill="0" applyAlignment="0" applyProtection="0"/>
    <xf numFmtId="0" fontId="82" fillId="73" borderId="95" applyNumberFormat="0" applyAlignment="0" applyProtection="0"/>
    <xf numFmtId="0" fontId="79" fillId="86" borderId="95" applyNumberFormat="0" applyAlignment="0" applyProtection="0"/>
    <xf numFmtId="4" fontId="69" fillId="9" borderId="98">
      <alignment horizontal="right" vertical="center"/>
    </xf>
    <xf numFmtId="0" fontId="24" fillId="9" borderId="98">
      <alignment horizontal="right" vertical="center"/>
    </xf>
    <xf numFmtId="175" fontId="28" fillId="90" borderId="98" applyNumberFormat="0" applyFont="0" applyBorder="0" applyAlignment="0" applyProtection="0">
      <alignment horizontal="right" vertical="center"/>
    </xf>
    <xf numFmtId="0" fontId="83" fillId="0" borderId="96" applyNumberFormat="0" applyFill="0" applyAlignment="0" applyProtection="0"/>
    <xf numFmtId="49" fontId="28" fillId="0" borderId="98" applyNumberFormat="0" applyFont="0" applyFill="0" applyBorder="0" applyProtection="0">
      <alignment horizontal="left" vertical="center" indent="2"/>
    </xf>
    <xf numFmtId="49" fontId="28" fillId="0" borderId="99" applyNumberFormat="0" applyFont="0" applyFill="0" applyBorder="0" applyProtection="0">
      <alignment horizontal="left" vertical="center" indent="5"/>
    </xf>
    <xf numFmtId="49" fontId="28" fillId="0" borderId="98" applyNumberFormat="0" applyFont="0" applyFill="0" applyBorder="0" applyProtection="0">
      <alignment horizontal="left" vertical="center" indent="2"/>
    </xf>
    <xf numFmtId="4" fontId="28" fillId="0" borderId="98" applyFill="0" applyBorder="0" applyProtection="0">
      <alignment horizontal="right" vertical="center"/>
    </xf>
    <xf numFmtId="49" fontId="26" fillId="0" borderId="98" applyNumberFormat="0" applyFill="0" applyBorder="0" applyProtection="0">
      <alignment horizontal="left" vertical="center"/>
    </xf>
    <xf numFmtId="0" fontId="28" fillId="0" borderId="101">
      <alignment horizontal="left" vertical="center" wrapText="1" indent="2"/>
    </xf>
    <xf numFmtId="0" fontId="95" fillId="86" borderId="102" applyNumberFormat="0" applyAlignment="0" applyProtection="0"/>
    <xf numFmtId="0" fontId="24" fillId="14" borderId="100">
      <alignment horizontal="right" vertical="center"/>
    </xf>
    <xf numFmtId="0" fontId="82" fillId="73" borderId="95" applyNumberFormat="0" applyAlignment="0" applyProtection="0"/>
    <xf numFmtId="0" fontId="24" fillId="14" borderId="100">
      <alignment horizontal="right" vertical="center"/>
    </xf>
    <xf numFmtId="4" fontId="24" fillId="14" borderId="98">
      <alignment horizontal="right" vertical="center"/>
    </xf>
    <xf numFmtId="0" fontId="24" fillId="14" borderId="98">
      <alignment horizontal="right" vertical="center"/>
    </xf>
    <xf numFmtId="0" fontId="76" fillId="86" borderId="102" applyNumberFormat="0" applyAlignment="0" applyProtection="0"/>
    <xf numFmtId="0" fontId="78" fillId="86" borderId="95" applyNumberFormat="0" applyAlignment="0" applyProtection="0"/>
    <xf numFmtId="0" fontId="83" fillId="0" borderId="96" applyNumberFormat="0" applyFill="0" applyAlignment="0" applyProtection="0"/>
    <xf numFmtId="0" fontId="28" fillId="16" borderId="98"/>
    <xf numFmtId="4" fontId="28" fillId="16" borderId="98"/>
    <xf numFmtId="4" fontId="24" fillId="14" borderId="98">
      <alignment horizontal="right" vertical="center"/>
    </xf>
    <xf numFmtId="0" fontId="69" fillId="9" borderId="98">
      <alignment horizontal="right" vertical="center"/>
    </xf>
    <xf numFmtId="0" fontId="82" fillId="73" borderId="95" applyNumberFormat="0" applyAlignment="0" applyProtection="0"/>
    <xf numFmtId="0" fontId="79" fillId="86" borderId="95" applyNumberFormat="0" applyAlignment="0" applyProtection="0"/>
    <xf numFmtId="4" fontId="28" fillId="0" borderId="98">
      <alignment horizontal="right" vertical="center"/>
    </xf>
    <xf numFmtId="0" fontId="28" fillId="14" borderId="101">
      <alignment horizontal="left" vertical="center" wrapText="1" indent="2"/>
    </xf>
    <xf numFmtId="0" fontId="28" fillId="0" borderId="101">
      <alignment horizontal="left" vertical="center" wrapText="1" indent="2"/>
    </xf>
    <xf numFmtId="0" fontId="95" fillId="86" borderId="102" applyNumberFormat="0" applyAlignment="0" applyProtection="0"/>
    <xf numFmtId="0" fontId="91" fillId="73" borderId="95" applyNumberFormat="0" applyAlignment="0" applyProtection="0"/>
    <xf numFmtId="0" fontId="78" fillId="86" borderId="95" applyNumberFormat="0" applyAlignment="0" applyProtection="0"/>
    <xf numFmtId="0" fontId="76" fillId="86" borderId="102" applyNumberFormat="0" applyAlignment="0" applyProtection="0"/>
    <xf numFmtId="0" fontId="24" fillId="14" borderId="100">
      <alignment horizontal="right" vertical="center"/>
    </xf>
    <xf numFmtId="0" fontId="69" fillId="9" borderId="98">
      <alignment horizontal="right" vertical="center"/>
    </xf>
    <xf numFmtId="4" fontId="24" fillId="9" borderId="98">
      <alignment horizontal="right" vertical="center"/>
    </xf>
    <xf numFmtId="4" fontId="24" fillId="14" borderId="98">
      <alignment horizontal="right" vertical="center"/>
    </xf>
    <xf numFmtId="49" fontId="28" fillId="0" borderId="99" applyNumberFormat="0" applyFont="0" applyFill="0" applyBorder="0" applyProtection="0">
      <alignment horizontal="left" vertical="center" indent="5"/>
    </xf>
    <xf numFmtId="4" fontId="28" fillId="0" borderId="98" applyFill="0" applyBorder="0" applyProtection="0">
      <alignment horizontal="right" vertical="center"/>
    </xf>
    <xf numFmtId="4" fontId="24" fillId="9" borderId="98">
      <alignment horizontal="right" vertical="center"/>
    </xf>
    <xf numFmtId="0" fontId="91" fillId="73" borderId="95" applyNumberFormat="0" applyAlignment="0" applyProtection="0"/>
    <xf numFmtId="0" fontId="82" fillId="73" borderId="95" applyNumberFormat="0" applyAlignment="0" applyProtection="0"/>
    <xf numFmtId="0" fontId="78" fillId="86" borderId="95" applyNumberFormat="0" applyAlignment="0" applyProtection="0"/>
    <xf numFmtId="0" fontId="28" fillId="14" borderId="101">
      <alignment horizontal="left" vertical="center" wrapText="1" indent="2"/>
    </xf>
    <xf numFmtId="0" fontId="28" fillId="0" borderId="101">
      <alignment horizontal="left" vertical="center" wrapText="1" indent="2"/>
    </xf>
    <xf numFmtId="0" fontId="28" fillId="14" borderId="101">
      <alignment horizontal="left" vertical="center" wrapText="1" indent="2"/>
    </xf>
    <xf numFmtId="0" fontId="5" fillId="53" borderId="0" applyNumberFormat="0" applyBorder="0" applyAlignment="0" applyProtection="0"/>
    <xf numFmtId="0" fontId="66" fillId="0" borderId="0" applyNumberFormat="0" applyFill="0" applyBorder="0" applyAlignment="0" applyProtection="0"/>
    <xf numFmtId="0" fontId="67" fillId="58" borderId="0" applyNumberFormat="0" applyBorder="0" applyAlignment="0" applyProtection="0"/>
    <xf numFmtId="0" fontId="5" fillId="63" borderId="0" applyNumberFormat="0" applyBorder="0" applyAlignment="0" applyProtection="0"/>
    <xf numFmtId="0" fontId="67" fillId="55" borderId="0" applyNumberFormat="0" applyBorder="0" applyAlignment="0" applyProtection="0"/>
    <xf numFmtId="0" fontId="67" fillId="52" borderId="0" applyNumberFormat="0" applyBorder="0" applyAlignment="0" applyProtection="0"/>
    <xf numFmtId="0" fontId="63" fillId="46" borderId="57" applyNumberFormat="0" applyAlignment="0" applyProtection="0"/>
    <xf numFmtId="0" fontId="5" fillId="60" borderId="0" applyNumberFormat="0" applyBorder="0" applyAlignment="0" applyProtection="0"/>
    <xf numFmtId="0" fontId="5" fillId="56" borderId="0" applyNumberFormat="0" applyBorder="0" applyAlignment="0" applyProtection="0"/>
    <xf numFmtId="0" fontId="65" fillId="0" borderId="0" applyNumberFormat="0" applyFill="0" applyBorder="0" applyAlignment="0" applyProtection="0"/>
    <xf numFmtId="0" fontId="5" fillId="57" borderId="0" applyNumberFormat="0" applyBorder="0" applyAlignment="0" applyProtection="0"/>
    <xf numFmtId="0" fontId="5" fillId="62" borderId="0" applyNumberFormat="0" applyBorder="0" applyAlignment="0" applyProtection="0"/>
    <xf numFmtId="0" fontId="5" fillId="54" borderId="0" applyNumberFormat="0" applyBorder="0" applyAlignment="0" applyProtection="0"/>
    <xf numFmtId="0" fontId="64" fillId="46" borderId="56" applyNumberFormat="0" applyAlignment="0" applyProtection="0"/>
    <xf numFmtId="0" fontId="5" fillId="51" borderId="0" applyNumberFormat="0" applyBorder="0" applyAlignment="0" applyProtection="0"/>
    <xf numFmtId="0" fontId="67" fillId="61" borderId="0" applyNumberFormat="0" applyBorder="0" applyAlignment="0" applyProtection="0"/>
    <xf numFmtId="43" fontId="8" fillId="0" borderId="0" applyFont="0" applyFill="0" applyBorder="0" applyAlignment="0" applyProtection="0"/>
  </cellStyleXfs>
  <cellXfs count="462">
    <xf numFmtId="0" fontId="0" fillId="0" borderId="0" xfId="0"/>
    <xf numFmtId="0" fontId="0" fillId="0" borderId="0" xfId="0" applyAlignment="1">
      <alignment wrapText="1"/>
    </xf>
    <xf numFmtId="0" fontId="8" fillId="0" borderId="0" xfId="0" applyFont="1" applyAlignment="1">
      <alignment wrapText="1"/>
    </xf>
    <xf numFmtId="0" fontId="7" fillId="0" borderId="0" xfId="0" applyFont="1" applyAlignment="1">
      <alignment wrapText="1"/>
    </xf>
    <xf numFmtId="0" fontId="9" fillId="0" borderId="0" xfId="0" applyFont="1" applyAlignment="1">
      <alignment wrapText="1"/>
    </xf>
    <xf numFmtId="1" fontId="0" fillId="0" borderId="0" xfId="0" applyNumberFormat="1" applyAlignment="1">
      <alignment wrapText="1"/>
    </xf>
    <xf numFmtId="49" fontId="8" fillId="0" borderId="0" xfId="0" applyNumberFormat="1" applyFont="1" applyAlignment="1">
      <alignment wrapText="1"/>
    </xf>
    <xf numFmtId="0" fontId="0" fillId="0" borderId="1" xfId="0" applyBorder="1"/>
    <xf numFmtId="0" fontId="15" fillId="0" borderId="0" xfId="3"/>
    <xf numFmtId="0" fontId="7" fillId="0" borderId="0" xfId="0" applyFont="1"/>
    <xf numFmtId="0" fontId="7" fillId="0" borderId="1" xfId="0" applyFont="1" applyBorder="1"/>
    <xf numFmtId="9" fontId="0" fillId="0" borderId="0" xfId="1" applyFont="1" applyAlignment="1"/>
    <xf numFmtId="9" fontId="0" fillId="0" borderId="1" xfId="1" applyFont="1" applyBorder="1" applyAlignment="1"/>
    <xf numFmtId="9" fontId="0" fillId="0" borderId="0" xfId="0" applyNumberFormat="1"/>
    <xf numFmtId="165" fontId="0" fillId="0" borderId="0" xfId="0" applyNumberFormat="1"/>
    <xf numFmtId="9" fontId="0" fillId="0" borderId="0" xfId="1" applyFont="1" applyBorder="1" applyAlignment="1"/>
    <xf numFmtId="0" fontId="13" fillId="0" borderId="0" xfId="0" applyFont="1"/>
    <xf numFmtId="11" fontId="0" fillId="0" borderId="0" xfId="0" applyNumberFormat="1"/>
    <xf numFmtId="166" fontId="0" fillId="0" borderId="0" xfId="0" applyNumberFormat="1"/>
    <xf numFmtId="0" fontId="17" fillId="0" borderId="0" xfId="0" applyFont="1" applyAlignment="1">
      <alignment horizontal="left"/>
    </xf>
    <xf numFmtId="0" fontId="0" fillId="0" borderId="0" xfId="0"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8" fillId="6" borderId="9" xfId="0" applyFont="1" applyFill="1" applyBorder="1" applyAlignment="1">
      <alignment horizontal="left" wrapText="1"/>
    </xf>
    <xf numFmtId="0" fontId="18" fillId="6" borderId="10" xfId="0" applyFont="1" applyFill="1" applyBorder="1" applyAlignment="1">
      <alignment horizontal="left" wrapText="1"/>
    </xf>
    <xf numFmtId="0" fontId="19" fillId="0" borderId="0" xfId="0" applyFont="1" applyAlignment="1">
      <alignment horizontal="left"/>
    </xf>
    <xf numFmtId="0" fontId="20" fillId="0" borderId="11" xfId="0" applyFont="1" applyBorder="1" applyAlignment="1">
      <alignment horizontal="left" wrapText="1"/>
    </xf>
    <xf numFmtId="167" fontId="21" fillId="0" borderId="12" xfId="0" applyNumberFormat="1" applyFont="1" applyBorder="1" applyAlignment="1">
      <alignment horizontal="center" wrapText="1"/>
    </xf>
    <xf numFmtId="167" fontId="21" fillId="0" borderId="13" xfId="0" applyNumberFormat="1" applyFont="1" applyBorder="1" applyAlignment="1">
      <alignment horizontal="center" wrapText="1"/>
    </xf>
    <xf numFmtId="0" fontId="20" fillId="0" borderId="14" xfId="0" applyFont="1" applyBorder="1" applyAlignment="1">
      <alignment horizontal="left" wrapText="1"/>
    </xf>
    <xf numFmtId="167" fontId="21" fillId="0" borderId="15" xfId="0" applyNumberFormat="1" applyFont="1" applyBorder="1" applyAlignment="1">
      <alignment horizontal="center" wrapText="1"/>
    </xf>
    <xf numFmtId="167" fontId="21" fillId="0" borderId="16" xfId="0" applyNumberFormat="1" applyFont="1" applyBorder="1" applyAlignment="1">
      <alignment horizontal="center" wrapText="1"/>
    </xf>
    <xf numFmtId="0" fontId="22" fillId="0" borderId="0" xfId="0" applyFont="1" applyAlignment="1">
      <alignment horizontal="left"/>
    </xf>
    <xf numFmtId="16" fontId="0" fillId="0" borderId="0" xfId="0" applyNumberFormat="1"/>
    <xf numFmtId="0" fontId="20" fillId="0" borderId="17" xfId="0" applyFont="1" applyBorder="1" applyAlignment="1">
      <alignment horizontal="left" wrapText="1"/>
    </xf>
    <xf numFmtId="167" fontId="21" fillId="0" borderId="18" xfId="0" applyNumberFormat="1" applyFont="1" applyBorder="1" applyAlignment="1">
      <alignment horizontal="center" wrapText="1"/>
    </xf>
    <xf numFmtId="167" fontId="21" fillId="0" borderId="19" xfId="0" applyNumberFormat="1" applyFont="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xf numFmtId="1" fontId="0" fillId="0" borderId="0" xfId="1" applyNumberFormat="1" applyFont="1" applyBorder="1" applyAlignment="1"/>
    <xf numFmtId="0" fontId="11" fillId="0" borderId="0" xfId="2" applyAlignment="1"/>
    <xf numFmtId="0" fontId="7" fillId="2" borderId="0" xfId="0" applyFont="1" applyFill="1"/>
    <xf numFmtId="0" fontId="14" fillId="3" borderId="0" xfId="0" applyFont="1" applyFill="1" applyAlignment="1">
      <alignment wrapText="1"/>
    </xf>
    <xf numFmtId="0" fontId="0" fillId="0" borderId="0" xfId="0" applyAlignment="1">
      <alignment horizontal="left" wrapText="1"/>
    </xf>
    <xf numFmtId="0" fontId="14" fillId="2" borderId="0" xfId="0" applyFont="1" applyFill="1" applyAlignment="1">
      <alignment wrapText="1"/>
    </xf>
    <xf numFmtId="0" fontId="14" fillId="2" borderId="0" xfId="0" applyFont="1" applyFill="1" applyAlignment="1">
      <alignment horizontal="left" wrapText="1"/>
    </xf>
    <xf numFmtId="49" fontId="0" fillId="0" borderId="0" xfId="0" applyNumberFormat="1" applyAlignment="1">
      <alignment wrapText="1"/>
    </xf>
    <xf numFmtId="49" fontId="9" fillId="0" borderId="0" xfId="0" applyNumberFormat="1" applyFont="1" applyAlignment="1">
      <alignment wrapText="1"/>
    </xf>
    <xf numFmtId="0" fontId="8" fillId="0" borderId="0" xfId="0" applyFont="1" applyAlignment="1">
      <alignment horizontal="left" wrapText="1"/>
    </xf>
    <xf numFmtId="9" fontId="0" fillId="0" borderId="0" xfId="1" applyFont="1" applyFill="1" applyBorder="1" applyAlignment="1">
      <alignment wrapText="1"/>
    </xf>
    <xf numFmtId="9" fontId="0" fillId="0" borderId="0" xfId="0" applyNumberFormat="1" applyAlignment="1">
      <alignment wrapText="1"/>
    </xf>
    <xf numFmtId="9" fontId="8" fillId="0" borderId="0" xfId="1" applyFont="1" applyFill="1" applyBorder="1" applyAlignment="1">
      <alignment wrapText="1"/>
    </xf>
    <xf numFmtId="9" fontId="8" fillId="0" borderId="0" xfId="0" applyNumberFormat="1" applyFont="1" applyAlignment="1">
      <alignment wrapText="1"/>
    </xf>
    <xf numFmtId="164" fontId="0" fillId="0" borderId="0" xfId="0" applyNumberFormat="1" applyAlignment="1">
      <alignment wrapText="1"/>
    </xf>
    <xf numFmtId="49" fontId="8" fillId="0" borderId="0" xfId="1" applyNumberFormat="1" applyFont="1" applyFill="1" applyBorder="1" applyAlignment="1">
      <alignment wrapText="1"/>
    </xf>
    <xf numFmtId="0" fontId="23" fillId="8" borderId="25" xfId="7" applyFill="1" applyBorder="1" applyAlignment="1"/>
    <xf numFmtId="0" fontId="24" fillId="8" borderId="0" xfId="8" applyNumberFormat="1" applyFill="1">
      <alignment horizontal="right"/>
    </xf>
    <xf numFmtId="0" fontId="7" fillId="13" borderId="0" xfId="0" applyFont="1" applyFill="1" applyAlignment="1">
      <alignment wrapText="1"/>
    </xf>
    <xf numFmtId="1" fontId="7" fillId="13" borderId="0" xfId="0" applyNumberFormat="1" applyFont="1" applyFill="1" applyAlignment="1">
      <alignment wrapText="1"/>
    </xf>
    <xf numFmtId="0" fontId="30" fillId="8" borderId="0" xfId="3" applyFont="1" applyFill="1"/>
    <xf numFmtId="0" fontId="29" fillId="8" borderId="0" xfId="3" applyFont="1" applyFill="1"/>
    <xf numFmtId="0" fontId="15" fillId="8" borderId="0" xfId="3" applyFill="1"/>
    <xf numFmtId="0" fontId="26" fillId="14" borderId="42" xfId="13" applyFont="1" applyFill="1" applyBorder="1" applyAlignment="1">
      <alignment horizontal="center" vertical="center"/>
    </xf>
    <xf numFmtId="0" fontId="26" fillId="14" borderId="29" xfId="13" applyFont="1" applyFill="1" applyBorder="1" applyAlignment="1">
      <alignment vertical="center"/>
    </xf>
    <xf numFmtId="2" fontId="32" fillId="7" borderId="29" xfId="0" applyNumberFormat="1" applyFont="1" applyFill="1" applyBorder="1" applyAlignment="1">
      <alignment horizontal="right"/>
    </xf>
    <xf numFmtId="0" fontId="26" fillId="14" borderId="39" xfId="13" applyFont="1" applyFill="1" applyBorder="1" applyAlignment="1">
      <alignment vertical="center"/>
    </xf>
    <xf numFmtId="0" fontId="26" fillId="14" borderId="29" xfId="13" applyFont="1" applyFill="1" applyBorder="1" applyAlignment="1">
      <alignment horizontal="left" vertical="center" indent="1"/>
    </xf>
    <xf numFmtId="0" fontId="26" fillId="14" borderId="39" xfId="13" applyFont="1" applyFill="1" applyBorder="1" applyAlignment="1">
      <alignment horizontal="left" vertical="center"/>
    </xf>
    <xf numFmtId="0" fontId="26" fillId="14" borderId="29" xfId="13" applyFont="1" applyFill="1" applyBorder="1" applyAlignment="1">
      <alignment horizontal="left" vertical="center"/>
    </xf>
    <xf numFmtId="2" fontId="7" fillId="13" borderId="0" xfId="0" applyNumberFormat="1" applyFont="1" applyFill="1" applyAlignment="1">
      <alignment wrapText="1"/>
    </xf>
    <xf numFmtId="4" fontId="26" fillId="9" borderId="29" xfId="14" applyNumberFormat="1" applyFont="1" applyFill="1" applyBorder="1" applyAlignment="1">
      <alignment horizontal="center" vertical="center"/>
    </xf>
    <xf numFmtId="0" fontId="30" fillId="8" borderId="0" xfId="13" applyFont="1" applyFill="1" applyAlignment="1">
      <alignment vertical="center"/>
    </xf>
    <xf numFmtId="0" fontId="26" fillId="8" borderId="0" xfId="7" applyFont="1" applyFill="1" applyAlignment="1">
      <alignment vertical="center"/>
    </xf>
    <xf numFmtId="4" fontId="26" fillId="9" borderId="29" xfId="14" applyNumberFormat="1" applyFont="1" applyFill="1" applyBorder="1" applyAlignment="1">
      <alignment horizontal="center" vertical="center" textRotation="90"/>
    </xf>
    <xf numFmtId="2" fontId="26" fillId="9" borderId="44" xfId="13" applyNumberFormat="1" applyFont="1" applyFill="1" applyBorder="1" applyAlignment="1">
      <alignment horizontal="left" vertical="center"/>
    </xf>
    <xf numFmtId="2" fontId="26" fillId="9" borderId="29" xfId="13" applyNumberFormat="1" applyFont="1" applyFill="1" applyBorder="1" applyAlignment="1">
      <alignment horizontal="left" vertical="center"/>
    </xf>
    <xf numFmtId="2" fontId="26" fillId="9" borderId="39" xfId="13" applyNumberFormat="1" applyFont="1" applyFill="1" applyBorder="1" applyAlignment="1">
      <alignment horizontal="left" vertical="center"/>
    </xf>
    <xf numFmtId="0" fontId="26" fillId="13" borderId="0" xfId="9" applyFill="1" applyBorder="1" applyProtection="1">
      <alignment horizontal="left" vertical="center"/>
    </xf>
    <xf numFmtId="2" fontId="7" fillId="13" borderId="0" xfId="0" applyNumberFormat="1" applyFont="1" applyFill="1"/>
    <xf numFmtId="0" fontId="26" fillId="9" borderId="32" xfId="15" applyFont="1" applyFill="1" applyBorder="1" applyAlignment="1">
      <alignment horizontal="center" vertical="center" wrapText="1"/>
    </xf>
    <xf numFmtId="0" fontId="26" fillId="9" borderId="44" xfId="15" applyFont="1" applyFill="1" applyBorder="1" applyAlignment="1">
      <alignment vertical="top" wrapText="1"/>
    </xf>
    <xf numFmtId="0" fontId="26" fillId="9" borderId="39" xfId="15" applyFont="1" applyFill="1" applyBorder="1" applyAlignment="1">
      <alignment horizontal="left" vertical="top" wrapText="1"/>
    </xf>
    <xf numFmtId="0" fontId="14" fillId="13" borderId="0" xfId="9" applyNumberFormat="1" applyFont="1" applyFill="1" applyBorder="1" applyAlignment="1">
      <alignment horizontal="center" vertical="center"/>
    </xf>
    <xf numFmtId="1" fontId="13" fillId="0" borderId="0" xfId="0" applyNumberFormat="1" applyFont="1" applyAlignment="1">
      <alignment horizontal="right" wrapText="1"/>
    </xf>
    <xf numFmtId="1" fontId="13" fillId="0" borderId="0" xfId="0" applyNumberFormat="1" applyFont="1" applyAlignment="1">
      <alignment horizontal="right"/>
    </xf>
    <xf numFmtId="2" fontId="13" fillId="0" borderId="0" xfId="0" applyNumberFormat="1" applyFont="1" applyAlignment="1">
      <alignment wrapText="1"/>
    </xf>
    <xf numFmtId="1" fontId="7" fillId="0" borderId="0" xfId="0" applyNumberFormat="1" applyFont="1" applyAlignment="1">
      <alignment wrapText="1"/>
    </xf>
    <xf numFmtId="0" fontId="7" fillId="13" borderId="0" xfId="0" applyFont="1" applyFill="1"/>
    <xf numFmtId="2" fontId="0" fillId="0" borderId="0" xfId="0" applyNumberFormat="1" applyAlignment="1">
      <alignment wrapText="1"/>
    </xf>
    <xf numFmtId="0" fontId="7" fillId="0" borderId="45" xfId="0" applyFont="1" applyBorder="1" applyAlignment="1">
      <alignment wrapText="1"/>
    </xf>
    <xf numFmtId="1" fontId="7" fillId="0" borderId="46" xfId="0" applyNumberFormat="1" applyFont="1" applyBorder="1" applyAlignment="1">
      <alignment wrapText="1"/>
    </xf>
    <xf numFmtId="0" fontId="39" fillId="0" borderId="0" xfId="0" applyFont="1" applyAlignment="1">
      <alignment horizontal="left" vertical="top"/>
    </xf>
    <xf numFmtId="0" fontId="0" fillId="0" borderId="0" xfId="0" applyAlignment="1">
      <alignment horizontal="left" vertical="top"/>
    </xf>
    <xf numFmtId="0" fontId="45" fillId="18" borderId="47" xfId="0" applyFont="1" applyFill="1" applyBorder="1" applyAlignment="1">
      <alignment horizontal="center" vertical="top" wrapText="1"/>
    </xf>
    <xf numFmtId="0" fontId="45" fillId="18" borderId="47" xfId="0" applyFont="1" applyFill="1" applyBorder="1" applyAlignment="1">
      <alignment horizontal="left" vertical="top" wrapText="1"/>
    </xf>
    <xf numFmtId="0" fontId="47"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9"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9" fillId="19" borderId="48" xfId="0" applyFont="1" applyFill="1" applyBorder="1" applyAlignment="1">
      <alignment horizontal="center" vertical="top" wrapText="1"/>
    </xf>
    <xf numFmtId="167" fontId="52" fillId="19" borderId="48" xfId="0" applyNumberFormat="1" applyFont="1" applyFill="1" applyBorder="1" applyAlignment="1">
      <alignment horizontal="center" vertical="top" wrapText="1"/>
    </xf>
    <xf numFmtId="0" fontId="49" fillId="0" borderId="49" xfId="0" applyFont="1" applyBorder="1" applyAlignment="1">
      <alignment horizontal="left" vertical="top" wrapText="1"/>
    </xf>
    <xf numFmtId="0" fontId="0" fillId="0" borderId="49" xfId="0" applyBorder="1" applyAlignment="1">
      <alignment horizontal="center" vertical="top" wrapText="1"/>
    </xf>
    <xf numFmtId="167" fontId="52" fillId="0" borderId="49" xfId="0" applyNumberFormat="1" applyFont="1" applyBorder="1" applyAlignment="1">
      <alignment horizontal="center" vertical="top" wrapText="1"/>
    </xf>
    <xf numFmtId="0" fontId="49"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52" fillId="19" borderId="49" xfId="0" applyNumberFormat="1" applyFont="1" applyFill="1" applyBorder="1" applyAlignment="1">
      <alignment horizontal="center" vertical="top" wrapText="1"/>
    </xf>
    <xf numFmtId="0" fontId="49" fillId="0" borderId="50" xfId="0" applyFont="1" applyBorder="1" applyAlignment="1">
      <alignment horizontal="left" vertical="top" wrapText="1"/>
    </xf>
    <xf numFmtId="0" fontId="0" fillId="0" borderId="50" xfId="0" applyBorder="1" applyAlignment="1">
      <alignment horizontal="center" vertical="top" wrapText="1"/>
    </xf>
    <xf numFmtId="167" fontId="52" fillId="0" borderId="50" xfId="0" applyNumberFormat="1" applyFont="1" applyBorder="1" applyAlignment="1">
      <alignment horizontal="center" vertical="top" wrapText="1"/>
    </xf>
    <xf numFmtId="168" fontId="50" fillId="19" borderId="48" xfId="0" applyNumberFormat="1" applyFont="1" applyFill="1" applyBorder="1" applyAlignment="1">
      <alignment horizontal="center" vertical="top" wrapText="1"/>
    </xf>
    <xf numFmtId="169" fontId="50" fillId="19" borderId="48" xfId="0" applyNumberFormat="1" applyFont="1" applyFill="1" applyBorder="1" applyAlignment="1">
      <alignment horizontal="center" vertical="top" wrapText="1"/>
    </xf>
    <xf numFmtId="168" fontId="50" fillId="0" borderId="49" xfId="0" applyNumberFormat="1" applyFont="1" applyBorder="1" applyAlignment="1">
      <alignment horizontal="left" vertical="top" wrapText="1"/>
    </xf>
    <xf numFmtId="169" fontId="50" fillId="0" borderId="49" xfId="0" applyNumberFormat="1" applyFont="1" applyBorder="1" applyAlignment="1">
      <alignment horizontal="center" vertical="top" wrapText="1"/>
    </xf>
    <xf numFmtId="170" fontId="52" fillId="0" borderId="49" xfId="0" applyNumberFormat="1" applyFont="1" applyBorder="1" applyAlignment="1">
      <alignment horizontal="left" vertical="top" wrapText="1"/>
    </xf>
    <xf numFmtId="168" fontId="50" fillId="19" borderId="49" xfId="0" applyNumberFormat="1" applyFont="1" applyFill="1" applyBorder="1" applyAlignment="1">
      <alignment horizontal="left" vertical="top" wrapText="1"/>
    </xf>
    <xf numFmtId="169" fontId="50" fillId="19" borderId="49" xfId="0" applyNumberFormat="1" applyFont="1" applyFill="1" applyBorder="1" applyAlignment="1">
      <alignment horizontal="center" vertical="top" wrapText="1"/>
    </xf>
    <xf numFmtId="170" fontId="52" fillId="19" borderId="49" xfId="0" applyNumberFormat="1" applyFont="1" applyFill="1" applyBorder="1" applyAlignment="1">
      <alignment horizontal="left" vertical="top" wrapText="1"/>
    </xf>
    <xf numFmtId="0" fontId="0" fillId="0" borderId="49" xfId="0" applyBorder="1" applyAlignment="1">
      <alignment horizontal="left" vertical="top" wrapText="1"/>
    </xf>
    <xf numFmtId="168" fontId="50" fillId="0" borderId="49" xfId="0" applyNumberFormat="1" applyFont="1" applyBorder="1" applyAlignment="1">
      <alignment horizontal="center" vertical="top" wrapText="1"/>
    </xf>
    <xf numFmtId="0" fontId="0" fillId="19" borderId="49" xfId="0" applyFill="1" applyBorder="1" applyAlignment="1">
      <alignment horizontal="left" vertical="top" wrapText="1"/>
    </xf>
    <xf numFmtId="0" fontId="0" fillId="0" borderId="50" xfId="0" applyBorder="1" applyAlignment="1">
      <alignment horizontal="left" vertical="top" wrapText="1"/>
    </xf>
    <xf numFmtId="171" fontId="50" fillId="0" borderId="50" xfId="0" applyNumberFormat="1" applyFont="1" applyBorder="1" applyAlignment="1">
      <alignment horizontal="left" vertical="top" wrapText="1"/>
    </xf>
    <xf numFmtId="169" fontId="50" fillId="0" borderId="50" xfId="0" applyNumberFormat="1" applyFont="1" applyBorder="1" applyAlignment="1">
      <alignment horizontal="center" vertical="top" wrapText="1"/>
    </xf>
    <xf numFmtId="168" fontId="50"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9" fillId="19" borderId="50" xfId="0" applyFont="1" applyFill="1" applyBorder="1" applyAlignment="1">
      <alignment horizontal="left" vertical="top" wrapText="1"/>
    </xf>
    <xf numFmtId="169" fontId="50" fillId="19" borderId="50" xfId="0" applyNumberFormat="1" applyFont="1" applyFill="1" applyBorder="1" applyAlignment="1">
      <alignment horizontal="center" vertical="top" wrapText="1"/>
    </xf>
    <xf numFmtId="167" fontId="52" fillId="19" borderId="50" xfId="0" applyNumberFormat="1" applyFont="1" applyFill="1" applyBorder="1" applyAlignment="1">
      <alignment horizontal="center" vertical="top" wrapText="1"/>
    </xf>
    <xf numFmtId="0" fontId="53" fillId="19" borderId="50" xfId="0" applyFont="1" applyFill="1" applyBorder="1" applyAlignment="1">
      <alignment horizontal="center" vertical="top" wrapText="1"/>
    </xf>
    <xf numFmtId="168" fontId="50" fillId="19" borderId="48" xfId="0" applyNumberFormat="1" applyFont="1" applyFill="1" applyBorder="1" applyAlignment="1">
      <alignment horizontal="left" vertical="top" wrapText="1"/>
    </xf>
    <xf numFmtId="170" fontId="54" fillId="19" borderId="48" xfId="0" applyNumberFormat="1" applyFont="1" applyFill="1" applyBorder="1" applyAlignment="1">
      <alignment horizontal="left" vertical="top" wrapText="1"/>
    </xf>
    <xf numFmtId="167" fontId="54" fillId="0" borderId="49" xfId="0" applyNumberFormat="1" applyFont="1" applyBorder="1" applyAlignment="1">
      <alignment horizontal="center" vertical="top" wrapText="1"/>
    </xf>
    <xf numFmtId="167" fontId="54" fillId="0" borderId="49" xfId="0" applyNumberFormat="1" applyFont="1" applyBorder="1" applyAlignment="1">
      <alignment horizontal="left" vertical="top" wrapText="1"/>
    </xf>
    <xf numFmtId="167" fontId="54" fillId="19" borderId="49" xfId="0" applyNumberFormat="1" applyFont="1" applyFill="1" applyBorder="1" applyAlignment="1">
      <alignment horizontal="center" vertical="top" wrapText="1"/>
    </xf>
    <xf numFmtId="167" fontId="54" fillId="19" borderId="49" xfId="0" applyNumberFormat="1" applyFont="1" applyFill="1" applyBorder="1" applyAlignment="1">
      <alignment horizontal="left" vertical="top" wrapText="1"/>
    </xf>
    <xf numFmtId="0" fontId="55" fillId="19" borderId="49" xfId="0" applyFont="1" applyFill="1" applyBorder="1" applyAlignment="1">
      <alignment horizontal="center" vertical="top" wrapText="1"/>
    </xf>
    <xf numFmtId="0" fontId="55" fillId="0" borderId="49" xfId="0" applyFont="1" applyBorder="1" applyAlignment="1">
      <alignment horizontal="center" vertical="top" wrapText="1"/>
    </xf>
    <xf numFmtId="167" fontId="54" fillId="0" borderId="50" xfId="0" applyNumberFormat="1" applyFont="1" applyBorder="1" applyAlignment="1">
      <alignment horizontal="center" vertical="top" wrapText="1"/>
    </xf>
    <xf numFmtId="0" fontId="55" fillId="0" borderId="50" xfId="0" applyFont="1" applyBorder="1" applyAlignment="1">
      <alignment horizontal="center" vertical="top" wrapText="1"/>
    </xf>
    <xf numFmtId="0" fontId="0" fillId="19" borderId="48" xfId="0" applyFill="1" applyBorder="1" applyAlignment="1">
      <alignment horizontal="left" vertical="top" wrapText="1"/>
    </xf>
    <xf numFmtId="169"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center" vertical="top" wrapText="1"/>
    </xf>
    <xf numFmtId="0" fontId="55" fillId="19" borderId="48" xfId="0" applyFont="1" applyFill="1" applyBorder="1" applyAlignment="1">
      <alignment horizontal="center" vertical="top" wrapText="1"/>
    </xf>
    <xf numFmtId="169" fontId="50" fillId="0" borderId="49" xfId="0" applyNumberFormat="1" applyFont="1" applyBorder="1" applyAlignment="1">
      <alignment horizontal="left" vertical="top" wrapText="1"/>
    </xf>
    <xf numFmtId="169" fontId="50" fillId="19" borderId="49" xfId="0" applyNumberFormat="1" applyFont="1" applyFill="1" applyBorder="1" applyAlignment="1">
      <alignment horizontal="left" vertical="top" wrapText="1"/>
    </xf>
    <xf numFmtId="169" fontId="50" fillId="19" borderId="50" xfId="0" applyNumberFormat="1" applyFont="1" applyFill="1" applyBorder="1" applyAlignment="1">
      <alignment horizontal="left" vertical="top" wrapText="1"/>
    </xf>
    <xf numFmtId="0" fontId="55" fillId="19" borderId="50" xfId="0" applyFont="1" applyFill="1" applyBorder="1" applyAlignment="1">
      <alignment horizontal="center" vertical="top" wrapText="1"/>
    </xf>
    <xf numFmtId="169" fontId="50" fillId="0" borderId="50" xfId="0" applyNumberFormat="1" applyFont="1" applyBorder="1" applyAlignment="1">
      <alignment horizontal="left" vertical="top" wrapText="1"/>
    </xf>
    <xf numFmtId="172" fontId="50" fillId="19" borderId="48" xfId="0" applyNumberFormat="1" applyFont="1" applyFill="1" applyBorder="1" applyAlignment="1">
      <alignment horizontal="left" vertical="top" wrapText="1"/>
    </xf>
    <xf numFmtId="168" fontId="50" fillId="0" borderId="50" xfId="0" applyNumberFormat="1" applyFont="1" applyBorder="1" applyAlignment="1">
      <alignment horizontal="left" vertical="top" wrapText="1"/>
    </xf>
    <xf numFmtId="167" fontId="54" fillId="0" borderId="50" xfId="0" applyNumberFormat="1" applyFont="1" applyBorder="1" applyAlignment="1">
      <alignment horizontal="left" vertical="top" wrapText="1"/>
    </xf>
    <xf numFmtId="171" fontId="50" fillId="0" borderId="49" xfId="0" applyNumberFormat="1" applyFont="1" applyBorder="1" applyAlignment="1">
      <alignment horizontal="left" vertical="top" wrapText="1"/>
    </xf>
    <xf numFmtId="170" fontId="54" fillId="0" borderId="49" xfId="0" applyNumberFormat="1" applyFont="1" applyBorder="1" applyAlignment="1">
      <alignment horizontal="left" vertical="top" wrapText="1"/>
    </xf>
    <xf numFmtId="170" fontId="54" fillId="19" borderId="49" xfId="0" applyNumberFormat="1" applyFont="1" applyFill="1" applyBorder="1" applyAlignment="1">
      <alignment horizontal="left" vertical="top" wrapText="1"/>
    </xf>
    <xf numFmtId="171" fontId="50"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left" vertical="top" wrapText="1"/>
    </xf>
    <xf numFmtId="170" fontId="54" fillId="19" borderId="50" xfId="0" applyNumberFormat="1" applyFont="1" applyFill="1" applyBorder="1" applyAlignment="1">
      <alignment horizontal="left" vertical="top" wrapText="1"/>
    </xf>
    <xf numFmtId="171" fontId="50" fillId="19" borderId="48" xfId="0" applyNumberFormat="1" applyFont="1" applyFill="1" applyBorder="1" applyAlignment="1">
      <alignment horizontal="left" vertical="top" wrapText="1"/>
    </xf>
    <xf numFmtId="167" fontId="54" fillId="19" borderId="48" xfId="0" applyNumberFormat="1" applyFont="1" applyFill="1" applyBorder="1" applyAlignment="1">
      <alignment horizontal="left" vertical="top" wrapText="1"/>
    </xf>
    <xf numFmtId="172" fontId="50" fillId="0" borderId="49" xfId="0" applyNumberFormat="1" applyFont="1" applyBorder="1" applyAlignment="1">
      <alignment horizontal="left" vertical="top" wrapText="1"/>
    </xf>
    <xf numFmtId="168" fontId="50" fillId="19" borderId="50" xfId="0" applyNumberFormat="1" applyFont="1" applyFill="1" applyBorder="1" applyAlignment="1">
      <alignment horizontal="left" vertical="top" wrapText="1"/>
    </xf>
    <xf numFmtId="167" fontId="54" fillId="19" borderId="50" xfId="0" applyNumberFormat="1" applyFont="1" applyFill="1" applyBorder="1" applyAlignment="1">
      <alignment horizontal="center" vertical="top" wrapText="1"/>
    </xf>
    <xf numFmtId="0" fontId="0" fillId="2" borderId="0" xfId="0" applyFill="1"/>
    <xf numFmtId="0" fontId="7" fillId="2" borderId="0" xfId="0" applyFont="1" applyFill="1" applyAlignment="1">
      <alignment horizontal="center"/>
    </xf>
    <xf numFmtId="0" fontId="0" fillId="0" borderId="0" xfId="0" applyAlignment="1">
      <alignment horizontal="center"/>
    </xf>
    <xf numFmtId="10" fontId="0" fillId="0" borderId="0" xfId="0" applyNumberFormat="1"/>
    <xf numFmtId="0" fontId="0" fillId="20" borderId="0" xfId="0" applyFill="1" applyAlignment="1">
      <alignment wrapText="1"/>
    </xf>
    <xf numFmtId="0" fontId="14" fillId="2" borderId="20" xfId="0" applyFont="1" applyFill="1" applyBorder="1" applyAlignment="1">
      <alignment wrapText="1"/>
    </xf>
    <xf numFmtId="0" fontId="14" fillId="2" borderId="21" xfId="0" applyFont="1" applyFill="1" applyBorder="1" applyAlignment="1">
      <alignment wrapText="1"/>
    </xf>
    <xf numFmtId="0" fontId="14" fillId="2" borderId="22" xfId="0" applyFont="1" applyFill="1" applyBorder="1" applyAlignment="1">
      <alignment wrapText="1"/>
    </xf>
    <xf numFmtId="9" fontId="9" fillId="0" borderId="0" xfId="1" applyFont="1" applyAlignment="1">
      <alignment wrapText="1"/>
    </xf>
    <xf numFmtId="9" fontId="9" fillId="0" borderId="0" xfId="1" applyFont="1" applyFill="1" applyBorder="1" applyAlignment="1">
      <alignment wrapText="1"/>
    </xf>
    <xf numFmtId="0" fontId="8" fillId="0" borderId="0" xfId="1" applyNumberFormat="1" applyFont="1" applyAlignment="1">
      <alignment wrapText="1"/>
    </xf>
    <xf numFmtId="0" fontId="0" fillId="21" borderId="0" xfId="0" applyFill="1"/>
    <xf numFmtId="0" fontId="0" fillId="22" borderId="0" xfId="0" applyFill="1"/>
    <xf numFmtId="0" fontId="0" fillId="2" borderId="0" xfId="0" applyFill="1" applyAlignment="1">
      <alignment horizontal="left"/>
    </xf>
    <xf numFmtId="0" fontId="7" fillId="0" borderId="0" xfId="0" applyFont="1"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37" borderId="0" xfId="0" applyFill="1"/>
    <xf numFmtId="0" fontId="0" fillId="38" borderId="0" xfId="0" applyFill="1"/>
    <xf numFmtId="0" fontId="8" fillId="0" borderId="0" xfId="0" quotePrefix="1" applyFont="1" applyAlignment="1">
      <alignment wrapText="1"/>
    </xf>
    <xf numFmtId="0" fontId="8" fillId="0" borderId="26" xfId="0" applyFont="1" applyBorder="1" applyAlignment="1">
      <alignment wrapText="1"/>
    </xf>
    <xf numFmtId="0" fontId="0" fillId="0" borderId="26" xfId="0" applyBorder="1" applyAlignment="1">
      <alignment wrapText="1"/>
    </xf>
    <xf numFmtId="0" fontId="8" fillId="0" borderId="26" xfId="0" quotePrefix="1" applyFont="1" applyBorder="1" applyAlignment="1">
      <alignment wrapText="1"/>
    </xf>
    <xf numFmtId="0" fontId="7" fillId="2" borderId="0" xfId="0" applyFont="1" applyFill="1" applyAlignment="1">
      <alignment horizontal="center" vertical="center"/>
    </xf>
    <xf numFmtId="0" fontId="8" fillId="2" borderId="0" xfId="0" applyFont="1" applyFill="1" applyAlignment="1">
      <alignment wrapText="1"/>
    </xf>
    <xf numFmtId="0" fontId="0" fillId="2" borderId="0" xfId="0" applyFill="1" applyAlignment="1">
      <alignment wrapText="1"/>
    </xf>
    <xf numFmtId="0" fontId="14" fillId="2" borderId="21" xfId="0" applyFont="1" applyFill="1" applyBorder="1" applyAlignment="1">
      <alignment horizontal="left" wrapText="1"/>
    </xf>
    <xf numFmtId="0" fontId="0" fillId="0" borderId="26" xfId="0" applyBorder="1" applyAlignment="1">
      <alignment horizontal="left" wrapText="1"/>
    </xf>
    <xf numFmtId="0" fontId="8" fillId="20" borderId="0" xfId="0" applyFont="1" applyFill="1" applyAlignment="1">
      <alignment wrapText="1"/>
    </xf>
    <xf numFmtId="0" fontId="7" fillId="0" borderId="0" xfId="0" applyFont="1" applyAlignment="1">
      <alignment horizontal="right" wrapText="1"/>
    </xf>
    <xf numFmtId="0" fontId="14" fillId="3" borderId="52" xfId="0" applyFont="1" applyFill="1" applyBorder="1" applyAlignment="1">
      <alignment wrapText="1"/>
    </xf>
    <xf numFmtId="49" fontId="8" fillId="0" borderId="52" xfId="1" applyNumberFormat="1" applyFont="1" applyFill="1" applyBorder="1" applyAlignment="1">
      <alignment wrapText="1"/>
    </xf>
    <xf numFmtId="0" fontId="0" fillId="0" borderId="52" xfId="0" applyBorder="1" applyAlignment="1">
      <alignment wrapText="1"/>
    </xf>
    <xf numFmtId="49" fontId="0" fillId="0" borderId="52" xfId="0" applyNumberFormat="1" applyBorder="1" applyAlignment="1">
      <alignment wrapText="1"/>
    </xf>
    <xf numFmtId="49" fontId="8" fillId="0" borderId="52" xfId="0" applyNumberFormat="1" applyFont="1" applyBorder="1" applyAlignment="1">
      <alignment wrapText="1"/>
    </xf>
    <xf numFmtId="49" fontId="12" fillId="0" borderId="52" xfId="0" applyNumberFormat="1" applyFont="1" applyBorder="1" applyAlignment="1">
      <alignment wrapText="1"/>
    </xf>
    <xf numFmtId="0" fontId="7" fillId="4" borderId="0" xfId="0" applyFont="1" applyFill="1"/>
    <xf numFmtId="0" fontId="7" fillId="20" borderId="0" xfId="0" applyFont="1" applyFill="1"/>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applyAlignment="1">
      <alignment wrapText="1"/>
    </xf>
    <xf numFmtId="49" fontId="0" fillId="0" borderId="53" xfId="0" applyNumberFormat="1" applyBorder="1" applyAlignment="1">
      <alignment wrapText="1"/>
    </xf>
    <xf numFmtId="0" fontId="0" fillId="0" borderId="0" xfId="1" applyNumberFormat="1" applyFont="1" applyFill="1" applyBorder="1" applyAlignment="1">
      <alignment wrapText="1"/>
    </xf>
    <xf numFmtId="0" fontId="13" fillId="0" borderId="0" xfId="0" applyFont="1" applyAlignment="1">
      <alignment horizontal="right" wrapText="1"/>
    </xf>
    <xf numFmtId="0" fontId="58" fillId="0" borderId="0" xfId="0" applyFont="1" applyAlignment="1">
      <alignment wrapText="1"/>
    </xf>
    <xf numFmtId="1" fontId="58" fillId="0" borderId="0" xfId="0" applyNumberFormat="1" applyFont="1" applyAlignment="1">
      <alignment horizontal="right" wrapText="1"/>
    </xf>
    <xf numFmtId="0" fontId="23" fillId="8" borderId="0" xfId="7" applyFill="1" applyAlignment="1"/>
    <xf numFmtId="0" fontId="25" fillId="8" borderId="0" xfId="3" applyFont="1" applyFill="1"/>
    <xf numFmtId="0" fontId="26" fillId="9" borderId="29" xfId="12" applyFont="1" applyBorder="1" applyAlignment="1">
      <alignment horizontal="left" vertical="center" indent="1"/>
    </xf>
    <xf numFmtId="0" fontId="29" fillId="8" borderId="24" xfId="3" applyFont="1" applyFill="1" applyBorder="1"/>
    <xf numFmtId="0" fontId="33" fillId="14" borderId="29" xfId="9" applyFont="1" applyFill="1" applyBorder="1">
      <alignment horizontal="left" vertical="center"/>
    </xf>
    <xf numFmtId="0" fontId="28" fillId="8" borderId="0" xfId="3" applyFont="1" applyFill="1"/>
    <xf numFmtId="0" fontId="28" fillId="8" borderId="0" xfId="8" applyFont="1" applyFill="1">
      <alignment horizontal="right"/>
    </xf>
    <xf numFmtId="0" fontId="28" fillId="8" borderId="0" xfId="13" applyFill="1"/>
    <xf numFmtId="0" fontId="28" fillId="8" borderId="0" xfId="13" applyFill="1" applyAlignment="1">
      <alignment vertical="center"/>
    </xf>
    <xf numFmtId="0" fontId="26" fillId="9" borderId="30" xfId="13" applyFont="1" applyFill="1" applyBorder="1" applyAlignment="1">
      <alignment horizontal="left" vertical="center"/>
    </xf>
    <xf numFmtId="0" fontId="26" fillId="9" borderId="33" xfId="13" quotePrefix="1" applyFont="1" applyFill="1" applyBorder="1" applyAlignment="1">
      <alignment horizontal="center" vertical="center"/>
    </xf>
    <xf numFmtId="0" fontId="26" fillId="9" borderId="31" xfId="13" quotePrefix="1" applyFont="1" applyFill="1" applyBorder="1" applyAlignment="1">
      <alignment horizontal="center" vertical="center"/>
    </xf>
    <xf numFmtId="0" fontId="26" fillId="9" borderId="31" xfId="13" applyFont="1" applyFill="1" applyBorder="1" applyAlignment="1">
      <alignment horizontal="center" vertical="center"/>
    </xf>
    <xf numFmtId="0" fontId="26" fillId="9" borderId="31" xfId="13" applyFont="1" applyFill="1" applyBorder="1" applyAlignment="1">
      <alignment horizontal="center" vertical="center" wrapText="1"/>
    </xf>
    <xf numFmtId="0" fontId="26" fillId="9" borderId="29" xfId="13" quotePrefix="1" applyFont="1" applyFill="1" applyBorder="1" applyAlignment="1">
      <alignment horizontal="center" vertical="center"/>
    </xf>
    <xf numFmtId="0" fontId="26" fillId="9" borderId="40" xfId="13" applyFont="1" applyFill="1" applyBorder="1" applyAlignment="1">
      <alignment horizontal="left" vertical="center"/>
    </xf>
    <xf numFmtId="0" fontId="26" fillId="9" borderId="43" xfId="13" applyFont="1" applyFill="1" applyBorder="1" applyAlignment="1">
      <alignment vertical="center"/>
    </xf>
    <xf numFmtId="0" fontId="26" fillId="9" borderId="29" xfId="13" applyFont="1" applyFill="1" applyBorder="1" applyAlignment="1">
      <alignment vertical="center"/>
    </xf>
    <xf numFmtId="0" fontId="26" fillId="9" borderId="39" xfId="13" applyFont="1" applyFill="1" applyBorder="1" applyAlignment="1">
      <alignment vertical="center"/>
    </xf>
    <xf numFmtId="0" fontId="28" fillId="8" borderId="0" xfId="13" applyFill="1" applyAlignment="1">
      <alignment horizontal="right" vertical="center"/>
    </xf>
    <xf numFmtId="0" fontId="23" fillId="8" borderId="0" xfId="7" applyFill="1" applyAlignment="1">
      <alignment vertical="center"/>
    </xf>
    <xf numFmtId="0" fontId="26" fillId="8" borderId="0" xfId="13" applyFont="1" applyFill="1" applyAlignment="1">
      <alignment vertical="center"/>
    </xf>
    <xf numFmtId="0" fontId="26" fillId="9" borderId="32" xfId="13" applyFont="1" applyFill="1" applyBorder="1" applyAlignment="1">
      <alignment horizontal="center" vertical="center" textRotation="90"/>
    </xf>
    <xf numFmtId="0" fontId="26" fillId="9" borderId="29" xfId="13" applyFont="1" applyFill="1" applyBorder="1" applyAlignment="1">
      <alignment horizontal="center" vertical="center" textRotation="90"/>
    </xf>
    <xf numFmtId="0" fontId="26" fillId="9" borderId="31" xfId="13" applyFont="1" applyFill="1" applyBorder="1" applyAlignment="1">
      <alignment horizontal="center" vertical="center" textRotation="90"/>
    </xf>
    <xf numFmtId="0" fontId="26" fillId="9" borderId="31" xfId="13" applyFont="1" applyFill="1" applyBorder="1" applyAlignment="1">
      <alignment horizontal="center" vertical="center" textRotation="90" wrapText="1"/>
    </xf>
    <xf numFmtId="0" fontId="26" fillId="9" borderId="29" xfId="13" quotePrefix="1" applyFont="1" applyFill="1" applyBorder="1" applyAlignment="1">
      <alignment horizontal="center" vertical="center" textRotation="90"/>
    </xf>
    <xf numFmtId="0" fontId="26" fillId="9" borderId="31" xfId="13" quotePrefix="1" applyFont="1" applyFill="1" applyBorder="1" applyAlignment="1">
      <alignment horizontal="center" vertical="center" textRotation="90"/>
    </xf>
    <xf numFmtId="0" fontId="26" fillId="9" borderId="28" xfId="13" applyFont="1" applyFill="1" applyBorder="1" applyAlignment="1">
      <alignment horizontal="center" vertical="center" wrapText="1"/>
    </xf>
    <xf numFmtId="0" fontId="26" fillId="9" borderId="42" xfId="13" applyFont="1" applyFill="1" applyBorder="1" applyAlignment="1">
      <alignment horizontal="center" vertical="center"/>
    </xf>
    <xf numFmtId="0" fontId="26" fillId="9" borderId="39" xfId="13" applyFont="1" applyFill="1" applyBorder="1" applyAlignment="1">
      <alignment horizontal="left" vertical="center" wrapText="1"/>
    </xf>
    <xf numFmtId="0" fontId="26" fillId="9" borderId="39" xfId="13" applyFont="1" applyFill="1" applyBorder="1" applyAlignment="1">
      <alignment horizontal="left" vertical="center"/>
    </xf>
    <xf numFmtId="0" fontId="26" fillId="9" borderId="42" xfId="13" applyFont="1" applyFill="1" applyBorder="1" applyAlignment="1">
      <alignment horizontal="left" vertical="center"/>
    </xf>
    <xf numFmtId="0" fontId="26" fillId="9" borderId="29" xfId="13" applyFont="1" applyFill="1" applyBorder="1" applyAlignment="1">
      <alignment horizontal="center" vertical="center"/>
    </xf>
    <xf numFmtId="0" fontId="28" fillId="0" borderId="0" xfId="3" applyFont="1"/>
    <xf numFmtId="0" fontId="28" fillId="8" borderId="0" xfId="15" applyFont="1" applyFill="1"/>
    <xf numFmtId="0" fontId="28" fillId="8" borderId="0" xfId="17" applyFont="1" applyFill="1" applyBorder="1"/>
    <xf numFmtId="4" fontId="26" fillId="9" borderId="32" xfId="13" quotePrefix="1" applyNumberFormat="1" applyFont="1" applyFill="1" applyBorder="1" applyAlignment="1">
      <alignment horizontal="center" vertical="center"/>
    </xf>
    <xf numFmtId="4" fontId="26" fillId="9" borderId="29" xfId="13" quotePrefix="1" applyNumberFormat="1" applyFont="1" applyFill="1" applyBorder="1" applyAlignment="1">
      <alignment horizontal="center" vertical="center"/>
    </xf>
    <xf numFmtId="4" fontId="26" fillId="9" borderId="29" xfId="13" applyNumberFormat="1" applyFont="1" applyFill="1" applyBorder="1" applyAlignment="1">
      <alignment horizontal="center" vertical="center"/>
    </xf>
    <xf numFmtId="4" fontId="26" fillId="9" borderId="31" xfId="13" applyNumberFormat="1" applyFont="1" applyFill="1" applyBorder="1" applyAlignment="1">
      <alignment horizontal="center" vertical="center"/>
    </xf>
    <xf numFmtId="4" fontId="26" fillId="9" borderId="34" xfId="13" applyNumberFormat="1" applyFont="1" applyFill="1" applyBorder="1" applyAlignment="1">
      <alignment vertical="center"/>
    </xf>
    <xf numFmtId="0" fontId="14" fillId="2" borderId="0" xfId="0" applyFont="1" applyFill="1" applyAlignment="1">
      <alignment horizontal="right" wrapText="1"/>
    </xf>
    <xf numFmtId="0" fontId="6" fillId="0" borderId="52" xfId="0" applyFont="1" applyBorder="1" applyAlignment="1">
      <alignment wrapText="1"/>
    </xf>
    <xf numFmtId="0" fontId="9" fillId="0" borderId="0" xfId="0" applyFont="1"/>
    <xf numFmtId="0" fontId="9" fillId="0" borderId="54" xfId="0" applyFont="1" applyBorder="1"/>
    <xf numFmtId="0" fontId="0" fillId="0" borderId="54" xfId="0" applyBorder="1" applyAlignment="1">
      <alignment horizontal="left" wrapText="1"/>
    </xf>
    <xf numFmtId="0" fontId="14" fillId="44" borderId="0" xfId="0" applyFont="1" applyFill="1" applyAlignment="1">
      <alignment wrapText="1"/>
    </xf>
    <xf numFmtId="0" fontId="14" fillId="44" borderId="0" xfId="0" applyFont="1" applyFill="1" applyAlignment="1">
      <alignment horizontal="left" wrapText="1"/>
    </xf>
    <xf numFmtId="0" fontId="14" fillId="45" borderId="0" xfId="0" applyFont="1" applyFill="1" applyAlignment="1">
      <alignment wrapText="1"/>
    </xf>
    <xf numFmtId="0" fontId="14" fillId="45" borderId="54" xfId="0" applyFont="1" applyFill="1" applyBorder="1" applyAlignment="1">
      <alignment horizontal="left" wrapText="1"/>
    </xf>
    <xf numFmtId="0" fontId="0" fillId="0" borderId="52" xfId="0" applyBorder="1"/>
    <xf numFmtId="9" fontId="9" fillId="0" borderId="0" xfId="1" applyFont="1" applyAlignment="1"/>
    <xf numFmtId="0" fontId="9" fillId="0" borderId="55" xfId="0" applyFont="1" applyBorder="1"/>
    <xf numFmtId="0" fontId="26" fillId="14" borderId="32" xfId="1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6" fillId="9" borderId="29" xfId="9" applyNumberFormat="1" applyFill="1" applyBorder="1" applyAlignment="1">
      <alignment horizontal="center" vertical="center"/>
    </xf>
    <xf numFmtId="0" fontId="26" fillId="9" borderId="44" xfId="9" applyNumberFormat="1" applyFill="1" applyBorder="1">
      <alignment horizontal="left" vertical="center"/>
    </xf>
    <xf numFmtId="2" fontId="26" fillId="10" borderId="29" xfId="0" applyNumberFormat="1" applyFont="1" applyFill="1" applyBorder="1" applyAlignment="1">
      <alignment horizontal="right"/>
    </xf>
    <xf numFmtId="0" fontId="26" fillId="9" borderId="34" xfId="9" applyNumberFormat="1" applyFill="1" applyBorder="1">
      <alignment horizontal="left" vertical="center"/>
    </xf>
    <xf numFmtId="0" fontId="26" fillId="9" borderId="29" xfId="9" applyNumberFormat="1" applyFill="1" applyBorder="1" applyAlignment="1">
      <alignment horizontal="left" vertical="center" indent="1"/>
    </xf>
    <xf numFmtId="0" fontId="26" fillId="9" borderId="29" xfId="10" applyNumberFormat="1" applyFont="1" applyFill="1" applyBorder="1">
      <alignment horizontal="left" vertical="center" indent="2"/>
    </xf>
    <xf numFmtId="2" fontId="26" fillId="11" borderId="29" xfId="0" applyNumberFormat="1" applyFont="1" applyFill="1" applyBorder="1" applyAlignment="1">
      <alignment horizontal="right"/>
    </xf>
    <xf numFmtId="0" fontId="26" fillId="9" borderId="39" xfId="9" applyNumberFormat="1" applyFill="1" applyBorder="1" applyAlignment="1">
      <alignment horizontal="left" vertical="center" indent="1"/>
    </xf>
    <xf numFmtId="0" fontId="26" fillId="9" borderId="29" xfId="10" applyNumberFormat="1" applyFont="1" applyFill="1" applyBorder="1" applyAlignment="1">
      <alignment horizontal="left" vertical="top" wrapText="1" indent="2"/>
    </xf>
    <xf numFmtId="0" fontId="26" fillId="9" borderId="44" xfId="9" applyNumberFormat="1" applyFill="1" applyBorder="1" applyAlignment="1">
      <alignment horizontal="left" vertical="center" indent="1"/>
    </xf>
    <xf numFmtId="0" fontId="26" fillId="9" borderId="29" xfId="9" applyNumberFormat="1" applyFill="1" applyBorder="1">
      <alignment horizontal="left" vertical="center"/>
    </xf>
    <xf numFmtId="2" fontId="26" fillId="12" borderId="29" xfId="0" applyNumberFormat="1" applyFont="1" applyFill="1" applyBorder="1" applyAlignment="1">
      <alignment horizontal="right"/>
    </xf>
    <xf numFmtId="0" fontId="26" fillId="9" borderId="39" xfId="9" applyNumberFormat="1" applyFill="1" applyBorder="1">
      <alignment horizontal="left" vertical="center"/>
    </xf>
    <xf numFmtId="0" fontId="26" fillId="9" borderId="29" xfId="11" applyNumberFormat="1" applyFont="1" applyFill="1" applyBorder="1" applyAlignment="1">
      <alignment horizontal="left" vertical="center" indent="2"/>
    </xf>
    <xf numFmtId="0" fontId="26" fillId="9" borderId="30" xfId="9" applyNumberFormat="1" applyFill="1" applyBorder="1" applyAlignment="1">
      <alignment horizontal="left" vertical="center" indent="1"/>
    </xf>
    <xf numFmtId="0" fontId="26" fillId="9" borderId="29" xfId="12" applyFont="1" applyBorder="1" applyAlignment="1">
      <alignment horizontal="left" vertical="center" indent="2"/>
    </xf>
    <xf numFmtId="0" fontId="26" fillId="14" borderId="29" xfId="11" applyFont="1" applyFill="1" applyBorder="1">
      <alignment horizontal="left" vertical="center" indent="5"/>
    </xf>
    <xf numFmtId="0" fontId="26" fillId="14" borderId="39" xfId="9" applyFill="1" applyBorder="1">
      <alignment horizontal="left" vertical="center"/>
    </xf>
    <xf numFmtId="0" fontId="26" fillId="14" borderId="31" xfId="11" applyFont="1" applyFill="1" applyBorder="1">
      <alignment horizontal="left" vertical="center" indent="5"/>
    </xf>
    <xf numFmtId="0" fontId="26" fillId="14" borderId="31" xfId="11" applyFont="1" applyFill="1" applyBorder="1" applyAlignment="1">
      <alignment horizontal="left" vertical="center" indent="2"/>
    </xf>
    <xf numFmtId="0" fontId="26" fillId="7" borderId="29" xfId="0" applyFont="1" applyFill="1" applyBorder="1" applyAlignment="1">
      <alignment horizontal="left" indent="4"/>
    </xf>
    <xf numFmtId="0" fontId="26" fillId="7" borderId="29" xfId="0" applyFont="1" applyFill="1" applyBorder="1" applyAlignment="1">
      <alignment horizontal="left" indent="6"/>
    </xf>
    <xf numFmtId="0" fontId="26" fillId="14" borderId="31" xfId="13" applyFont="1" applyFill="1" applyBorder="1" applyAlignment="1">
      <alignment horizontal="left" vertical="center" indent="2"/>
    </xf>
    <xf numFmtId="0" fontId="26" fillId="14" borderId="29" xfId="11" applyFont="1" applyFill="1" applyBorder="1" applyAlignment="1">
      <alignment horizontal="left" vertical="center" indent="2"/>
    </xf>
    <xf numFmtId="0" fontId="33" fillId="14" borderId="29" xfId="11" applyFont="1" applyFill="1" applyBorder="1">
      <alignment horizontal="left" vertical="center" indent="5"/>
    </xf>
    <xf numFmtId="0" fontId="33" fillId="14" borderId="29" xfId="13" applyFont="1" applyFill="1" applyBorder="1" applyAlignment="1">
      <alignment horizontal="left" vertical="center" indent="2"/>
    </xf>
    <xf numFmtId="0" fontId="33" fillId="14" borderId="29" xfId="13" applyFont="1" applyFill="1" applyBorder="1" applyAlignment="1">
      <alignment horizontal="left" vertical="center" indent="5"/>
    </xf>
    <xf numFmtId="0" fontId="26" fillId="7" borderId="29" xfId="0" applyFont="1" applyFill="1" applyBorder="1" applyAlignment="1">
      <alignment horizontal="left" indent="8"/>
    </xf>
    <xf numFmtId="0" fontId="26" fillId="14" borderId="29" xfId="9" applyFill="1" applyBorder="1">
      <alignment horizontal="left" vertical="center"/>
    </xf>
    <xf numFmtId="0" fontId="26" fillId="14" borderId="29" xfId="11" applyFont="1" applyFill="1" applyBorder="1" applyAlignment="1">
      <alignment horizontal="left" vertical="center" indent="1"/>
    </xf>
    <xf numFmtId="0" fontId="26" fillId="14" borderId="29" xfId="13" applyFont="1" applyFill="1" applyBorder="1" applyAlignment="1">
      <alignment horizontal="left" vertical="center" indent="2"/>
    </xf>
    <xf numFmtId="0" fontId="33" fillId="14" borderId="31" xfId="11" applyFont="1" applyFill="1" applyBorder="1" applyAlignment="1">
      <alignment horizontal="left" vertical="center" indent="2"/>
    </xf>
    <xf numFmtId="0" fontId="26" fillId="9" borderId="29" xfId="10" applyFont="1" applyFill="1" applyBorder="1">
      <alignment horizontal="left" vertical="center" indent="2"/>
    </xf>
    <xf numFmtId="0" fontId="26" fillId="9" borderId="39" xfId="10" applyFont="1" applyFill="1" applyBorder="1">
      <alignment horizontal="left" vertical="center" indent="2"/>
    </xf>
    <xf numFmtId="0" fontId="26" fillId="9" borderId="30" xfId="10" applyFont="1" applyFill="1" applyBorder="1">
      <alignment horizontal="left" vertical="center" indent="2"/>
    </xf>
    <xf numFmtId="0" fontId="26" fillId="9" borderId="30" xfId="10" applyFont="1" applyFill="1" applyBorder="1" applyAlignment="1">
      <alignment horizontal="left" vertical="center" wrapText="1" indent="2"/>
    </xf>
    <xf numFmtId="0" fontId="26" fillId="9" borderId="39" xfId="9" applyFill="1" applyBorder="1" applyProtection="1">
      <alignment horizontal="left" vertical="center"/>
    </xf>
    <xf numFmtId="0" fontId="26" fillId="9" borderId="29" xfId="10" applyFont="1" applyFill="1" applyBorder="1" applyAlignment="1">
      <alignment horizontal="left" vertical="center"/>
    </xf>
    <xf numFmtId="0" fontId="26" fillId="9" borderId="30" xfId="10" applyFont="1" applyFill="1" applyBorder="1" applyAlignment="1">
      <alignment horizontal="left" vertical="center"/>
    </xf>
    <xf numFmtId="0" fontId="26" fillId="9" borderId="29" xfId="9" applyFill="1" applyBorder="1" applyProtection="1">
      <alignment horizontal="left" vertical="center"/>
    </xf>
    <xf numFmtId="0" fontId="26" fillId="9" borderId="39" xfId="9" applyFill="1" applyBorder="1" applyAlignment="1" applyProtection="1">
      <alignment horizontal="left" vertical="center" wrapText="1"/>
    </xf>
    <xf numFmtId="0" fontId="26" fillId="9" borderId="30" xfId="9" applyFill="1" applyBorder="1" applyProtection="1">
      <alignment horizontal="left" vertical="center"/>
    </xf>
    <xf numFmtId="0" fontId="26" fillId="9" borderId="32" xfId="9" applyFill="1" applyBorder="1" applyAlignment="1" applyProtection="1">
      <alignment horizontal="center" vertical="center"/>
    </xf>
    <xf numFmtId="0" fontId="26" fillId="9" borderId="40" xfId="9" applyFill="1" applyBorder="1" applyProtection="1">
      <alignment horizontal="left" vertical="center"/>
    </xf>
    <xf numFmtId="0" fontId="26" fillId="9" borderId="43" xfId="9" applyFill="1" applyBorder="1" applyProtection="1">
      <alignment horizontal="left" vertical="center"/>
    </xf>
    <xf numFmtId="9" fontId="0" fillId="0" borderId="0" xfId="1" applyFont="1" applyAlignment="1">
      <alignment wrapText="1"/>
    </xf>
    <xf numFmtId="176" fontId="0" fillId="0" borderId="0" xfId="2306" applyNumberFormat="1" applyFont="1" applyAlignment="1"/>
    <xf numFmtId="49" fontId="8" fillId="0" borderId="0" xfId="0" applyNumberFormat="1" applyFont="1"/>
    <xf numFmtId="11" fontId="0" fillId="0" borderId="26" xfId="0" applyNumberFormat="1" applyBorder="1" applyAlignment="1">
      <alignment wrapText="1"/>
    </xf>
    <xf numFmtId="0" fontId="14" fillId="44" borderId="0" xfId="0" applyFont="1" applyFill="1"/>
    <xf numFmtId="0" fontId="8" fillId="0" borderId="0" xfId="0" applyFont="1"/>
    <xf numFmtId="0" fontId="9" fillId="0" borderId="0" xfId="0" applyFont="1" applyAlignment="1">
      <alignment horizontal="left"/>
    </xf>
    <xf numFmtId="0" fontId="8" fillId="0" borderId="0" xfId="0" applyFont="1" applyAlignment="1">
      <alignment horizontal="left"/>
    </xf>
    <xf numFmtId="0" fontId="9" fillId="0" borderId="0" xfId="1" applyNumberFormat="1" applyFont="1" applyFill="1" applyBorder="1" applyAlignment="1"/>
    <xf numFmtId="0" fontId="14" fillId="45" borderId="55" xfId="0" applyFont="1" applyFill="1" applyBorder="1" applyAlignment="1">
      <alignment wrapText="1"/>
    </xf>
    <xf numFmtId="0" fontId="0" fillId="0" borderId="55" xfId="0" applyBorder="1" applyAlignment="1">
      <alignment wrapText="1"/>
    </xf>
    <xf numFmtId="0" fontId="14" fillId="44" borderId="55" xfId="0" applyFont="1" applyFill="1" applyBorder="1" applyAlignment="1">
      <alignment wrapText="1"/>
    </xf>
    <xf numFmtId="49" fontId="0" fillId="0" borderId="55" xfId="0" applyNumberFormat="1" applyBorder="1" applyAlignment="1">
      <alignment wrapText="1"/>
    </xf>
    <xf numFmtId="49" fontId="8" fillId="0" borderId="55" xfId="0" applyNumberFormat="1" applyFont="1" applyBorder="1" applyAlignment="1">
      <alignment wrapText="1"/>
    </xf>
    <xf numFmtId="0" fontId="9" fillId="0" borderId="55" xfId="0" applyFont="1" applyBorder="1" applyAlignment="1">
      <alignment wrapText="1"/>
    </xf>
    <xf numFmtId="2" fontId="28" fillId="7" borderId="98" xfId="0" applyNumberFormat="1" applyFont="1" applyFill="1" applyBorder="1" applyAlignment="1">
      <alignment horizontal="right"/>
    </xf>
    <xf numFmtId="2" fontId="28" fillId="12" borderId="98" xfId="0" applyNumberFormat="1" applyFont="1" applyFill="1" applyBorder="1" applyAlignment="1">
      <alignment horizontal="right"/>
    </xf>
    <xf numFmtId="2" fontId="28" fillId="11" borderId="98" xfId="0" applyNumberFormat="1" applyFont="1" applyFill="1" applyBorder="1" applyAlignment="1">
      <alignment horizontal="right"/>
    </xf>
    <xf numFmtId="0" fontId="28" fillId="15" borderId="39" xfId="13" applyFill="1" applyBorder="1" applyAlignment="1">
      <alignment horizontal="right" vertical="center"/>
    </xf>
    <xf numFmtId="2" fontId="28" fillId="10" borderId="98" xfId="0" applyNumberFormat="1" applyFont="1" applyFill="1" applyBorder="1" applyAlignment="1">
      <alignment horizontal="right"/>
    </xf>
    <xf numFmtId="0" fontId="28" fillId="9" borderId="98" xfId="10" applyFont="1" applyFill="1" applyBorder="1" applyAlignment="1">
      <alignment horizontal="left" vertical="center"/>
    </xf>
    <xf numFmtId="0" fontId="28" fillId="9" borderId="98" xfId="11" applyFont="1" applyFill="1" applyBorder="1" applyAlignment="1">
      <alignment horizontal="left" vertical="center"/>
    </xf>
    <xf numFmtId="0" fontId="28" fillId="9" borderId="103" xfId="10" applyFont="1" applyFill="1" applyBorder="1" applyAlignment="1">
      <alignment horizontal="left" vertical="center"/>
    </xf>
    <xf numFmtId="0" fontId="26" fillId="9" borderId="98" xfId="13" applyFont="1" applyFill="1" applyBorder="1" applyAlignment="1">
      <alignment horizontal="left" vertical="center" wrapText="1"/>
    </xf>
    <xf numFmtId="0" fontId="26" fillId="9" borderId="98" xfId="9" applyFill="1" applyBorder="1" applyProtection="1">
      <alignment horizontal="left" vertical="center"/>
    </xf>
    <xf numFmtId="0" fontId="28" fillId="10" borderId="98" xfId="0" applyFont="1" applyFill="1" applyBorder="1" applyAlignment="1">
      <alignment horizontal="left" indent="2"/>
    </xf>
    <xf numFmtId="0" fontId="28" fillId="9" borderId="98" xfId="13" applyFill="1" applyBorder="1" applyAlignment="1">
      <alignment horizontal="left" vertical="center" wrapText="1"/>
    </xf>
    <xf numFmtId="0" fontId="28" fillId="9" borderId="98" xfId="13" applyFill="1" applyBorder="1" applyAlignment="1">
      <alignment vertical="center" wrapText="1"/>
    </xf>
    <xf numFmtId="0" fontId="28" fillId="9" borderId="98" xfId="9" applyFont="1" applyFill="1" applyBorder="1" applyProtection="1">
      <alignment horizontal="left" vertical="center"/>
    </xf>
    <xf numFmtId="0" fontId="28" fillId="9" borderId="98" xfId="9" applyFont="1" applyFill="1" applyBorder="1" applyAlignment="1" applyProtection="1">
      <alignment horizontal="left" vertical="center" wrapText="1"/>
    </xf>
    <xf numFmtId="0" fontId="28" fillId="9" borderId="98" xfId="13" applyFill="1" applyBorder="1" applyAlignment="1">
      <alignment vertical="center"/>
    </xf>
    <xf numFmtId="0" fontId="28" fillId="9" borderId="98" xfId="10" applyFont="1" applyFill="1" applyBorder="1">
      <alignment horizontal="left" vertical="center" indent="2"/>
    </xf>
    <xf numFmtId="0" fontId="34" fillId="9" borderId="98" xfId="10" applyFont="1" applyFill="1" applyBorder="1" applyAlignment="1">
      <alignment horizontal="left" vertical="center" indent="4"/>
    </xf>
    <xf numFmtId="0" fontId="28" fillId="9" borderId="98" xfId="11" applyFont="1" applyFill="1" applyBorder="1">
      <alignment horizontal="left" vertical="center" indent="5"/>
    </xf>
    <xf numFmtId="0" fontId="28" fillId="10" borderId="98" xfId="0" applyFont="1" applyFill="1" applyBorder="1" applyAlignment="1">
      <alignment horizontal="left" indent="8"/>
    </xf>
    <xf numFmtId="0" fontId="28" fillId="10" borderId="98" xfId="0" applyFont="1" applyFill="1" applyBorder="1" applyAlignment="1">
      <alignment horizontal="left" indent="4"/>
    </xf>
    <xf numFmtId="0" fontId="28" fillId="9" borderId="98" xfId="10" applyFont="1" applyFill="1" applyBorder="1" applyAlignment="1">
      <alignment horizontal="left" vertical="center" indent="4"/>
    </xf>
    <xf numFmtId="0" fontId="28" fillId="10" borderId="98" xfId="0" applyFont="1" applyFill="1" applyBorder="1" applyAlignment="1">
      <alignment horizontal="left" indent="6"/>
    </xf>
    <xf numFmtId="0" fontId="28" fillId="9" borderId="39" xfId="10" applyFont="1" applyFill="1" applyBorder="1">
      <alignment horizontal="left" vertical="center" indent="2"/>
    </xf>
    <xf numFmtId="0" fontId="28" fillId="9" borderId="98" xfId="15" applyFont="1" applyFill="1" applyBorder="1" applyAlignment="1">
      <alignment horizontal="left" vertical="top" wrapText="1"/>
    </xf>
    <xf numFmtId="0" fontId="28" fillId="9" borderId="103" xfId="15" applyFont="1" applyFill="1" applyBorder="1" applyAlignment="1">
      <alignment horizontal="left" vertical="top" wrapText="1"/>
    </xf>
    <xf numFmtId="0" fontId="26" fillId="9" borderId="98" xfId="15" applyFont="1" applyFill="1" applyBorder="1" applyAlignment="1">
      <alignment horizontal="left" vertical="top" wrapText="1"/>
    </xf>
    <xf numFmtId="0" fontId="26" fillId="9" borderId="98" xfId="16" applyFont="1" applyBorder="1" applyAlignment="1">
      <alignment horizontal="left" vertical="center"/>
    </xf>
    <xf numFmtId="4" fontId="26" fillId="9" borderId="98" xfId="13" applyNumberFormat="1" applyFont="1" applyFill="1" applyBorder="1" applyAlignment="1">
      <alignment vertical="center"/>
    </xf>
    <xf numFmtId="0" fontId="28" fillId="9" borderId="98" xfId="10" applyFont="1" applyFill="1" applyBorder="1" applyAlignment="1">
      <alignment horizontal="left" vertical="center" wrapText="1"/>
    </xf>
    <xf numFmtId="4" fontId="28" fillId="9" borderId="98" xfId="13" applyNumberFormat="1" applyFill="1" applyBorder="1" applyAlignment="1">
      <alignment horizontal="left" vertical="center"/>
    </xf>
    <xf numFmtId="4" fontId="28" fillId="9" borderId="98" xfId="13" applyNumberFormat="1" applyFill="1" applyBorder="1" applyAlignment="1">
      <alignment horizontal="left" vertical="center" wrapText="1"/>
    </xf>
    <xf numFmtId="0" fontId="9" fillId="0" borderId="0" xfId="1" applyNumberFormat="1" applyFont="1" applyAlignment="1"/>
    <xf numFmtId="0" fontId="0" fillId="91" borderId="0" xfId="0" applyFill="1"/>
    <xf numFmtId="1" fontId="8" fillId="0" borderId="0" xfId="1" applyNumberFormat="1" applyFont="1" applyFill="1" applyBorder="1" applyAlignment="1">
      <alignment wrapText="1"/>
    </xf>
    <xf numFmtId="0" fontId="8" fillId="0" borderId="0" xfId="1" applyNumberFormat="1" applyFont="1" applyFill="1" applyBorder="1" applyAlignment="1">
      <alignment wrapText="1"/>
    </xf>
    <xf numFmtId="9" fontId="8" fillId="0" borderId="0" xfId="1" applyFont="1" applyAlignment="1">
      <alignment wrapText="1"/>
    </xf>
    <xf numFmtId="0" fontId="11" fillId="0" borderId="0" xfId="2"/>
    <xf numFmtId="0" fontId="0" fillId="92" borderId="0" xfId="0" applyFill="1"/>
    <xf numFmtId="0" fontId="0" fillId="93" borderId="0" xfId="0" applyFill="1"/>
    <xf numFmtId="0" fontId="115" fillId="0" borderId="0" xfId="0" applyFont="1" applyAlignment="1">
      <alignment wrapText="1"/>
    </xf>
    <xf numFmtId="0" fontId="115" fillId="0" borderId="26" xfId="0" applyFont="1" applyBorder="1" applyAlignment="1">
      <alignment wrapText="1"/>
    </xf>
    <xf numFmtId="0" fontId="14" fillId="94" borderId="0" xfId="0" applyFont="1" applyFill="1" applyAlignment="1">
      <alignment wrapText="1"/>
    </xf>
    <xf numFmtId="0" fontId="116" fillId="94" borderId="0" xfId="0" applyFont="1" applyFill="1" applyAlignment="1">
      <alignment wrapText="1"/>
    </xf>
    <xf numFmtId="0" fontId="116" fillId="94" borderId="0" xfId="0" applyFont="1" applyFill="1"/>
    <xf numFmtId="9" fontId="9" fillId="0" borderId="0" xfId="0" applyNumberFormat="1" applyFont="1"/>
    <xf numFmtId="49" fontId="116" fillId="94" borderId="0" xfId="0" applyNumberFormat="1" applyFont="1" applyFill="1" applyAlignment="1">
      <alignment wrapText="1"/>
    </xf>
    <xf numFmtId="49" fontId="0" fillId="0" borderId="0" xfId="0" applyNumberFormat="1"/>
    <xf numFmtId="0" fontId="4" fillId="0" borderId="0" xfId="0" applyFont="1"/>
    <xf numFmtId="0" fontId="7" fillId="95" borderId="0" xfId="0" applyFont="1" applyFill="1"/>
    <xf numFmtId="0" fontId="117" fillId="0" borderId="0" xfId="0" applyFont="1" applyAlignment="1">
      <alignment wrapText="1"/>
    </xf>
    <xf numFmtId="0" fontId="3" fillId="0" borderId="0" xfId="0" applyFont="1"/>
    <xf numFmtId="0" fontId="3" fillId="0" borderId="0" xfId="0" applyFont="1" applyAlignment="1">
      <alignment horizontal="left"/>
    </xf>
    <xf numFmtId="0" fontId="2" fillId="0" borderId="0" xfId="0" applyFont="1"/>
    <xf numFmtId="0" fontId="0" fillId="96" borderId="0" xfId="0" applyFill="1"/>
    <xf numFmtId="0" fontId="1" fillId="0" borderId="0" xfId="0" applyFont="1"/>
    <xf numFmtId="0" fontId="0" fillId="97" borderId="0" xfId="0" applyFill="1"/>
    <xf numFmtId="0" fontId="7" fillId="20" borderId="0" xfId="0" applyFont="1" applyFill="1" applyAlignment="1">
      <alignment horizontal="center"/>
    </xf>
    <xf numFmtId="0" fontId="23" fillId="8" borderId="0" xfId="7" applyFill="1" applyAlignment="1">
      <alignment horizontal="left"/>
    </xf>
    <xf numFmtId="0" fontId="26" fillId="9" borderId="30" xfId="9" applyNumberFormat="1" applyFill="1" applyBorder="1" applyAlignment="1">
      <alignment horizontal="left" vertical="top"/>
    </xf>
    <xf numFmtId="0" fontId="26" fillId="9" borderId="40" xfId="9" applyNumberFormat="1" applyFill="1" applyBorder="1" applyAlignment="1">
      <alignment horizontal="left" vertical="top"/>
    </xf>
    <xf numFmtId="0" fontId="26" fillId="9" borderId="27" xfId="9" applyNumberFormat="1" applyFill="1" applyBorder="1" applyAlignment="1">
      <alignment horizontal="center" vertical="center"/>
    </xf>
    <xf numFmtId="0" fontId="26" fillId="9" borderId="28" xfId="9" applyNumberFormat="1" applyFill="1" applyBorder="1" applyAlignment="1">
      <alignment horizontal="center" vertical="center"/>
    </xf>
    <xf numFmtId="0" fontId="26" fillId="9" borderId="41" xfId="9" applyNumberFormat="1" applyFill="1" applyBorder="1" applyAlignment="1">
      <alignment horizontal="center" vertical="center"/>
    </xf>
    <xf numFmtId="0" fontId="23" fillId="8" borderId="23" xfId="7" applyFill="1" applyBorder="1" applyAlignment="1">
      <alignment horizontal="left"/>
    </xf>
    <xf numFmtId="0" fontId="23" fillId="8" borderId="24" xfId="7" applyFill="1" applyBorder="1" applyAlignment="1">
      <alignment horizontal="left"/>
    </xf>
    <xf numFmtId="0" fontId="26" fillId="14" borderId="30" xfId="13" applyFont="1" applyFill="1" applyBorder="1" applyAlignment="1">
      <alignment horizontal="left" vertical="top"/>
    </xf>
    <xf numFmtId="0" fontId="26" fillId="14" borderId="34" xfId="13" applyFont="1" applyFill="1" applyBorder="1" applyAlignment="1">
      <alignment horizontal="left" vertical="top"/>
    </xf>
    <xf numFmtId="0" fontId="26" fillId="14" borderId="40" xfId="13" applyFont="1" applyFill="1" applyBorder="1" applyAlignment="1">
      <alignment horizontal="left" vertical="top"/>
    </xf>
    <xf numFmtId="0" fontId="26" fillId="14" borderId="31" xfId="13" applyFont="1" applyFill="1" applyBorder="1" applyAlignment="1">
      <alignment horizontal="center" vertical="center"/>
    </xf>
    <xf numFmtId="0" fontId="26" fillId="8" borderId="32" xfId="3" applyFont="1" applyFill="1" applyBorder="1" applyAlignment="1">
      <alignment horizontal="center" vertical="center"/>
    </xf>
    <xf numFmtId="0" fontId="26" fillId="14" borderId="33" xfId="13" applyFont="1" applyFill="1" applyBorder="1" applyAlignment="1">
      <alignment horizontal="center" vertical="center"/>
    </xf>
    <xf numFmtId="0" fontId="26" fillId="14" borderId="32" xfId="13" applyFont="1" applyFill="1" applyBorder="1" applyAlignment="1">
      <alignment horizontal="center" vertical="center"/>
    </xf>
    <xf numFmtId="0" fontId="26" fillId="8" borderId="33" xfId="3" applyFont="1" applyFill="1" applyBorder="1" applyAlignment="1">
      <alignment horizontal="center" vertical="center"/>
    </xf>
    <xf numFmtId="0" fontId="26" fillId="14" borderId="35" xfId="13" applyFont="1" applyFill="1" applyBorder="1" applyAlignment="1">
      <alignment horizontal="center" vertical="center"/>
    </xf>
    <xf numFmtId="0" fontId="26" fillId="14" borderId="36" xfId="13" applyFont="1" applyFill="1" applyBorder="1" applyAlignment="1">
      <alignment horizontal="center" vertical="center"/>
    </xf>
    <xf numFmtId="0" fontId="26" fillId="14" borderId="37" xfId="13" applyFont="1" applyFill="1" applyBorder="1" applyAlignment="1">
      <alignment horizontal="center" vertical="center"/>
    </xf>
    <xf numFmtId="0" fontId="26" fillId="14" borderId="38" xfId="13" applyFont="1" applyFill="1" applyBorder="1" applyAlignment="1">
      <alignment horizontal="center" vertical="center"/>
    </xf>
    <xf numFmtId="0" fontId="26" fillId="14" borderId="30" xfId="13" applyFont="1" applyFill="1" applyBorder="1" applyAlignment="1">
      <alignment horizontal="center" vertical="center"/>
    </xf>
    <xf numFmtId="0" fontId="26" fillId="14" borderId="39" xfId="13" applyFont="1" applyFill="1" applyBorder="1" applyAlignment="1">
      <alignment horizontal="center" vertical="center"/>
    </xf>
    <xf numFmtId="0" fontId="26" fillId="8" borderId="39" xfId="3" applyFont="1" applyFill="1" applyBorder="1" applyAlignment="1">
      <alignment horizontal="center" vertical="center"/>
    </xf>
    <xf numFmtId="0" fontId="26" fillId="9" borderId="28" xfId="13" applyFont="1" applyFill="1" applyBorder="1" applyAlignment="1">
      <alignment horizontal="center" vertical="center"/>
    </xf>
    <xf numFmtId="0" fontId="26" fillId="9" borderId="41" xfId="13" applyFont="1" applyFill="1" applyBorder="1" applyAlignment="1">
      <alignment horizontal="center" vertical="center"/>
    </xf>
    <xf numFmtId="0" fontId="26" fillId="9" borderId="27" xfId="13" applyFont="1" applyFill="1" applyBorder="1" applyAlignment="1">
      <alignment horizontal="center" vertical="center"/>
    </xf>
    <xf numFmtId="0" fontId="26" fillId="8" borderId="28" xfId="3" applyFont="1" applyFill="1" applyBorder="1" applyAlignment="1">
      <alignment horizontal="center" vertical="center"/>
    </xf>
    <xf numFmtId="0" fontId="26" fillId="8" borderId="41" xfId="3" applyFont="1" applyFill="1" applyBorder="1" applyAlignment="1">
      <alignment horizontal="center" vertical="center"/>
    </xf>
    <xf numFmtId="0" fontId="26" fillId="14" borderId="27" xfId="13" applyFont="1" applyFill="1" applyBorder="1" applyAlignment="1">
      <alignment horizontal="center" vertical="center"/>
    </xf>
    <xf numFmtId="0" fontId="26" fillId="14" borderId="41" xfId="13" applyFont="1" applyFill="1" applyBorder="1" applyAlignment="1">
      <alignment horizontal="center" vertical="center"/>
    </xf>
    <xf numFmtId="0" fontId="23" fillId="17" borderId="0" xfId="7" applyFill="1" applyAlignment="1">
      <alignment horizontal="left" vertical="center"/>
    </xf>
    <xf numFmtId="0" fontId="26" fillId="9" borderId="27" xfId="13" applyFont="1" applyFill="1" applyBorder="1" applyAlignment="1">
      <alignment horizontal="center" vertical="center" wrapText="1"/>
    </xf>
    <xf numFmtId="0" fontId="26" fillId="9" borderId="41" xfId="13" applyFont="1" applyFill="1" applyBorder="1" applyAlignment="1">
      <alignment horizontal="center" vertical="center" wrapText="1"/>
    </xf>
    <xf numFmtId="0" fontId="26" fillId="8" borderId="28" xfId="3" applyFont="1" applyFill="1" applyBorder="1" applyAlignment="1">
      <alignment horizontal="center" vertical="center" wrapText="1"/>
    </xf>
    <xf numFmtId="0" fontId="26" fillId="8" borderId="41" xfId="3" applyFont="1" applyFill="1" applyBorder="1" applyAlignment="1">
      <alignment horizontal="center" vertical="center" wrapText="1"/>
    </xf>
    <xf numFmtId="4" fontId="26" fillId="9" borderId="30" xfId="13" applyNumberFormat="1" applyFont="1" applyFill="1" applyBorder="1" applyAlignment="1">
      <alignment horizontal="left" vertical="center" wrapText="1"/>
    </xf>
    <xf numFmtId="4" fontId="26" fillId="9" borderId="40" xfId="13" applyNumberFormat="1" applyFont="1" applyFill="1" applyBorder="1" applyAlignment="1">
      <alignment horizontal="left" vertical="center" wrapText="1"/>
    </xf>
    <xf numFmtId="4" fontId="26" fillId="9" borderId="27" xfId="13" applyNumberFormat="1" applyFont="1" applyFill="1" applyBorder="1" applyAlignment="1">
      <alignment horizontal="center" vertical="center"/>
    </xf>
    <xf numFmtId="4" fontId="26" fillId="9" borderId="28" xfId="13" applyNumberFormat="1" applyFont="1" applyFill="1" applyBorder="1" applyAlignment="1">
      <alignment horizontal="center" vertical="center"/>
    </xf>
    <xf numFmtId="4" fontId="26" fillId="9" borderId="41" xfId="13" applyNumberFormat="1" applyFont="1" applyFill="1" applyBorder="1" applyAlignment="1">
      <alignment horizontal="center" vertical="center"/>
    </xf>
    <xf numFmtId="0" fontId="26" fillId="9" borderId="30" xfId="15" applyFont="1" applyFill="1" applyBorder="1" applyAlignment="1">
      <alignment horizontal="left" vertical="center" wrapText="1"/>
    </xf>
    <xf numFmtId="0" fontId="26" fillId="9" borderId="40" xfId="15" applyFont="1" applyFill="1" applyBorder="1" applyAlignment="1">
      <alignment horizontal="left" vertical="center" wrapText="1"/>
    </xf>
    <xf numFmtId="0" fontId="26" fillId="9" borderId="27" xfId="15" applyFont="1" applyFill="1" applyBorder="1" applyAlignment="1">
      <alignment horizontal="center" vertical="top" wrapText="1"/>
    </xf>
    <xf numFmtId="0" fontId="26" fillId="9" borderId="28" xfId="15" applyFont="1" applyFill="1" applyBorder="1" applyAlignment="1">
      <alignment horizontal="center" vertical="top" wrapText="1"/>
    </xf>
    <xf numFmtId="0" fontId="26" fillId="9" borderId="41" xfId="15" applyFont="1" applyFill="1" applyBorder="1" applyAlignment="1">
      <alignment horizontal="center" vertical="top" wrapText="1"/>
    </xf>
    <xf numFmtId="0" fontId="26" fillId="9" borderId="30" xfId="13" applyFont="1" applyFill="1" applyBorder="1" applyAlignment="1">
      <alignment horizontal="left" vertical="center" wrapText="1"/>
    </xf>
    <xf numFmtId="0" fontId="26" fillId="9" borderId="40" xfId="13" applyFont="1" applyFill="1" applyBorder="1" applyAlignment="1">
      <alignment horizontal="left" vertical="center" wrapText="1"/>
    </xf>
    <xf numFmtId="0" fontId="23" fillId="8" borderId="0" xfId="7" applyFill="1" applyAlignment="1">
      <alignment horizontal="left" vertical="center"/>
    </xf>
    <xf numFmtId="0" fontId="7" fillId="4" borderId="0" xfId="0" applyFont="1" applyFill="1" applyAlignment="1">
      <alignment horizontal="left"/>
    </xf>
    <xf numFmtId="0" fontId="0" fillId="5" borderId="0" xfId="0" applyFill="1" applyAlignment="1">
      <alignment horizontal="left"/>
    </xf>
    <xf numFmtId="0" fontId="7" fillId="39" borderId="0" xfId="0" applyFont="1" applyFill="1" applyAlignment="1">
      <alignment horizontal="center"/>
    </xf>
    <xf numFmtId="0" fontId="18" fillId="6" borderId="5" xfId="0" applyFont="1" applyFill="1" applyBorder="1" applyAlignment="1">
      <alignment horizontal="left" wrapText="1"/>
    </xf>
    <xf numFmtId="0" fontId="18" fillId="6" borderId="6" xfId="0" applyFont="1" applyFill="1" applyBorder="1" applyAlignment="1">
      <alignment horizontal="left" wrapText="1"/>
    </xf>
    <xf numFmtId="0" fontId="18" fillId="6" borderId="7" xfId="0" applyFont="1" applyFill="1" applyBorder="1" applyAlignment="1">
      <alignment horizontal="left" wrapText="1"/>
    </xf>
  </cellXfs>
  <cellStyles count="2307">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8">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E5FFCC"/>
      <color rgb="FFB49F00"/>
      <color rgb="FFB49600"/>
      <color rgb="FFC0A900"/>
      <color rgb="FF336699"/>
      <color rgb="FF3366CC"/>
      <color rgb="FF0099CC"/>
      <color rgb="FFABD8A4"/>
      <color rgb="FF97CE8E"/>
      <color rgb="FFC6A09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17/10/relationships/person" Target="persons/perso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D25" dT="2020-08-19T00:06:43.00" personId="{811026A2-74EF-4287-974D-D90683F22217}" id="{C628B71D-C3A5-4BD2-8BA3-F913D91394D4}">
    <text>Leave this cell blank.</text>
  </threadedComment>
  <threadedComment ref="E25" dT="2020-08-19T00:06:43.00" personId="{811026A2-74EF-4287-974D-D90683F22217}" id="{D0801E46-9E1F-4D2B-A06C-3AD5C5DDEBCA}">
    <text>Leave this cell blank.</text>
  </threadedComment>
  <threadedComment ref="E34" dT="2020-08-19T00:06:43.00" personId="{811026A2-74EF-4287-974D-D90683F22217}" id="{19777683-0E7F-4DAF-955F-A7EBAC7AAEEA}">
    <text>Leave this cell blank.</text>
  </threadedComment>
  <threadedComment ref="E35" dT="2020-08-19T00:06:43.00" personId="{811026A2-74EF-4287-974D-D90683F22217}" id="{A2328F4B-C3F9-4761-BF76-1D4F4D6A14B6}">
    <text>Leave this cell blank.</text>
  </threadedComment>
  <threadedComment ref="E37" dT="2020-08-19T00:06:43.00" personId="{811026A2-74EF-4287-974D-D90683F22217}" id="{3224698C-8114-49BB-A425-26AE0DED31AE}">
    <text>Leave this cell blank.</text>
  </threadedComment>
  <threadedComment ref="I42" dT="2021-05-24T22:03:23.71" personId="{811026A2-74EF-4287-974D-D90683F22217}" id="{E2106FC3-386C-4714-B306-9BA0FD425274}">
    <text>Unit varies based on currency in this EPS region</text>
  </threadedComment>
  <threadedComment ref="I75" dT="2021-05-24T22:03:35.61" personId="{811026A2-74EF-4287-974D-D90683F22217}" id="{E8911680-E731-4D67-9690-17976D3FED66}">
    <text>Unit varies based on currency in this EPS region</text>
  </threadedComment>
  <threadedComment ref="D77" dT="2020-08-19T00:06:43.00" personId="{811026A2-74EF-4287-974D-D90683F22217}" id="{5B177B48-17FC-4889-93EE-8CEBBC9D67A1}">
    <text>Leave this cell blank.</text>
  </threadedComment>
  <threadedComment ref="D78" dT="2020-08-19T00:06:43.00" personId="{811026A2-74EF-4287-974D-D90683F22217}" id="{FC0E8780-2055-48EE-B42B-F31936B1D4FF}">
    <text>Leave this cell blank.</text>
  </threadedComment>
  <threadedComment ref="D79" dT="2020-08-19T00:06:43.00" personId="{811026A2-74EF-4287-974D-D90683F22217}" id="{9E6238C4-2B41-4F84-9F69-94DEF5E3EB8C}">
    <text>Leave this cell blank.</text>
  </threadedComment>
  <threadedComment ref="E79" dT="2020-08-19T00:06:43.00" personId="{811026A2-74EF-4287-974D-D90683F22217}" id="{6E9F8D40-752E-4116-9D9F-F74F76285640}">
    <text>Leave this cell blank.</text>
  </threadedComment>
  <threadedComment ref="B83" dT="2021-05-24T22:05:02.77" personId="{811026A2-74EF-4287-974D-D90683F22217}" id="{C12E46EA-3F96-434D-AD07-C9DAE30A70F4}">
    <text>Several Vensim variables are grouped under the same policy lever in the web app for this policy.</text>
  </threadedComment>
  <threadedComment ref="B89" dT="2021-05-24T22:19:40.61" personId="{811026A2-74EF-4287-974D-D90683F22217}" id="{A29A373E-8B2B-4B45-BF1E-AC6A2B5F3C17}">
    <text>Several Vensim variables are grouped under the same policy lever in the web app for this policy.</text>
  </threadedComment>
  <threadedComment ref="D94" dT="2020-08-19T00:06:43.00" personId="{811026A2-74EF-4287-974D-D90683F22217}" id="{4879F214-E99D-4D42-8C39-70789BBBC99D}">
    <text>Leave this cell blank.</text>
  </threadedComment>
  <threadedComment ref="D95" dT="2020-08-19T00:06:43.00" personId="{811026A2-74EF-4287-974D-D90683F22217}" id="{29C92E86-4989-4367-A9C0-46D156A7CEBB}">
    <text>Leave this cell blank.</text>
  </threadedComment>
  <threadedComment ref="D96" dT="2020-08-19T00:06:43.00" personId="{811026A2-74EF-4287-974D-D90683F22217}" id="{8C94AB36-0C9D-4D5F-A64A-5E1836200BD4}">
    <text>Leave this cell blank.</text>
  </threadedComment>
  <threadedComment ref="D97" dT="2020-08-19T00:06:43.00" personId="{811026A2-74EF-4287-974D-D90683F22217}" id="{0785BC27-69F5-4B43-8886-6AB6B3A1C38C}">
    <text>Leave this cell blank.</text>
  </threadedComment>
  <threadedComment ref="D98" dT="2020-08-19T00:06:43.00" personId="{811026A2-74EF-4287-974D-D90683F22217}" id="{4E6A3C34-D015-4798-8B15-C2C63B01F6C3}">
    <text>Leave this cell blank.</text>
  </threadedComment>
  <threadedComment ref="D99" dT="2020-08-19T00:06:43.00" personId="{811026A2-74EF-4287-974D-D90683F22217}" id="{7355F6F6-D3AD-4011-944E-FCE1A44D743D}">
    <text>Leave this cell blank.</text>
  </threadedComment>
  <threadedComment ref="D100" dT="2020-08-19T00:06:43.00" personId="{811026A2-74EF-4287-974D-D90683F22217}" id="{52DDC055-DFE6-4C4D-97FC-B38B71C63DF3}">
    <text>Leave this cell blank.</text>
  </threadedComment>
  <threadedComment ref="D101" dT="2020-08-19T00:06:43.00" personId="{811026A2-74EF-4287-974D-D90683F22217}" id="{0EFD8687-3DDE-4CBD-AEA3-EE622A1F5ED4}">
    <text>Leave this cell blank.</text>
  </threadedComment>
  <threadedComment ref="D102" dT="2020-08-19T00:06:43.00" personId="{811026A2-74EF-4287-974D-D90683F22217}" id="{4F677542-9574-41F5-9B11-3E8FA1978897}">
    <text>Leave this cell blank.</text>
  </threadedComment>
  <threadedComment ref="D103" dT="2020-08-19T00:06:43.00" personId="{811026A2-74EF-4287-974D-D90683F22217}" id="{C6EC601F-FF77-423D-9BE3-C8F28EB3F9D6}">
    <text>Leave this cell blank.</text>
  </threadedComment>
  <threadedComment ref="D104" dT="2020-08-19T00:06:43.00" personId="{811026A2-74EF-4287-974D-D90683F22217}" id="{A5E5F926-8C26-4331-A7DC-EFA14653951A}">
    <text>Leave this cell blank.</text>
  </threadedComment>
  <threadedComment ref="E104" dT="2020-08-19T00:06:43.00" personId="{811026A2-74EF-4287-974D-D90683F22217}" id="{FBB6CCFB-0F4E-489C-9FA4-2FCAFFEE5EFA}">
    <text>Leave this cell blank.</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www.lazard.com/media/451905/lazards-levelized-cost-of-energy-version-150-vf.pdf" TargetMode="External"/><Relationship Id="rId1" Type="http://schemas.openxmlformats.org/officeDocument/2006/relationships/hyperlink" Target="https://www.fas.org/sgp/crs/misc/R40562.pdf,%20p.3,%20paragraph%201" TargetMode="Externa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vmlDrawing" Target="../drawings/vmlDrawing1.v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7.bin"/></Relationships>
</file>

<file path=xl/worksheets/_rels/sheet1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3"/>
  <sheetViews>
    <sheetView topLeftCell="A21" zoomScale="120" zoomScaleNormal="120" workbookViewId="0"/>
  </sheetViews>
  <sheetFormatPr defaultColWidth="8.85546875" defaultRowHeight="15" x14ac:dyDescent="0.25"/>
  <cols>
    <col min="1" max="1" width="28.42578125" customWidth="1"/>
    <col min="2" max="2" width="24.42578125" customWidth="1"/>
  </cols>
  <sheetData>
    <row r="1" spans="1:2" x14ac:dyDescent="0.25">
      <c r="A1" s="9" t="s">
        <v>103</v>
      </c>
    </row>
    <row r="3" spans="1:2" x14ac:dyDescent="0.25">
      <c r="A3" t="s">
        <v>104</v>
      </c>
    </row>
    <row r="4" spans="1:2" x14ac:dyDescent="0.25">
      <c r="A4" t="s">
        <v>142</v>
      </c>
    </row>
    <row r="5" spans="1:2" x14ac:dyDescent="0.25">
      <c r="A5" t="s">
        <v>108</v>
      </c>
    </row>
    <row r="6" spans="1:2" x14ac:dyDescent="0.25">
      <c r="A6" t="s">
        <v>105</v>
      </c>
    </row>
    <row r="8" spans="1:2" x14ac:dyDescent="0.25">
      <c r="A8" t="s">
        <v>106</v>
      </c>
    </row>
    <row r="9" spans="1:2" x14ac:dyDescent="0.25">
      <c r="A9" t="s">
        <v>107</v>
      </c>
    </row>
    <row r="10" spans="1:2" x14ac:dyDescent="0.25">
      <c r="A10" s="41" t="s">
        <v>2794</v>
      </c>
    </row>
    <row r="11" spans="1:2" x14ac:dyDescent="0.25">
      <c r="A11" s="41"/>
    </row>
    <row r="12" spans="1:2" x14ac:dyDescent="0.25">
      <c r="A12" t="s">
        <v>109</v>
      </c>
    </row>
    <row r="13" spans="1:2" x14ac:dyDescent="0.25">
      <c r="A13" t="s">
        <v>110</v>
      </c>
    </row>
    <row r="14" spans="1:2" x14ac:dyDescent="0.25">
      <c r="A14" t="s">
        <v>111</v>
      </c>
    </row>
    <row r="16" spans="1:2" x14ac:dyDescent="0.25">
      <c r="A16" s="42" t="s">
        <v>2884</v>
      </c>
      <c r="B16" s="167"/>
    </row>
    <row r="17" spans="1:3" x14ac:dyDescent="0.25">
      <c r="A17" t="s">
        <v>2867</v>
      </c>
      <c r="B17" s="20">
        <f>MAX(PolicyLevers!H:H)</f>
        <v>2246</v>
      </c>
    </row>
    <row r="18" spans="1:3" x14ac:dyDescent="0.25">
      <c r="A18" t="s">
        <v>2883</v>
      </c>
      <c r="B18" s="20" t="str" cm="1">
        <f t="array" ref="B18">IF(MIN(IF(COUNTIF(PolicyLevers!$H$2:$H$1507,PolicyLevers!$H$2:$H$1507)&gt;1,PolicyLevers!$H$2:$H$1507, ""))=0,"No duplicate ID numbers",MIN(IF(COUNTIF(PolicyLevers!$H$2:$H$1507,PolicyLevers!$H$2:$H$1507)&gt;1,PolicyLevers!$H$2:$H$1507, "")))</f>
        <v>No duplicate ID numbers</v>
      </c>
    </row>
    <row r="19" spans="1:3" ht="30" x14ac:dyDescent="0.25">
      <c r="A19" s="1" t="s">
        <v>3014</v>
      </c>
      <c r="B19" s="20" t="str" cm="1">
        <f t="array" ref="B19">IF(MIN(IF((NOT(ISNUMBER(PolicyLevers!$H$2:$H$1507)))*(ISTEXT(PolicyLevers!$I$2:$I$1507)),ROW(PolicyLevers!$H$2:$H$1507)))=0,"No missing ID numbers",MIN(IF((NOT(ISNUMBER(PolicyLevers!$H$2:$H$1507)))*(ISTEXT(PolicyLevers!$I$2:$I$1507)),ROW(PolicyLevers!$H$2:$H$1507))))</f>
        <v>No missing ID numbers</v>
      </c>
    </row>
    <row r="21" spans="1:3" x14ac:dyDescent="0.25">
      <c r="A21" s="42" t="s">
        <v>3265</v>
      </c>
      <c r="B21" s="167"/>
    </row>
    <row r="22" spans="1:3" x14ac:dyDescent="0.25">
      <c r="A22" t="s">
        <v>3259</v>
      </c>
    </row>
    <row r="23" spans="1:3" x14ac:dyDescent="0.25">
      <c r="A23" t="s">
        <v>3260</v>
      </c>
    </row>
    <row r="24" spans="1:3" x14ac:dyDescent="0.25">
      <c r="A24" t="s">
        <v>3261</v>
      </c>
    </row>
    <row r="25" spans="1:3" x14ac:dyDescent="0.25">
      <c r="A25" t="s">
        <v>3262</v>
      </c>
    </row>
    <row r="27" spans="1:3" x14ac:dyDescent="0.25">
      <c r="A27" s="42" t="s">
        <v>3263</v>
      </c>
      <c r="B27" s="167"/>
      <c r="C27" s="167"/>
    </row>
    <row r="28" spans="1:3" x14ac:dyDescent="0.25">
      <c r="A28" t="s">
        <v>2877</v>
      </c>
    </row>
    <row r="29" spans="1:3" x14ac:dyDescent="0.25">
      <c r="A29" t="s">
        <v>2863</v>
      </c>
    </row>
    <row r="30" spans="1:3" x14ac:dyDescent="0.25">
      <c r="A30" t="s">
        <v>2864</v>
      </c>
    </row>
    <row r="31" spans="1:3" x14ac:dyDescent="0.25">
      <c r="A31" t="s">
        <v>2865</v>
      </c>
    </row>
    <row r="32" spans="1:3" x14ac:dyDescent="0.25">
      <c r="A32" t="s">
        <v>2866</v>
      </c>
    </row>
    <row r="34" spans="1:2" x14ac:dyDescent="0.25">
      <c r="A34" t="s">
        <v>2878</v>
      </c>
    </row>
    <row r="35" spans="1:2" x14ac:dyDescent="0.25">
      <c r="A35" t="s">
        <v>2861</v>
      </c>
    </row>
    <row r="36" spans="1:2" x14ac:dyDescent="0.25">
      <c r="A36" t="s">
        <v>2862</v>
      </c>
    </row>
    <row r="38" spans="1:2" x14ac:dyDescent="0.25">
      <c r="A38" t="s">
        <v>2879</v>
      </c>
    </row>
    <row r="39" spans="1:2" x14ac:dyDescent="0.25">
      <c r="A39" t="s">
        <v>2868</v>
      </c>
    </row>
    <row r="40" spans="1:2" x14ac:dyDescent="0.25">
      <c r="A40" t="s">
        <v>2869</v>
      </c>
    </row>
    <row r="42" spans="1:2" x14ac:dyDescent="0.25">
      <c r="A42" t="s">
        <v>2880</v>
      </c>
    </row>
    <row r="43" spans="1:2" x14ac:dyDescent="0.25">
      <c r="A43" t="s">
        <v>2870</v>
      </c>
    </row>
    <row r="44" spans="1:2" x14ac:dyDescent="0.25">
      <c r="A44" t="s">
        <v>2871</v>
      </c>
    </row>
    <row r="46" spans="1:2" x14ac:dyDescent="0.25">
      <c r="A46" s="42" t="s">
        <v>3264</v>
      </c>
      <c r="B46" s="167"/>
    </row>
    <row r="47" spans="1:2" x14ac:dyDescent="0.25">
      <c r="A47" t="s">
        <v>2872</v>
      </c>
    </row>
    <row r="48" spans="1:2" x14ac:dyDescent="0.25">
      <c r="A48" t="s">
        <v>2873</v>
      </c>
    </row>
    <row r="50" spans="1:1" x14ac:dyDescent="0.25">
      <c r="A50" t="s">
        <v>2874</v>
      </c>
    </row>
    <row r="51" spans="1:1" x14ac:dyDescent="0.25">
      <c r="A51" t="s">
        <v>2881</v>
      </c>
    </row>
    <row r="52" spans="1:1" x14ac:dyDescent="0.25">
      <c r="A52" t="s">
        <v>2875</v>
      </c>
    </row>
    <row r="53" spans="1:1" x14ac:dyDescent="0.25">
      <c r="A53" t="s">
        <v>2876</v>
      </c>
    </row>
  </sheetData>
  <conditionalFormatting sqref="B18">
    <cfRule type="containsText" dxfId="7" priority="3" stopIfTrue="1" operator="containsText" text="No duplicate ID numbers">
      <formula>NOT(ISERROR(SEARCH("No duplicate ID numbers",B18)))</formula>
    </cfRule>
    <cfRule type="cellIs" dxfId="6" priority="4" operator="greaterThan">
      <formula>0</formula>
    </cfRule>
  </conditionalFormatting>
  <conditionalFormatting sqref="B19">
    <cfRule type="containsText" dxfId="5" priority="1" stopIfTrue="1" operator="containsText" text="No missing ID numbers">
      <formula>NOT(ISERROR(SEARCH("No missing ID numbers",B19)))</formula>
    </cfRule>
    <cfRule type="cellIs" dxfId="4"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105"/>
  <sheetViews>
    <sheetView zoomScale="90" zoomScaleNormal="90" workbookViewId="0">
      <pane ySplit="3" topLeftCell="A41" activePane="bottomLeft" state="frozen"/>
      <selection pane="bottomLeft" activeCell="A43" sqref="A43"/>
    </sheetView>
  </sheetViews>
  <sheetFormatPr defaultColWidth="8.85546875" defaultRowHeight="15" x14ac:dyDescent="0.25"/>
  <cols>
    <col min="1" max="5" width="20.140625" customWidth="1"/>
    <col min="6" max="8" width="10.140625" customWidth="1"/>
    <col min="9" max="9" width="20.140625" customWidth="1"/>
    <col min="10" max="10" width="153.42578125" customWidth="1"/>
    <col min="11" max="12" width="20.140625" customWidth="1"/>
    <col min="13" max="13" width="129.42578125" style="283" customWidth="1"/>
    <col min="14" max="14" width="67.42578125" customWidth="1"/>
  </cols>
  <sheetData>
    <row r="1" spans="1:14" x14ac:dyDescent="0.25">
      <c r="A1" s="9" t="s">
        <v>3229</v>
      </c>
      <c r="M1"/>
    </row>
    <row r="2" spans="1:14" x14ac:dyDescent="0.25">
      <c r="A2" s="16" t="s">
        <v>3230</v>
      </c>
      <c r="M2"/>
    </row>
    <row r="3" spans="1:14" ht="45" x14ac:dyDescent="0.25">
      <c r="A3" s="45" t="s">
        <v>3</v>
      </c>
      <c r="B3" s="45" t="s">
        <v>0</v>
      </c>
      <c r="C3" s="45" t="s">
        <v>1</v>
      </c>
      <c r="D3" s="46" t="s">
        <v>357</v>
      </c>
      <c r="E3" s="45" t="s">
        <v>2280</v>
      </c>
      <c r="F3" s="274" t="s">
        <v>70</v>
      </c>
      <c r="G3" s="274" t="s">
        <v>71</v>
      </c>
      <c r="H3" s="274" t="s">
        <v>82</v>
      </c>
      <c r="I3" s="45" t="s">
        <v>29</v>
      </c>
      <c r="J3" s="45" t="s">
        <v>2</v>
      </c>
      <c r="K3" s="45" t="s">
        <v>455</v>
      </c>
      <c r="L3" s="45" t="s">
        <v>197</v>
      </c>
      <c r="M3" s="213" t="s">
        <v>149</v>
      </c>
      <c r="N3" s="43" t="s">
        <v>150</v>
      </c>
    </row>
    <row r="4" spans="1:14" ht="135.94999999999999" customHeight="1" x14ac:dyDescent="0.25">
      <c r="A4" s="2" t="s">
        <v>4</v>
      </c>
      <c r="B4" s="2" t="s">
        <v>2412</v>
      </c>
      <c r="C4" s="1" t="s">
        <v>2407</v>
      </c>
      <c r="D4" s="2" t="s">
        <v>2406</v>
      </c>
      <c r="E4" s="2" t="s">
        <v>2408</v>
      </c>
      <c r="F4" s="53">
        <v>0</v>
      </c>
      <c r="G4" s="53">
        <v>1</v>
      </c>
      <c r="H4" s="53">
        <v>0.02</v>
      </c>
      <c r="I4" s="2" t="s">
        <v>2409</v>
      </c>
      <c r="J4" s="47" t="s">
        <v>3539</v>
      </c>
      <c r="K4" s="55" t="s">
        <v>2411</v>
      </c>
      <c r="L4" s="2" t="s">
        <v>2410</v>
      </c>
    </row>
    <row r="5" spans="1:14" ht="60" x14ac:dyDescent="0.25">
      <c r="A5" s="2" t="s">
        <v>4</v>
      </c>
      <c r="B5" s="2" t="s">
        <v>2477</v>
      </c>
      <c r="C5" s="1" t="s">
        <v>3549</v>
      </c>
      <c r="D5" s="2" t="s">
        <v>2478</v>
      </c>
      <c r="E5" s="2" t="s">
        <v>2479</v>
      </c>
      <c r="F5" s="177">
        <v>0</v>
      </c>
      <c r="G5" s="386">
        <v>3</v>
      </c>
      <c r="H5" s="386">
        <v>0.1</v>
      </c>
      <c r="I5" s="2" t="s">
        <v>3551</v>
      </c>
      <c r="J5" s="6" t="s">
        <v>3552</v>
      </c>
      <c r="K5" s="2"/>
      <c r="L5" s="2" t="s">
        <v>2725</v>
      </c>
      <c r="M5" s="215" t="s">
        <v>3256</v>
      </c>
    </row>
    <row r="6" spans="1:14" ht="93.75" customHeight="1" x14ac:dyDescent="0.25">
      <c r="A6" s="2" t="s">
        <v>4</v>
      </c>
      <c r="B6" s="2" t="s">
        <v>3546</v>
      </c>
      <c r="C6" s="1" t="s">
        <v>3547</v>
      </c>
      <c r="D6" s="2" t="s">
        <v>2481</v>
      </c>
      <c r="E6" s="1" t="s">
        <v>3550</v>
      </c>
      <c r="F6" s="52">
        <v>0</v>
      </c>
      <c r="G6" s="52">
        <v>1</v>
      </c>
      <c r="H6" s="52">
        <v>0.02</v>
      </c>
      <c r="I6" s="47" t="s">
        <v>2476</v>
      </c>
      <c r="J6" s="47" t="s">
        <v>3548</v>
      </c>
      <c r="K6" s="55"/>
      <c r="L6" s="55" t="s">
        <v>2726</v>
      </c>
      <c r="M6" s="214" t="s">
        <v>2480</v>
      </c>
    </row>
    <row r="7" spans="1:14" ht="90.95" customHeight="1" x14ac:dyDescent="0.25">
      <c r="A7" s="2" t="s">
        <v>4</v>
      </c>
      <c r="B7" s="2" t="s">
        <v>3520</v>
      </c>
      <c r="C7" s="1" t="s">
        <v>3522</v>
      </c>
      <c r="D7" s="2" t="s">
        <v>3524</v>
      </c>
      <c r="E7" s="1" t="s">
        <v>3525</v>
      </c>
      <c r="F7" s="385">
        <v>0</v>
      </c>
      <c r="G7" s="385">
        <v>50000</v>
      </c>
      <c r="H7" s="385">
        <v>100</v>
      </c>
      <c r="I7" s="385" t="s">
        <v>3527</v>
      </c>
      <c r="J7" s="227" t="s">
        <v>3529</v>
      </c>
      <c r="K7" s="55" t="s">
        <v>474</v>
      </c>
      <c r="L7" s="55" t="s">
        <v>475</v>
      </c>
      <c r="M7" s="214" t="s">
        <v>476</v>
      </c>
    </row>
    <row r="8" spans="1:14" ht="90.95" customHeight="1" x14ac:dyDescent="0.25">
      <c r="A8" s="2" t="s">
        <v>4</v>
      </c>
      <c r="B8" s="2" t="s">
        <v>3521</v>
      </c>
      <c r="C8" s="1" t="s">
        <v>3523</v>
      </c>
      <c r="D8" s="2" t="s">
        <v>3524</v>
      </c>
      <c r="E8" s="1" t="s">
        <v>3526</v>
      </c>
      <c r="F8" s="385">
        <v>0</v>
      </c>
      <c r="G8" s="385">
        <v>50000</v>
      </c>
      <c r="H8" s="385">
        <v>100</v>
      </c>
      <c r="I8" s="385" t="s">
        <v>3527</v>
      </c>
      <c r="J8" s="227" t="s">
        <v>3528</v>
      </c>
      <c r="K8" s="55" t="s">
        <v>474</v>
      </c>
      <c r="L8" s="55" t="s">
        <v>475</v>
      </c>
      <c r="M8" s="214"/>
    </row>
    <row r="9" spans="1:14" ht="75" x14ac:dyDescent="0.25">
      <c r="A9" s="1" t="s">
        <v>4</v>
      </c>
      <c r="B9" s="1" t="s">
        <v>11</v>
      </c>
      <c r="C9" s="1" t="s">
        <v>112</v>
      </c>
      <c r="D9" s="44" t="s">
        <v>11</v>
      </c>
      <c r="E9" s="1" t="s">
        <v>2321</v>
      </c>
      <c r="F9" s="50">
        <v>0</v>
      </c>
      <c r="G9" s="50">
        <v>1</v>
      </c>
      <c r="H9" s="51">
        <v>0.02</v>
      </c>
      <c r="I9" s="47" t="s">
        <v>456</v>
      </c>
      <c r="J9" s="47" t="s">
        <v>3357</v>
      </c>
      <c r="K9" s="47" t="s">
        <v>198</v>
      </c>
      <c r="L9" s="6" t="s">
        <v>199</v>
      </c>
      <c r="M9" s="216" t="s">
        <v>151</v>
      </c>
      <c r="N9" s="47" t="s">
        <v>180</v>
      </c>
    </row>
    <row r="10" spans="1:14" ht="348.75" customHeight="1" x14ac:dyDescent="0.25">
      <c r="A10" s="1" t="s">
        <v>4</v>
      </c>
      <c r="B10" s="1" t="s">
        <v>5</v>
      </c>
      <c r="C10" s="1" t="s">
        <v>312</v>
      </c>
      <c r="D10" s="44" t="s">
        <v>358</v>
      </c>
      <c r="E10" s="1" t="s">
        <v>2320</v>
      </c>
      <c r="F10" s="50">
        <v>0</v>
      </c>
      <c r="G10" s="50">
        <f>ROUND(MaxBoundCalculations!B88,1)</f>
        <v>1</v>
      </c>
      <c r="H10" s="50">
        <v>0.01</v>
      </c>
      <c r="I10" s="47" t="s">
        <v>113</v>
      </c>
      <c r="J10" s="47" t="s">
        <v>3540</v>
      </c>
      <c r="K10" s="47" t="s">
        <v>200</v>
      </c>
      <c r="L10" s="6" t="s">
        <v>201</v>
      </c>
      <c r="M10" s="216" t="s">
        <v>3232</v>
      </c>
      <c r="N10" s="47" t="s">
        <v>3233</v>
      </c>
    </row>
    <row r="11" spans="1:14" ht="45" x14ac:dyDescent="0.25">
      <c r="A11" s="2" t="s">
        <v>4</v>
      </c>
      <c r="B11" s="2" t="s">
        <v>480</v>
      </c>
      <c r="C11" s="1" t="s">
        <v>481</v>
      </c>
      <c r="D11" s="2" t="s">
        <v>480</v>
      </c>
      <c r="E11" s="1" t="s">
        <v>2319</v>
      </c>
      <c r="F11" s="53">
        <v>0</v>
      </c>
      <c r="G11" s="53">
        <v>1</v>
      </c>
      <c r="H11" s="53">
        <v>0.01</v>
      </c>
      <c r="I11" s="6" t="s">
        <v>482</v>
      </c>
      <c r="J11" s="47" t="s">
        <v>2322</v>
      </c>
      <c r="K11" s="47" t="s">
        <v>483</v>
      </c>
      <c r="L11" s="6" t="s">
        <v>484</v>
      </c>
      <c r="M11" s="217" t="s">
        <v>485</v>
      </c>
    </row>
    <row r="12" spans="1:14" ht="180.75" customHeight="1" x14ac:dyDescent="0.25">
      <c r="A12" s="1" t="s">
        <v>4</v>
      </c>
      <c r="B12" s="1" t="s">
        <v>3025</v>
      </c>
      <c r="C12" s="1" t="s">
        <v>3026</v>
      </c>
      <c r="D12" s="1" t="s">
        <v>3025</v>
      </c>
      <c r="E12" s="1" t="s">
        <v>3027</v>
      </c>
      <c r="F12" s="51">
        <v>0</v>
      </c>
      <c r="G12" s="51">
        <f>-ROUND(MaxBoundCalculations!$B$206,2)</f>
        <v>0.26</v>
      </c>
      <c r="H12" s="51">
        <v>0.01</v>
      </c>
      <c r="I12" s="47" t="s">
        <v>3028</v>
      </c>
      <c r="J12" s="47" t="s">
        <v>3536</v>
      </c>
      <c r="K12" s="47" t="s">
        <v>202</v>
      </c>
      <c r="L12" s="6" t="s">
        <v>203</v>
      </c>
      <c r="M12" s="218" t="s">
        <v>3255</v>
      </c>
    </row>
    <row r="13" spans="1:14" ht="409.5" customHeight="1" x14ac:dyDescent="0.25">
      <c r="A13" s="2" t="s">
        <v>4</v>
      </c>
      <c r="B13" s="2" t="s">
        <v>3511</v>
      </c>
      <c r="C13" s="1" t="s">
        <v>3512</v>
      </c>
      <c r="D13" s="2" t="s">
        <v>3513</v>
      </c>
      <c r="E13" s="1" t="s">
        <v>3514</v>
      </c>
      <c r="F13" s="52">
        <v>0</v>
      </c>
      <c r="G13" s="52">
        <v>1</v>
      </c>
      <c r="H13" s="52">
        <v>0.01</v>
      </c>
      <c r="I13" s="47" t="s">
        <v>477</v>
      </c>
      <c r="J13" s="47" t="s">
        <v>3541</v>
      </c>
      <c r="K13" s="55" t="s">
        <v>478</v>
      </c>
      <c r="L13" s="55" t="s">
        <v>479</v>
      </c>
      <c r="M13" s="215" t="s">
        <v>3231</v>
      </c>
    </row>
    <row r="14" spans="1:14" ht="45" x14ac:dyDescent="0.25">
      <c r="A14" s="2" t="s">
        <v>4</v>
      </c>
      <c r="B14" s="2" t="s">
        <v>3517</v>
      </c>
      <c r="C14" s="1" t="s">
        <v>3518</v>
      </c>
      <c r="D14" s="2" t="s">
        <v>3513</v>
      </c>
      <c r="E14" s="1" t="s">
        <v>3515</v>
      </c>
      <c r="F14" s="384">
        <v>0</v>
      </c>
      <c r="G14" s="384">
        <v>1</v>
      </c>
      <c r="H14" s="384">
        <v>1</v>
      </c>
      <c r="I14" s="47" t="s">
        <v>30</v>
      </c>
      <c r="J14" s="47" t="s">
        <v>3516</v>
      </c>
      <c r="K14" s="55"/>
      <c r="L14" s="55"/>
      <c r="M14" s="215"/>
    </row>
    <row r="15" spans="1:14" ht="195" x14ac:dyDescent="0.25">
      <c r="A15" s="1" t="s">
        <v>72</v>
      </c>
      <c r="B15" s="1" t="s">
        <v>15</v>
      </c>
      <c r="C15" s="1" t="s">
        <v>2512</v>
      </c>
      <c r="D15" s="1" t="s">
        <v>15</v>
      </c>
      <c r="E15" s="1" t="s">
        <v>2511</v>
      </c>
      <c r="F15" s="50">
        <v>0</v>
      </c>
      <c r="G15" s="50">
        <v>1</v>
      </c>
      <c r="H15" s="50">
        <v>0.01</v>
      </c>
      <c r="I15" s="47" t="s">
        <v>115</v>
      </c>
      <c r="J15" s="47" t="s">
        <v>3235</v>
      </c>
      <c r="K15" s="47" t="s">
        <v>204</v>
      </c>
      <c r="L15" s="6" t="s">
        <v>205</v>
      </c>
      <c r="M15" s="216" t="s">
        <v>3234</v>
      </c>
    </row>
    <row r="16" spans="1:14" ht="75" x14ac:dyDescent="0.25">
      <c r="A16" s="1" t="s">
        <v>72</v>
      </c>
      <c r="B16" s="1" t="s">
        <v>101</v>
      </c>
      <c r="C16" s="1" t="s">
        <v>313</v>
      </c>
      <c r="D16" s="1" t="s">
        <v>101</v>
      </c>
      <c r="E16" s="1" t="s">
        <v>2318</v>
      </c>
      <c r="F16" s="50">
        <v>0</v>
      </c>
      <c r="G16" s="50">
        <v>0.75</v>
      </c>
      <c r="H16" s="50">
        <v>0.01</v>
      </c>
      <c r="I16" s="47" t="s">
        <v>31</v>
      </c>
      <c r="J16" s="47" t="s">
        <v>3236</v>
      </c>
      <c r="K16" s="47" t="s">
        <v>206</v>
      </c>
      <c r="L16" s="6" t="s">
        <v>207</v>
      </c>
      <c r="M16" s="216" t="s">
        <v>152</v>
      </c>
      <c r="N16" s="47" t="s">
        <v>444</v>
      </c>
    </row>
    <row r="17" spans="1:14" ht="45" x14ac:dyDescent="0.25">
      <c r="A17" s="1" t="s">
        <v>72</v>
      </c>
      <c r="B17" s="1" t="s">
        <v>14</v>
      </c>
      <c r="C17" s="1" t="s">
        <v>7</v>
      </c>
      <c r="D17" s="1" t="s">
        <v>14</v>
      </c>
      <c r="E17" s="1" t="s">
        <v>2317</v>
      </c>
      <c r="F17" s="1">
        <v>0</v>
      </c>
      <c r="G17" s="1">
        <v>1</v>
      </c>
      <c r="H17" s="1">
        <v>1</v>
      </c>
      <c r="I17" s="47" t="s">
        <v>30</v>
      </c>
      <c r="J17" s="47" t="s">
        <v>2332</v>
      </c>
      <c r="K17" s="47" t="s">
        <v>208</v>
      </c>
      <c r="L17" s="6" t="s">
        <v>209</v>
      </c>
    </row>
    <row r="18" spans="1:14" ht="60" x14ac:dyDescent="0.25">
      <c r="A18" s="1" t="s">
        <v>72</v>
      </c>
      <c r="B18" s="1" t="s">
        <v>272</v>
      </c>
      <c r="C18" s="1" t="s">
        <v>314</v>
      </c>
      <c r="D18" s="44" t="s">
        <v>359</v>
      </c>
      <c r="E18" s="1" t="s">
        <v>2316</v>
      </c>
      <c r="F18" s="1">
        <v>0</v>
      </c>
      <c r="G18" s="51">
        <f>ROUND(MaxBoundCalculations!B172,2)</f>
        <v>0.24</v>
      </c>
      <c r="H18" s="54">
        <v>5.0000000000000001E-3</v>
      </c>
      <c r="I18" s="47" t="s">
        <v>273</v>
      </c>
      <c r="J18" s="47" t="s">
        <v>2323</v>
      </c>
      <c r="K18" s="47" t="s">
        <v>274</v>
      </c>
      <c r="L18" s="6" t="s">
        <v>275</v>
      </c>
      <c r="M18" s="217" t="s">
        <v>318</v>
      </c>
      <c r="N18" s="6" t="s">
        <v>409</v>
      </c>
    </row>
    <row r="19" spans="1:14" ht="60" x14ac:dyDescent="0.25">
      <c r="A19" s="1" t="s">
        <v>72</v>
      </c>
      <c r="B19" s="1" t="s">
        <v>276</v>
      </c>
      <c r="C19" s="1" t="s">
        <v>3544</v>
      </c>
      <c r="D19" s="44" t="s">
        <v>359</v>
      </c>
      <c r="E19" s="1" t="s">
        <v>2315</v>
      </c>
      <c r="F19" s="1">
        <v>0</v>
      </c>
      <c r="G19" s="50">
        <v>0.5</v>
      </c>
      <c r="H19" s="51">
        <v>0.01</v>
      </c>
      <c r="I19" s="47" t="s">
        <v>279</v>
      </c>
      <c r="J19" s="47" t="s">
        <v>3545</v>
      </c>
      <c r="K19" s="47" t="s">
        <v>277</v>
      </c>
      <c r="L19" s="6" t="s">
        <v>278</v>
      </c>
      <c r="M19" s="217" t="s">
        <v>319</v>
      </c>
      <c r="N19" s="48"/>
    </row>
    <row r="20" spans="1:14" ht="45" x14ac:dyDescent="0.25">
      <c r="A20" s="1" t="s">
        <v>72</v>
      </c>
      <c r="B20" s="1" t="s">
        <v>13</v>
      </c>
      <c r="C20" s="1" t="s">
        <v>128</v>
      </c>
      <c r="D20" s="1" t="s">
        <v>13</v>
      </c>
      <c r="E20" s="1" t="s">
        <v>2314</v>
      </c>
      <c r="F20" s="1">
        <v>0</v>
      </c>
      <c r="G20" s="1">
        <v>1</v>
      </c>
      <c r="H20" s="1">
        <v>1</v>
      </c>
      <c r="I20" s="47" t="s">
        <v>30</v>
      </c>
      <c r="J20" s="47" t="s">
        <v>2976</v>
      </c>
      <c r="K20" s="47" t="s">
        <v>210</v>
      </c>
      <c r="L20" s="6" t="s">
        <v>211</v>
      </c>
      <c r="M20" s="217" t="s">
        <v>75</v>
      </c>
      <c r="N20" s="48"/>
    </row>
    <row r="21" spans="1:14" ht="45" x14ac:dyDescent="0.25">
      <c r="A21" s="1" t="s">
        <v>72</v>
      </c>
      <c r="B21" s="1" t="s">
        <v>2486</v>
      </c>
      <c r="C21" s="1" t="s">
        <v>2485</v>
      </c>
      <c r="D21" s="1" t="s">
        <v>16</v>
      </c>
      <c r="E21" s="1" t="s">
        <v>2313</v>
      </c>
      <c r="F21" s="50">
        <v>0</v>
      </c>
      <c r="G21" s="50">
        <v>0.5</v>
      </c>
      <c r="H21" s="50">
        <v>0.01</v>
      </c>
      <c r="I21" s="47" t="s">
        <v>2487</v>
      </c>
      <c r="J21" s="47" t="s">
        <v>3237</v>
      </c>
      <c r="K21" s="47" t="s">
        <v>212</v>
      </c>
      <c r="L21" s="6" t="s">
        <v>213</v>
      </c>
      <c r="M21" s="216" t="s">
        <v>159</v>
      </c>
    </row>
    <row r="22" spans="1:14" ht="45" x14ac:dyDescent="0.25">
      <c r="A22" s="1" t="s">
        <v>72</v>
      </c>
      <c r="B22" s="1" t="s">
        <v>12</v>
      </c>
      <c r="C22" s="1" t="s">
        <v>6</v>
      </c>
      <c r="D22" s="1" t="s">
        <v>12</v>
      </c>
      <c r="E22" s="1" t="s">
        <v>2312</v>
      </c>
      <c r="F22" s="1">
        <v>0</v>
      </c>
      <c r="G22" s="1">
        <v>1</v>
      </c>
      <c r="H22" s="1">
        <v>1</v>
      </c>
      <c r="I22" s="47" t="s">
        <v>30</v>
      </c>
      <c r="J22" s="47" t="s">
        <v>3238</v>
      </c>
      <c r="K22" s="47" t="s">
        <v>214</v>
      </c>
      <c r="L22" s="6" t="s">
        <v>215</v>
      </c>
    </row>
    <row r="23" spans="1:14" ht="30" x14ac:dyDescent="0.25">
      <c r="A23" s="2" t="s">
        <v>8</v>
      </c>
      <c r="B23" s="2" t="s">
        <v>342</v>
      </c>
      <c r="C23" s="1" t="s">
        <v>343</v>
      </c>
      <c r="D23" s="2" t="s">
        <v>342</v>
      </c>
      <c r="E23" s="1" t="s">
        <v>2311</v>
      </c>
      <c r="F23" s="2">
        <v>0</v>
      </c>
      <c r="G23" s="2">
        <v>1</v>
      </c>
      <c r="H23" s="2">
        <v>1</v>
      </c>
      <c r="I23" s="6" t="s">
        <v>30</v>
      </c>
      <c r="J23" s="47" t="s">
        <v>3239</v>
      </c>
      <c r="K23" s="47" t="s">
        <v>344</v>
      </c>
      <c r="L23" s="6" t="s">
        <v>345</v>
      </c>
    </row>
    <row r="24" spans="1:14" ht="150" x14ac:dyDescent="0.25">
      <c r="A24" s="1" t="s">
        <v>8</v>
      </c>
      <c r="B24" s="47" t="s">
        <v>3165</v>
      </c>
      <c r="C24" s="1" t="s">
        <v>2771</v>
      </c>
      <c r="D24" s="47" t="s">
        <v>3165</v>
      </c>
      <c r="E24" s="1" t="s">
        <v>2300</v>
      </c>
      <c r="F24" s="50">
        <v>0</v>
      </c>
      <c r="G24" s="51">
        <v>1</v>
      </c>
      <c r="H24" s="51">
        <v>0.01</v>
      </c>
      <c r="I24" s="47" t="s">
        <v>35</v>
      </c>
      <c r="J24" s="47" t="s">
        <v>3012</v>
      </c>
      <c r="K24" s="47" t="s">
        <v>2473</v>
      </c>
      <c r="L24" s="6" t="s">
        <v>2474</v>
      </c>
      <c r="M24" s="217" t="s">
        <v>157</v>
      </c>
    </row>
    <row r="25" spans="1:14" ht="60" x14ac:dyDescent="0.25">
      <c r="A25" s="1" t="s">
        <v>8</v>
      </c>
      <c r="B25" s="47" t="s">
        <v>3637</v>
      </c>
      <c r="C25" s="1" t="s">
        <v>3638</v>
      </c>
      <c r="D25" s="171"/>
      <c r="E25" s="171"/>
      <c r="F25" s="2">
        <v>0</v>
      </c>
      <c r="G25" s="2">
        <v>1</v>
      </c>
      <c r="H25" s="2">
        <v>1</v>
      </c>
      <c r="I25" s="6" t="s">
        <v>30</v>
      </c>
      <c r="J25" s="47" t="s">
        <v>3639</v>
      </c>
      <c r="K25" s="47"/>
      <c r="L25" s="6"/>
      <c r="M25" s="217"/>
    </row>
    <row r="26" spans="1:14" ht="45" x14ac:dyDescent="0.25">
      <c r="A26" s="2" t="s">
        <v>8</v>
      </c>
      <c r="B26" s="2" t="s">
        <v>280</v>
      </c>
      <c r="C26" s="1" t="s">
        <v>283</v>
      </c>
      <c r="D26" s="2" t="s">
        <v>360</v>
      </c>
      <c r="E26" s="1" t="s">
        <v>2310</v>
      </c>
      <c r="F26" s="53">
        <v>-0.5</v>
      </c>
      <c r="G26" s="53">
        <v>1</v>
      </c>
      <c r="H26" s="53">
        <v>0.02</v>
      </c>
      <c r="I26" s="6" t="s">
        <v>284</v>
      </c>
      <c r="J26" s="47" t="s">
        <v>2333</v>
      </c>
      <c r="K26" s="47" t="s">
        <v>286</v>
      </c>
      <c r="L26" s="6" t="s">
        <v>288</v>
      </c>
      <c r="M26" s="217" t="s">
        <v>320</v>
      </c>
    </row>
    <row r="27" spans="1:14" ht="45" x14ac:dyDescent="0.25">
      <c r="A27" s="2" t="s">
        <v>8</v>
      </c>
      <c r="B27" s="2" t="s">
        <v>281</v>
      </c>
      <c r="C27" s="1" t="s">
        <v>282</v>
      </c>
      <c r="D27" s="2" t="s">
        <v>360</v>
      </c>
      <c r="E27" s="1" t="s">
        <v>2309</v>
      </c>
      <c r="F27" s="53">
        <v>-0.5</v>
      </c>
      <c r="G27" s="53">
        <v>1</v>
      </c>
      <c r="H27" s="53">
        <v>0.02</v>
      </c>
      <c r="I27" s="6" t="s">
        <v>285</v>
      </c>
      <c r="J27" s="47" t="s">
        <v>2334</v>
      </c>
      <c r="K27" s="47" t="s">
        <v>287</v>
      </c>
      <c r="L27" s="6" t="s">
        <v>288</v>
      </c>
      <c r="M27" s="217" t="s">
        <v>320</v>
      </c>
    </row>
    <row r="28" spans="1:14" ht="45" x14ac:dyDescent="0.25">
      <c r="A28" s="1" t="s">
        <v>8</v>
      </c>
      <c r="B28" s="1" t="s">
        <v>316</v>
      </c>
      <c r="C28" s="1" t="s">
        <v>315</v>
      </c>
      <c r="D28" s="1" t="s">
        <v>316</v>
      </c>
      <c r="E28" s="1" t="s">
        <v>2308</v>
      </c>
      <c r="F28" s="1">
        <v>0</v>
      </c>
      <c r="G28" s="1">
        <v>1</v>
      </c>
      <c r="H28" s="1">
        <v>1</v>
      </c>
      <c r="I28" s="47" t="s">
        <v>30</v>
      </c>
    </row>
    <row r="29" spans="1:14" ht="45" x14ac:dyDescent="0.25">
      <c r="A29" s="1" t="s">
        <v>8</v>
      </c>
      <c r="B29" s="1" t="s">
        <v>3570</v>
      </c>
      <c r="C29" s="1" t="s">
        <v>3571</v>
      </c>
      <c r="D29" s="1" t="s">
        <v>3572</v>
      </c>
      <c r="E29" s="1" t="s">
        <v>3573</v>
      </c>
      <c r="F29" s="2">
        <v>0</v>
      </c>
      <c r="G29" s="2">
        <v>100</v>
      </c>
      <c r="H29" s="2">
        <v>1</v>
      </c>
      <c r="I29" s="2" t="s">
        <v>3574</v>
      </c>
      <c r="J29" s="47" t="s">
        <v>3575</v>
      </c>
      <c r="K29" s="47"/>
      <c r="L29" s="6"/>
      <c r="M29" s="387" t="s">
        <v>3576</v>
      </c>
    </row>
    <row r="30" spans="1:14" ht="60" x14ac:dyDescent="0.25">
      <c r="A30" s="1" t="s">
        <v>8</v>
      </c>
      <c r="B30" s="1" t="s">
        <v>17</v>
      </c>
      <c r="C30" s="1" t="s">
        <v>28</v>
      </c>
      <c r="D30" s="1" t="s">
        <v>17</v>
      </c>
      <c r="E30" s="1" t="s">
        <v>2307</v>
      </c>
      <c r="F30" s="50">
        <v>0</v>
      </c>
      <c r="G30" s="51">
        <v>1</v>
      </c>
      <c r="H30" s="51">
        <v>0.01</v>
      </c>
      <c r="I30" s="47" t="s">
        <v>34</v>
      </c>
      <c r="J30" s="47" t="s">
        <v>2324</v>
      </c>
      <c r="K30" s="47" t="s">
        <v>216</v>
      </c>
      <c r="L30" s="6" t="s">
        <v>217</v>
      </c>
      <c r="M30" s="216" t="s">
        <v>159</v>
      </c>
    </row>
    <row r="31" spans="1:14" ht="105" x14ac:dyDescent="0.25">
      <c r="A31" s="1" t="s">
        <v>8</v>
      </c>
      <c r="B31" s="1" t="s">
        <v>130</v>
      </c>
      <c r="C31" s="1" t="s">
        <v>129</v>
      </c>
      <c r="D31" s="1" t="s">
        <v>130</v>
      </c>
      <c r="E31" s="1" t="s">
        <v>2306</v>
      </c>
      <c r="F31" s="5">
        <v>0</v>
      </c>
      <c r="G31" s="5">
        <v>25000</v>
      </c>
      <c r="H31" s="5">
        <v>500</v>
      </c>
      <c r="I31" s="47" t="s">
        <v>194</v>
      </c>
      <c r="J31" s="47" t="s">
        <v>3240</v>
      </c>
      <c r="K31" s="47" t="s">
        <v>218</v>
      </c>
      <c r="L31" s="6" t="s">
        <v>219</v>
      </c>
      <c r="M31" s="216" t="s">
        <v>153</v>
      </c>
      <c r="N31" s="47" t="s">
        <v>195</v>
      </c>
    </row>
    <row r="32" spans="1:14" ht="60" x14ac:dyDescent="0.25">
      <c r="A32" s="1" t="s">
        <v>8</v>
      </c>
      <c r="B32" s="1" t="s">
        <v>19</v>
      </c>
      <c r="C32" s="1" t="s">
        <v>3008</v>
      </c>
      <c r="D32" s="1" t="s">
        <v>19</v>
      </c>
      <c r="E32" s="1" t="s">
        <v>2305</v>
      </c>
      <c r="F32" s="50">
        <v>0</v>
      </c>
      <c r="G32" s="50">
        <v>1</v>
      </c>
      <c r="H32" s="50">
        <v>0.01</v>
      </c>
      <c r="I32" s="47" t="s">
        <v>34</v>
      </c>
      <c r="J32" s="47" t="s">
        <v>3009</v>
      </c>
      <c r="K32" s="47" t="s">
        <v>220</v>
      </c>
      <c r="L32" s="6" t="s">
        <v>221</v>
      </c>
      <c r="M32" s="216" t="s">
        <v>154</v>
      </c>
      <c r="N32" s="47"/>
    </row>
    <row r="33" spans="1:14" ht="60" x14ac:dyDescent="0.25">
      <c r="A33" s="1" t="s">
        <v>8</v>
      </c>
      <c r="B33" s="1" t="s">
        <v>134</v>
      </c>
      <c r="C33" s="1" t="s">
        <v>294</v>
      </c>
      <c r="D33" s="1" t="s">
        <v>134</v>
      </c>
      <c r="E33" s="1" t="s">
        <v>2304</v>
      </c>
      <c r="F33" s="50">
        <v>0</v>
      </c>
      <c r="G33" s="50">
        <f>ROUND(MaxBoundCalculations!B181,2)</f>
        <v>1.1299999999999999</v>
      </c>
      <c r="H33" s="50">
        <v>0.01</v>
      </c>
      <c r="I33" s="47" t="s">
        <v>135</v>
      </c>
      <c r="J33" s="47" t="s">
        <v>2325</v>
      </c>
      <c r="K33" s="47" t="s">
        <v>222</v>
      </c>
      <c r="L33" s="6" t="s">
        <v>223</v>
      </c>
      <c r="M33" s="216" t="s">
        <v>155</v>
      </c>
      <c r="N33" s="47" t="s">
        <v>414</v>
      </c>
    </row>
    <row r="34" spans="1:14" ht="45" x14ac:dyDescent="0.25">
      <c r="A34" s="1" t="s">
        <v>8</v>
      </c>
      <c r="B34" s="1" t="s">
        <v>3057</v>
      </c>
      <c r="C34" s="1" t="s">
        <v>3058</v>
      </c>
      <c r="D34" s="1" t="s">
        <v>3057</v>
      </c>
      <c r="E34" s="171"/>
      <c r="F34" s="1">
        <v>0</v>
      </c>
      <c r="G34" s="1">
        <v>1</v>
      </c>
      <c r="H34" s="1">
        <v>1</v>
      </c>
      <c r="I34" s="47" t="s">
        <v>30</v>
      </c>
      <c r="J34" s="227" t="s">
        <v>3241</v>
      </c>
    </row>
    <row r="35" spans="1:14" ht="75" x14ac:dyDescent="0.25">
      <c r="A35" s="1" t="s">
        <v>8</v>
      </c>
      <c r="B35" s="1" t="s">
        <v>60</v>
      </c>
      <c r="C35" s="1" t="s">
        <v>131</v>
      </c>
      <c r="D35" s="1" t="s">
        <v>60</v>
      </c>
      <c r="E35" s="171"/>
      <c r="F35" s="1">
        <v>0</v>
      </c>
      <c r="G35" s="1">
        <v>1</v>
      </c>
      <c r="H35" s="1">
        <v>1</v>
      </c>
      <c r="I35" s="47" t="s">
        <v>30</v>
      </c>
      <c r="J35" s="227" t="s">
        <v>3506</v>
      </c>
    </row>
    <row r="36" spans="1:14" ht="45" x14ac:dyDescent="0.25">
      <c r="A36" s="1" t="s">
        <v>8</v>
      </c>
      <c r="B36" s="1" t="s">
        <v>371</v>
      </c>
      <c r="C36" s="1" t="s">
        <v>372</v>
      </c>
      <c r="D36" s="1" t="s">
        <v>371</v>
      </c>
      <c r="E36" s="1" t="s">
        <v>2303</v>
      </c>
      <c r="F36" s="1">
        <v>0</v>
      </c>
      <c r="G36" s="1">
        <v>1</v>
      </c>
      <c r="H36" s="1">
        <v>1</v>
      </c>
      <c r="I36" s="47" t="s">
        <v>30</v>
      </c>
      <c r="J36" s="47"/>
    </row>
    <row r="37" spans="1:14" ht="45" x14ac:dyDescent="0.25">
      <c r="A37" s="1" t="s">
        <v>8</v>
      </c>
      <c r="B37" s="1" t="s">
        <v>2277</v>
      </c>
      <c r="C37" s="1" t="s">
        <v>2276</v>
      </c>
      <c r="D37" s="1" t="s">
        <v>2278</v>
      </c>
      <c r="E37" s="171"/>
      <c r="F37" s="228">
        <v>0</v>
      </c>
      <c r="G37" s="1">
        <v>20</v>
      </c>
      <c r="H37" s="1">
        <v>1</v>
      </c>
      <c r="I37" s="6" t="s">
        <v>132</v>
      </c>
      <c r="J37" s="47" t="s">
        <v>2840</v>
      </c>
      <c r="K37" s="47" t="s">
        <v>224</v>
      </c>
      <c r="L37" s="6" t="s">
        <v>2279</v>
      </c>
      <c r="M37" s="217" t="s">
        <v>156</v>
      </c>
      <c r="N37" s="6" t="s">
        <v>156</v>
      </c>
    </row>
    <row r="38" spans="1:14" ht="165" x14ac:dyDescent="0.25">
      <c r="A38" s="2" t="s">
        <v>8</v>
      </c>
      <c r="B38" s="2" t="s">
        <v>267</v>
      </c>
      <c r="C38" s="1" t="s">
        <v>268</v>
      </c>
      <c r="D38" s="2" t="s">
        <v>267</v>
      </c>
      <c r="E38" s="1" t="s">
        <v>2302</v>
      </c>
      <c r="F38" s="53">
        <v>0</v>
      </c>
      <c r="G38" s="53">
        <v>0.6</v>
      </c>
      <c r="H38" s="53">
        <v>0.01</v>
      </c>
      <c r="I38" s="6" t="s">
        <v>269</v>
      </c>
      <c r="J38" s="47" t="s">
        <v>3590</v>
      </c>
      <c r="K38" s="6" t="s">
        <v>2259</v>
      </c>
      <c r="L38" s="6" t="s">
        <v>270</v>
      </c>
      <c r="M38" s="216" t="s">
        <v>3254</v>
      </c>
    </row>
    <row r="39" spans="1:14" ht="45" x14ac:dyDescent="0.25">
      <c r="A39" s="2" t="s">
        <v>8</v>
      </c>
      <c r="B39" s="49" t="s">
        <v>2347</v>
      </c>
      <c r="C39" s="1" t="s">
        <v>2348</v>
      </c>
      <c r="D39" s="49" t="s">
        <v>2347</v>
      </c>
      <c r="E39" s="2" t="s">
        <v>2349</v>
      </c>
      <c r="F39" s="53">
        <v>0</v>
      </c>
      <c r="G39" s="53">
        <v>0.9</v>
      </c>
      <c r="H39" s="53">
        <v>0.01</v>
      </c>
      <c r="I39" s="6" t="s">
        <v>2350</v>
      </c>
      <c r="J39" s="47" t="s">
        <v>3242</v>
      </c>
      <c r="K39" s="6" t="s">
        <v>2403</v>
      </c>
      <c r="L39" s="6" t="s">
        <v>2402</v>
      </c>
    </row>
    <row r="40" spans="1:14" ht="45" x14ac:dyDescent="0.25">
      <c r="A40" s="2" t="s">
        <v>8</v>
      </c>
      <c r="B40" s="2" t="s">
        <v>264</v>
      </c>
      <c r="C40" s="1" t="s">
        <v>295</v>
      </c>
      <c r="D40" s="2" t="s">
        <v>361</v>
      </c>
      <c r="E40" s="1" t="s">
        <v>2301</v>
      </c>
      <c r="F40" s="53">
        <v>0</v>
      </c>
      <c r="G40" s="53">
        <v>0.4</v>
      </c>
      <c r="H40" s="53">
        <v>0.01</v>
      </c>
      <c r="I40" s="6" t="s">
        <v>265</v>
      </c>
      <c r="J40" s="47" t="s">
        <v>2326</v>
      </c>
      <c r="K40" s="6" t="s">
        <v>2260</v>
      </c>
      <c r="L40" s="6" t="s">
        <v>266</v>
      </c>
      <c r="M40" s="217" t="s">
        <v>321</v>
      </c>
    </row>
    <row r="41" spans="1:14" ht="180" x14ac:dyDescent="0.25">
      <c r="A41" s="2" t="s">
        <v>8</v>
      </c>
      <c r="B41" s="1" t="s">
        <v>2817</v>
      </c>
      <c r="C41" s="1" t="s">
        <v>2819</v>
      </c>
      <c r="D41" s="1" t="s">
        <v>2817</v>
      </c>
      <c r="E41" s="1" t="s">
        <v>2820</v>
      </c>
      <c r="F41" s="53">
        <v>0</v>
      </c>
      <c r="G41" s="53">
        <v>0.95</v>
      </c>
      <c r="H41" s="53">
        <v>0.01</v>
      </c>
      <c r="I41" s="6" t="s">
        <v>2821</v>
      </c>
      <c r="J41" s="47" t="s">
        <v>3243</v>
      </c>
      <c r="K41" s="47" t="s">
        <v>225</v>
      </c>
      <c r="L41" s="6"/>
      <c r="M41" s="216" t="s">
        <v>3253</v>
      </c>
    </row>
    <row r="42" spans="1:14" ht="195" x14ac:dyDescent="0.25">
      <c r="A42" s="1" t="s">
        <v>8</v>
      </c>
      <c r="B42" s="1" t="s">
        <v>18</v>
      </c>
      <c r="C42" s="1" t="s">
        <v>133</v>
      </c>
      <c r="D42" s="1" t="s">
        <v>18</v>
      </c>
      <c r="E42" s="1" t="s">
        <v>2818</v>
      </c>
      <c r="F42" s="2">
        <v>0</v>
      </c>
      <c r="G42" s="2">
        <v>60</v>
      </c>
      <c r="H42" s="2">
        <v>1</v>
      </c>
      <c r="I42" s="211" t="str">
        <f>UnitControlCenter!$B$50</f>
        <v>$/MWh</v>
      </c>
      <c r="J42" s="47" t="s">
        <v>3244</v>
      </c>
      <c r="K42" s="47" t="s">
        <v>225</v>
      </c>
      <c r="L42" s="6" t="s">
        <v>226</v>
      </c>
      <c r="M42" s="216" t="s">
        <v>158</v>
      </c>
    </row>
    <row r="43" spans="1:14" ht="90" x14ac:dyDescent="0.25">
      <c r="A43" s="1" t="s">
        <v>8</v>
      </c>
      <c r="B43" s="1" t="s">
        <v>3667</v>
      </c>
      <c r="C43" s="1" t="s">
        <v>3668</v>
      </c>
      <c r="D43" s="1" t="s">
        <v>3669</v>
      </c>
      <c r="E43" s="1" t="s">
        <v>3670</v>
      </c>
      <c r="F43" s="50">
        <v>0</v>
      </c>
      <c r="G43" s="51">
        <v>1</v>
      </c>
      <c r="H43" s="51">
        <v>0.01</v>
      </c>
      <c r="I43" s="2" t="s">
        <v>3671</v>
      </c>
      <c r="J43" s="47" t="s">
        <v>3672</v>
      </c>
      <c r="K43" s="47"/>
      <c r="L43" s="6"/>
      <c r="M43" s="216"/>
    </row>
    <row r="44" spans="1:14" ht="105" x14ac:dyDescent="0.25">
      <c r="A44" s="1" t="s">
        <v>9</v>
      </c>
      <c r="B44" s="1" t="s">
        <v>3274</v>
      </c>
      <c r="C44" s="1" t="s">
        <v>3227</v>
      </c>
      <c r="D44" s="1" t="s">
        <v>3274</v>
      </c>
      <c r="E44" s="1" t="s">
        <v>3228</v>
      </c>
      <c r="F44" s="53">
        <v>0</v>
      </c>
      <c r="G44" s="53">
        <v>0.5</v>
      </c>
      <c r="H44" s="53">
        <v>0.01</v>
      </c>
      <c r="I44" s="6" t="s">
        <v>3226</v>
      </c>
      <c r="J44" s="47" t="s">
        <v>3275</v>
      </c>
    </row>
    <row r="45" spans="1:14" ht="75" x14ac:dyDescent="0.25">
      <c r="A45" s="1" t="s">
        <v>9</v>
      </c>
      <c r="B45" s="1" t="s">
        <v>27</v>
      </c>
      <c r="C45" s="1" t="s">
        <v>3060</v>
      </c>
      <c r="D45" s="1" t="s">
        <v>3061</v>
      </c>
      <c r="E45" s="1" t="s">
        <v>3059</v>
      </c>
      <c r="F45" s="50">
        <v>0</v>
      </c>
      <c r="G45" s="51">
        <v>1</v>
      </c>
      <c r="H45" s="51">
        <v>0.01</v>
      </c>
      <c r="I45" s="47" t="s">
        <v>2846</v>
      </c>
      <c r="J45" s="47" t="s">
        <v>3062</v>
      </c>
      <c r="K45" s="47" t="s">
        <v>252</v>
      </c>
      <c r="L45" s="6" t="s">
        <v>253</v>
      </c>
    </row>
    <row r="46" spans="1:14" ht="30" x14ac:dyDescent="0.25">
      <c r="A46" s="1" t="s">
        <v>9</v>
      </c>
      <c r="B46" s="1" t="s">
        <v>21</v>
      </c>
      <c r="C46" s="1" t="s">
        <v>2799</v>
      </c>
      <c r="D46" s="1" t="s">
        <v>21</v>
      </c>
      <c r="E46" s="1" t="s">
        <v>2800</v>
      </c>
      <c r="F46" s="50">
        <v>0</v>
      </c>
      <c r="G46" s="51">
        <v>1</v>
      </c>
      <c r="H46" s="51">
        <v>0.01</v>
      </c>
      <c r="I46" s="47" t="s">
        <v>34</v>
      </c>
      <c r="J46" s="47" t="s">
        <v>2415</v>
      </c>
      <c r="K46" s="47" t="s">
        <v>227</v>
      </c>
      <c r="L46" s="6" t="s">
        <v>228</v>
      </c>
      <c r="M46" s="216" t="s">
        <v>2416</v>
      </c>
    </row>
    <row r="47" spans="1:14" ht="60" x14ac:dyDescent="0.25">
      <c r="A47" s="1" t="s">
        <v>9</v>
      </c>
      <c r="B47" s="1" t="s">
        <v>25</v>
      </c>
      <c r="C47" s="1" t="s">
        <v>296</v>
      </c>
      <c r="D47" s="1" t="s">
        <v>25</v>
      </c>
      <c r="E47" s="1" t="s">
        <v>2299</v>
      </c>
      <c r="F47" s="50">
        <v>0</v>
      </c>
      <c r="G47" s="51">
        <v>1</v>
      </c>
      <c r="H47" s="51">
        <v>0.01</v>
      </c>
      <c r="I47" s="47" t="s">
        <v>34</v>
      </c>
      <c r="J47" s="47" t="s">
        <v>2327</v>
      </c>
      <c r="K47" s="47" t="s">
        <v>229</v>
      </c>
      <c r="L47" s="6" t="s">
        <v>230</v>
      </c>
      <c r="M47" s="216" t="s">
        <v>159</v>
      </c>
    </row>
    <row r="48" spans="1:14" ht="60" x14ac:dyDescent="0.25">
      <c r="A48" s="1" t="s">
        <v>9</v>
      </c>
      <c r="B48" s="1" t="s">
        <v>23</v>
      </c>
      <c r="C48" s="1" t="s">
        <v>59</v>
      </c>
      <c r="D48" s="1" t="s">
        <v>23</v>
      </c>
      <c r="E48" s="1" t="s">
        <v>2298</v>
      </c>
      <c r="F48" s="50">
        <v>0</v>
      </c>
      <c r="G48" s="51">
        <v>1</v>
      </c>
      <c r="H48" s="51">
        <v>0.01</v>
      </c>
      <c r="I48" s="47" t="s">
        <v>34</v>
      </c>
      <c r="J48" s="47" t="s">
        <v>2328</v>
      </c>
      <c r="K48" s="47" t="s">
        <v>231</v>
      </c>
      <c r="L48" s="6" t="s">
        <v>232</v>
      </c>
      <c r="M48" s="216" t="s">
        <v>159</v>
      </c>
    </row>
    <row r="49" spans="1:14" ht="60" x14ac:dyDescent="0.25">
      <c r="A49" s="1" t="s">
        <v>9</v>
      </c>
      <c r="B49" s="1" t="s">
        <v>102</v>
      </c>
      <c r="C49" s="1" t="s">
        <v>297</v>
      </c>
      <c r="D49" s="1" t="s">
        <v>102</v>
      </c>
      <c r="E49" s="1" t="s">
        <v>2297</v>
      </c>
      <c r="F49" s="51">
        <v>0</v>
      </c>
      <c r="G49" s="51">
        <v>0.25</v>
      </c>
      <c r="H49" s="51">
        <v>0.01</v>
      </c>
      <c r="I49" s="47" t="s">
        <v>31</v>
      </c>
      <c r="J49" s="47" t="s">
        <v>3066</v>
      </c>
      <c r="K49" s="47" t="s">
        <v>233</v>
      </c>
      <c r="L49" s="6" t="s">
        <v>234</v>
      </c>
      <c r="M49" s="217" t="s">
        <v>2272</v>
      </c>
      <c r="N49" s="6" t="s">
        <v>2272</v>
      </c>
    </row>
    <row r="50" spans="1:14" ht="60" x14ac:dyDescent="0.25">
      <c r="A50" s="1" t="s">
        <v>9</v>
      </c>
      <c r="B50" s="1" t="s">
        <v>24</v>
      </c>
      <c r="C50" s="1" t="s">
        <v>298</v>
      </c>
      <c r="D50" s="1" t="s">
        <v>24</v>
      </c>
      <c r="E50" s="1" t="s">
        <v>2296</v>
      </c>
      <c r="F50" s="50">
        <v>0</v>
      </c>
      <c r="G50" s="51">
        <v>1</v>
      </c>
      <c r="H50" s="51">
        <v>0.01</v>
      </c>
      <c r="I50" s="47" t="s">
        <v>34</v>
      </c>
      <c r="J50" s="47" t="s">
        <v>2329</v>
      </c>
      <c r="K50" s="47" t="s">
        <v>235</v>
      </c>
      <c r="L50" s="6" t="s">
        <v>236</v>
      </c>
      <c r="M50" s="216" t="s">
        <v>159</v>
      </c>
    </row>
    <row r="51" spans="1:14" ht="75" x14ac:dyDescent="0.25">
      <c r="A51" s="1" t="s">
        <v>9</v>
      </c>
      <c r="B51" s="1" t="s">
        <v>3629</v>
      </c>
      <c r="C51" s="1" t="s">
        <v>3631</v>
      </c>
      <c r="D51" s="1" t="s">
        <v>3629</v>
      </c>
      <c r="E51" s="1" t="s">
        <v>3633</v>
      </c>
      <c r="F51" s="50">
        <v>0</v>
      </c>
      <c r="G51" s="50">
        <v>1</v>
      </c>
      <c r="H51" s="51">
        <v>0.01</v>
      </c>
      <c r="I51" s="47" t="s">
        <v>2436</v>
      </c>
      <c r="J51" s="47" t="s">
        <v>3636</v>
      </c>
      <c r="K51" s="47" t="s">
        <v>237</v>
      </c>
      <c r="L51" s="6" t="s">
        <v>2732</v>
      </c>
      <c r="M51" s="216"/>
    </row>
    <row r="52" spans="1:14" ht="45" x14ac:dyDescent="0.25">
      <c r="A52" s="2" t="s">
        <v>9</v>
      </c>
      <c r="B52" s="2" t="s">
        <v>2804</v>
      </c>
      <c r="C52" s="1" t="s">
        <v>2807</v>
      </c>
      <c r="D52" s="2" t="s">
        <v>2811</v>
      </c>
      <c r="E52" s="2" t="s">
        <v>2812</v>
      </c>
      <c r="F52" s="52">
        <v>0</v>
      </c>
      <c r="G52" s="53">
        <v>1</v>
      </c>
      <c r="H52" s="53">
        <v>0.01</v>
      </c>
      <c r="I52" s="6" t="s">
        <v>34</v>
      </c>
      <c r="J52" s="6" t="s">
        <v>3316</v>
      </c>
      <c r="K52" s="6" t="s">
        <v>2274</v>
      </c>
      <c r="L52" s="6" t="s">
        <v>2275</v>
      </c>
      <c r="M52" s="217" t="s">
        <v>159</v>
      </c>
    </row>
    <row r="53" spans="1:14" ht="45" x14ac:dyDescent="0.25">
      <c r="A53" s="2" t="s">
        <v>9</v>
      </c>
      <c r="B53" s="2" t="s">
        <v>2805</v>
      </c>
      <c r="C53" s="1" t="s">
        <v>2808</v>
      </c>
      <c r="D53" s="2" t="s">
        <v>2811</v>
      </c>
      <c r="E53" s="2" t="s">
        <v>2813</v>
      </c>
      <c r="F53" s="52">
        <v>0</v>
      </c>
      <c r="G53" s="53">
        <v>1</v>
      </c>
      <c r="H53" s="53">
        <v>0.01</v>
      </c>
      <c r="I53" s="6" t="s">
        <v>34</v>
      </c>
      <c r="J53" s="6" t="s">
        <v>3318</v>
      </c>
      <c r="K53" s="6" t="s">
        <v>2274</v>
      </c>
      <c r="L53" s="6" t="s">
        <v>2275</v>
      </c>
      <c r="M53" s="217"/>
    </row>
    <row r="54" spans="1:14" ht="45" x14ac:dyDescent="0.25">
      <c r="A54" s="2" t="s">
        <v>9</v>
      </c>
      <c r="B54" s="2" t="s">
        <v>2806</v>
      </c>
      <c r="C54" s="1" t="s">
        <v>2809</v>
      </c>
      <c r="D54" s="2" t="s">
        <v>2811</v>
      </c>
      <c r="E54" s="2" t="s">
        <v>2814</v>
      </c>
      <c r="F54" s="52">
        <v>0</v>
      </c>
      <c r="G54" s="53">
        <v>1</v>
      </c>
      <c r="H54" s="53">
        <v>0.01</v>
      </c>
      <c r="I54" s="6" t="s">
        <v>34</v>
      </c>
      <c r="J54" s="6" t="s">
        <v>3317</v>
      </c>
      <c r="K54" s="6" t="s">
        <v>2274</v>
      </c>
      <c r="L54" s="6" t="s">
        <v>2275</v>
      </c>
      <c r="M54" s="217"/>
    </row>
    <row r="55" spans="1:14" ht="45" x14ac:dyDescent="0.25">
      <c r="A55" s="2" t="s">
        <v>9</v>
      </c>
      <c r="B55" s="2" t="s">
        <v>2816</v>
      </c>
      <c r="C55" s="1" t="s">
        <v>2810</v>
      </c>
      <c r="D55" s="2" t="s">
        <v>2811</v>
      </c>
      <c r="E55" s="2" t="s">
        <v>2815</v>
      </c>
      <c r="F55" s="52">
        <v>0</v>
      </c>
      <c r="G55" s="53">
        <v>1</v>
      </c>
      <c r="H55" s="53">
        <v>0.01</v>
      </c>
      <c r="I55" s="6" t="s">
        <v>34</v>
      </c>
      <c r="J55" s="6" t="s">
        <v>3417</v>
      </c>
      <c r="K55" s="6" t="s">
        <v>2274</v>
      </c>
      <c r="L55" s="6" t="s">
        <v>2275</v>
      </c>
      <c r="M55" s="217"/>
    </row>
    <row r="56" spans="1:14" ht="90" x14ac:dyDescent="0.25">
      <c r="A56" s="1" t="s">
        <v>9</v>
      </c>
      <c r="B56" s="1" t="s">
        <v>3630</v>
      </c>
      <c r="C56" s="1" t="s">
        <v>3632</v>
      </c>
      <c r="D56" s="1" t="s">
        <v>3630</v>
      </c>
      <c r="E56" s="1" t="s">
        <v>3634</v>
      </c>
      <c r="F56" s="50">
        <v>0</v>
      </c>
      <c r="G56" s="50">
        <v>1</v>
      </c>
      <c r="H56" s="51">
        <v>0.01</v>
      </c>
      <c r="I56" s="47" t="s">
        <v>2436</v>
      </c>
      <c r="J56" s="47" t="s">
        <v>3635</v>
      </c>
      <c r="K56" s="47" t="s">
        <v>237</v>
      </c>
      <c r="L56" s="6" t="s">
        <v>2732</v>
      </c>
      <c r="M56" s="216"/>
    </row>
    <row r="57" spans="1:14" ht="195" x14ac:dyDescent="0.25">
      <c r="A57" s="1" t="s">
        <v>9</v>
      </c>
      <c r="B57" s="1" t="s">
        <v>2461</v>
      </c>
      <c r="C57" s="1" t="s">
        <v>2460</v>
      </c>
      <c r="D57" s="1" t="s">
        <v>2461</v>
      </c>
      <c r="E57" s="1" t="s">
        <v>2463</v>
      </c>
      <c r="F57" s="50">
        <v>0</v>
      </c>
      <c r="G57" s="51">
        <v>1</v>
      </c>
      <c r="H57" s="51">
        <v>0.01</v>
      </c>
      <c r="I57" s="47" t="s">
        <v>2464</v>
      </c>
      <c r="J57" s="47" t="s">
        <v>3245</v>
      </c>
      <c r="K57" s="47"/>
      <c r="L57" s="6" t="s">
        <v>2727</v>
      </c>
      <c r="M57" s="216" t="s">
        <v>3252</v>
      </c>
    </row>
    <row r="58" spans="1:14" ht="60" x14ac:dyDescent="0.25">
      <c r="A58" s="1" t="s">
        <v>9</v>
      </c>
      <c r="B58" s="1" t="s">
        <v>22</v>
      </c>
      <c r="C58" s="1" t="s">
        <v>299</v>
      </c>
      <c r="D58" s="44" t="s">
        <v>362</v>
      </c>
      <c r="E58" s="1" t="s">
        <v>2295</v>
      </c>
      <c r="F58" s="50">
        <v>0</v>
      </c>
      <c r="G58" s="51">
        <v>1</v>
      </c>
      <c r="H58" s="51">
        <v>0.01</v>
      </c>
      <c r="I58" s="47" t="s">
        <v>34</v>
      </c>
      <c r="J58" s="47" t="s">
        <v>3246</v>
      </c>
      <c r="K58" s="47" t="s">
        <v>238</v>
      </c>
      <c r="L58" s="6" t="s">
        <v>239</v>
      </c>
      <c r="M58" s="216"/>
    </row>
    <row r="59" spans="1:14" ht="60" x14ac:dyDescent="0.25">
      <c r="A59" s="1" t="s">
        <v>9</v>
      </c>
      <c r="B59" s="1" t="s">
        <v>20</v>
      </c>
      <c r="C59" s="1" t="s">
        <v>300</v>
      </c>
      <c r="D59" s="44" t="s">
        <v>362</v>
      </c>
      <c r="E59" s="1" t="s">
        <v>2294</v>
      </c>
      <c r="F59" s="50">
        <v>0</v>
      </c>
      <c r="G59" s="51">
        <v>1</v>
      </c>
      <c r="H59" s="51">
        <v>0.01</v>
      </c>
      <c r="I59" s="47" t="s">
        <v>34</v>
      </c>
      <c r="J59" s="47" t="s">
        <v>3247</v>
      </c>
      <c r="K59" s="47" t="s">
        <v>240</v>
      </c>
      <c r="L59" s="6" t="s">
        <v>241</v>
      </c>
      <c r="M59" s="216"/>
    </row>
    <row r="60" spans="1:14" ht="30" x14ac:dyDescent="0.25">
      <c r="A60" s="1" t="s">
        <v>9</v>
      </c>
      <c r="B60" s="1" t="s">
        <v>3282</v>
      </c>
      <c r="C60" s="1" t="s">
        <v>3283</v>
      </c>
      <c r="D60" s="1" t="s">
        <v>3282</v>
      </c>
      <c r="E60" s="1" t="s">
        <v>3284</v>
      </c>
      <c r="F60" s="50">
        <v>0</v>
      </c>
      <c r="G60" s="51">
        <v>1</v>
      </c>
      <c r="H60" s="51">
        <v>0.01</v>
      </c>
      <c r="I60" s="47" t="s">
        <v>34</v>
      </c>
      <c r="J60" s="47" t="s">
        <v>3285</v>
      </c>
      <c r="K60" s="47"/>
      <c r="L60" s="6"/>
      <c r="M60" s="216"/>
    </row>
    <row r="61" spans="1:14" ht="75" x14ac:dyDescent="0.25">
      <c r="A61" s="1" t="s">
        <v>9</v>
      </c>
      <c r="B61" s="1" t="s">
        <v>2516</v>
      </c>
      <c r="C61" s="1" t="s">
        <v>2517</v>
      </c>
      <c r="D61" s="1" t="s">
        <v>2517</v>
      </c>
      <c r="E61" s="1" t="s">
        <v>2518</v>
      </c>
      <c r="F61" s="50">
        <v>0</v>
      </c>
      <c r="G61" s="51">
        <v>1</v>
      </c>
      <c r="H61" s="51">
        <v>0.01</v>
      </c>
      <c r="I61" s="47" t="s">
        <v>2519</v>
      </c>
      <c r="J61" s="47" t="s">
        <v>3248</v>
      </c>
      <c r="K61" s="47"/>
      <c r="L61" s="6" t="s">
        <v>2728</v>
      </c>
      <c r="M61" s="216" t="s">
        <v>159</v>
      </c>
    </row>
    <row r="62" spans="1:14" ht="60" x14ac:dyDescent="0.25">
      <c r="A62" s="1" t="s">
        <v>137</v>
      </c>
      <c r="B62" s="1" t="s">
        <v>139</v>
      </c>
      <c r="C62" s="1" t="s">
        <v>445</v>
      </c>
      <c r="D62" s="1" t="s">
        <v>139</v>
      </c>
      <c r="E62" s="1" t="s">
        <v>2293</v>
      </c>
      <c r="F62" s="50">
        <v>0</v>
      </c>
      <c r="G62" s="51">
        <v>1</v>
      </c>
      <c r="H62" s="51">
        <v>0.01</v>
      </c>
      <c r="I62" s="47" t="s">
        <v>34</v>
      </c>
      <c r="J62" s="47" t="s">
        <v>3366</v>
      </c>
      <c r="K62" s="47" t="s">
        <v>242</v>
      </c>
      <c r="L62" s="6" t="s">
        <v>243</v>
      </c>
      <c r="M62" s="216" t="s">
        <v>159</v>
      </c>
      <c r="N62" s="47" t="s">
        <v>192</v>
      </c>
    </row>
    <row r="63" spans="1:14" ht="45" x14ac:dyDescent="0.25">
      <c r="A63" s="1" t="s">
        <v>137</v>
      </c>
      <c r="B63" s="1" t="s">
        <v>271</v>
      </c>
      <c r="C63" s="1" t="s">
        <v>452</v>
      </c>
      <c r="D63" s="1" t="s">
        <v>271</v>
      </c>
      <c r="E63" s="1" t="s">
        <v>2292</v>
      </c>
      <c r="F63" s="50">
        <v>0</v>
      </c>
      <c r="G63" s="51">
        <v>1</v>
      </c>
      <c r="H63" s="51">
        <v>0.01</v>
      </c>
      <c r="I63" s="47" t="s">
        <v>34</v>
      </c>
      <c r="J63" s="47" t="s">
        <v>3367</v>
      </c>
      <c r="K63" s="47" t="s">
        <v>326</v>
      </c>
      <c r="L63" s="6" t="s">
        <v>327</v>
      </c>
      <c r="M63" s="216"/>
      <c r="N63" s="47"/>
    </row>
    <row r="64" spans="1:14" ht="45" x14ac:dyDescent="0.25">
      <c r="A64" s="1" t="s">
        <v>137</v>
      </c>
      <c r="B64" s="1" t="s">
        <v>3495</v>
      </c>
      <c r="C64" s="1" t="s">
        <v>449</v>
      </c>
      <c r="D64" s="1" t="s">
        <v>3495</v>
      </c>
      <c r="E64" s="1" t="s">
        <v>2291</v>
      </c>
      <c r="F64" s="50">
        <v>0</v>
      </c>
      <c r="G64" s="51">
        <v>1</v>
      </c>
      <c r="H64" s="51">
        <v>0.01</v>
      </c>
      <c r="I64" s="47" t="s">
        <v>34</v>
      </c>
      <c r="J64" s="47" t="s">
        <v>3496</v>
      </c>
      <c r="K64" s="47"/>
      <c r="L64" s="6" t="s">
        <v>2733</v>
      </c>
      <c r="M64" s="216" t="s">
        <v>3497</v>
      </c>
      <c r="N64" s="47"/>
    </row>
    <row r="65" spans="1:14" ht="30" x14ac:dyDescent="0.25">
      <c r="A65" s="1" t="s">
        <v>137</v>
      </c>
      <c r="B65" s="1" t="s">
        <v>193</v>
      </c>
      <c r="C65" s="1" t="s">
        <v>446</v>
      </c>
      <c r="D65" s="1" t="s">
        <v>193</v>
      </c>
      <c r="E65" s="1" t="s">
        <v>2290</v>
      </c>
      <c r="F65" s="50">
        <v>0</v>
      </c>
      <c r="G65" s="51">
        <v>1</v>
      </c>
      <c r="H65" s="51">
        <v>0.01</v>
      </c>
      <c r="I65" s="47" t="s">
        <v>34</v>
      </c>
      <c r="J65" s="47" t="s">
        <v>2330</v>
      </c>
      <c r="K65" s="47" t="s">
        <v>244</v>
      </c>
      <c r="L65" s="6" t="s">
        <v>245</v>
      </c>
      <c r="M65" s="216" t="s">
        <v>159</v>
      </c>
      <c r="N65" s="47"/>
    </row>
    <row r="66" spans="1:14" ht="45" x14ac:dyDescent="0.25">
      <c r="A66" s="1" t="s">
        <v>137</v>
      </c>
      <c r="B66" s="1" t="s">
        <v>2801</v>
      </c>
      <c r="C66" s="1" t="s">
        <v>2802</v>
      </c>
      <c r="D66" s="1" t="s">
        <v>2801</v>
      </c>
      <c r="E66" s="1" t="s">
        <v>2803</v>
      </c>
      <c r="F66" s="50">
        <v>0</v>
      </c>
      <c r="G66" s="51">
        <v>1</v>
      </c>
      <c r="H66" s="51">
        <v>0.01</v>
      </c>
      <c r="I66" s="47" t="s">
        <v>34</v>
      </c>
      <c r="J66" s="47" t="s">
        <v>3420</v>
      </c>
      <c r="K66" s="47" t="s">
        <v>246</v>
      </c>
      <c r="L66" s="6" t="s">
        <v>247</v>
      </c>
      <c r="M66" s="216" t="s">
        <v>159</v>
      </c>
      <c r="N66" s="47"/>
    </row>
    <row r="67" spans="1:14" ht="45" x14ac:dyDescent="0.25">
      <c r="A67" s="1" t="s">
        <v>137</v>
      </c>
      <c r="B67" s="1" t="s">
        <v>3498</v>
      </c>
      <c r="C67" s="1" t="s">
        <v>3418</v>
      </c>
      <c r="D67" s="1" t="s">
        <v>3498</v>
      </c>
      <c r="E67" s="1" t="s">
        <v>3419</v>
      </c>
      <c r="F67" s="50">
        <v>0</v>
      </c>
      <c r="G67" s="51">
        <v>1</v>
      </c>
      <c r="H67" s="51">
        <v>0.01</v>
      </c>
      <c r="I67" s="47" t="s">
        <v>34</v>
      </c>
      <c r="J67" s="47" t="s">
        <v>3499</v>
      </c>
      <c r="K67" s="47"/>
      <c r="L67" s="6"/>
      <c r="M67" s="216"/>
      <c r="N67" s="47"/>
    </row>
    <row r="68" spans="1:14" ht="45" x14ac:dyDescent="0.25">
      <c r="A68" s="1" t="s">
        <v>137</v>
      </c>
      <c r="B68" s="1" t="s">
        <v>140</v>
      </c>
      <c r="C68" s="1" t="s">
        <v>447</v>
      </c>
      <c r="D68" s="1" t="s">
        <v>140</v>
      </c>
      <c r="E68" s="1" t="s">
        <v>2289</v>
      </c>
      <c r="F68" s="50">
        <v>0</v>
      </c>
      <c r="G68" s="51">
        <v>1</v>
      </c>
      <c r="H68" s="51">
        <v>0.01</v>
      </c>
      <c r="I68" s="47" t="s">
        <v>34</v>
      </c>
      <c r="J68" s="47" t="s">
        <v>3368</v>
      </c>
      <c r="K68" s="47" t="s">
        <v>248</v>
      </c>
      <c r="L68" s="6" t="s">
        <v>249</v>
      </c>
      <c r="M68" s="216" t="s">
        <v>159</v>
      </c>
      <c r="N68" s="47"/>
    </row>
    <row r="69" spans="1:14" ht="30" x14ac:dyDescent="0.25">
      <c r="A69" s="1" t="s">
        <v>137</v>
      </c>
      <c r="B69" s="1" t="s">
        <v>138</v>
      </c>
      <c r="C69" s="1" t="s">
        <v>2835</v>
      </c>
      <c r="D69" s="1" t="s">
        <v>138</v>
      </c>
      <c r="E69" s="1" t="s">
        <v>2288</v>
      </c>
      <c r="F69" s="50">
        <v>0</v>
      </c>
      <c r="G69" s="51">
        <v>1</v>
      </c>
      <c r="H69" s="51">
        <v>0.01</v>
      </c>
      <c r="I69" s="47" t="s">
        <v>34</v>
      </c>
      <c r="J69" s="47" t="s">
        <v>2822</v>
      </c>
      <c r="K69" s="47" t="s">
        <v>250</v>
      </c>
      <c r="L69" s="6" t="s">
        <v>251</v>
      </c>
      <c r="M69" s="216" t="s">
        <v>159</v>
      </c>
      <c r="N69" s="47"/>
    </row>
    <row r="70" spans="1:14" ht="45" x14ac:dyDescent="0.25">
      <c r="A70" s="1" t="s">
        <v>137</v>
      </c>
      <c r="B70" s="1" t="s">
        <v>3492</v>
      </c>
      <c r="C70" s="1" t="s">
        <v>448</v>
      </c>
      <c r="D70" s="1" t="s">
        <v>3492</v>
      </c>
      <c r="E70" s="1" t="s">
        <v>2287</v>
      </c>
      <c r="F70" s="50">
        <v>0</v>
      </c>
      <c r="G70" s="51">
        <v>1</v>
      </c>
      <c r="H70" s="51">
        <v>0.01</v>
      </c>
      <c r="I70" s="47" t="s">
        <v>34</v>
      </c>
      <c r="J70" s="47" t="s">
        <v>3493</v>
      </c>
      <c r="K70" s="47"/>
      <c r="L70" s="6" t="s">
        <v>2734</v>
      </c>
      <c r="M70" s="216" t="s">
        <v>3494</v>
      </c>
      <c r="N70" s="47"/>
    </row>
    <row r="71" spans="1:14" ht="105" x14ac:dyDescent="0.25">
      <c r="A71" s="1" t="s">
        <v>137</v>
      </c>
      <c r="B71" s="1" t="s">
        <v>2465</v>
      </c>
      <c r="C71" s="1" t="s">
        <v>2466</v>
      </c>
      <c r="D71" s="1" t="s">
        <v>2465</v>
      </c>
      <c r="E71" s="1" t="s">
        <v>2467</v>
      </c>
      <c r="F71" s="50">
        <v>0</v>
      </c>
      <c r="G71" s="51">
        <v>1</v>
      </c>
      <c r="H71" s="51">
        <v>0.01</v>
      </c>
      <c r="I71" s="47" t="s">
        <v>2468</v>
      </c>
      <c r="J71" s="47" t="s">
        <v>3286</v>
      </c>
      <c r="K71" s="47"/>
      <c r="L71" s="6" t="s">
        <v>2729</v>
      </c>
      <c r="M71" s="215" t="s">
        <v>2469</v>
      </c>
      <c r="N71" s="47"/>
    </row>
    <row r="72" spans="1:14" ht="60" x14ac:dyDescent="0.25">
      <c r="A72" s="2" t="s">
        <v>2502</v>
      </c>
      <c r="B72" s="2" t="s">
        <v>2506</v>
      </c>
      <c r="C72" s="1" t="s">
        <v>301</v>
      </c>
      <c r="D72" s="2" t="s">
        <v>2505</v>
      </c>
      <c r="E72" s="1" t="s">
        <v>2286</v>
      </c>
      <c r="F72" s="53">
        <v>0</v>
      </c>
      <c r="G72" s="53">
        <v>1</v>
      </c>
      <c r="H72" s="53">
        <v>0.01</v>
      </c>
      <c r="I72" s="6" t="s">
        <v>58</v>
      </c>
      <c r="J72" s="6" t="s">
        <v>2331</v>
      </c>
      <c r="K72" s="6" t="s">
        <v>256</v>
      </c>
      <c r="L72" s="6" t="s">
        <v>257</v>
      </c>
      <c r="M72" s="216" t="s">
        <v>159</v>
      </c>
      <c r="N72" s="6"/>
    </row>
    <row r="73" spans="1:14" ht="60" x14ac:dyDescent="0.25">
      <c r="A73" s="2" t="s">
        <v>2502</v>
      </c>
      <c r="B73" s="2" t="s">
        <v>2770</v>
      </c>
      <c r="C73" s="1" t="s">
        <v>2769</v>
      </c>
      <c r="D73" s="2" t="s">
        <v>363</v>
      </c>
      <c r="E73" s="1" t="s">
        <v>2767</v>
      </c>
      <c r="F73" s="53">
        <v>0</v>
      </c>
      <c r="G73" s="53">
        <v>1</v>
      </c>
      <c r="H73" s="53">
        <v>0.01</v>
      </c>
      <c r="I73" s="47" t="s">
        <v>2768</v>
      </c>
      <c r="J73" s="6" t="s">
        <v>2977</v>
      </c>
      <c r="K73" s="6" t="s">
        <v>356</v>
      </c>
      <c r="L73" s="6" t="s">
        <v>2730</v>
      </c>
      <c r="M73" s="216" t="s">
        <v>159</v>
      </c>
      <c r="N73" s="6"/>
    </row>
    <row r="74" spans="1:14" ht="45" x14ac:dyDescent="0.25">
      <c r="A74" s="2" t="s">
        <v>2502</v>
      </c>
      <c r="B74" s="2" t="s">
        <v>2503</v>
      </c>
      <c r="C74" s="1" t="s">
        <v>2504</v>
      </c>
      <c r="D74" s="2" t="s">
        <v>2507</v>
      </c>
      <c r="E74" s="1" t="s">
        <v>2508</v>
      </c>
      <c r="F74" s="53">
        <v>0</v>
      </c>
      <c r="G74" s="53">
        <v>1</v>
      </c>
      <c r="H74" s="53">
        <v>0.01</v>
      </c>
      <c r="I74" s="47" t="s">
        <v>2509</v>
      </c>
      <c r="J74" s="6" t="s">
        <v>2510</v>
      </c>
      <c r="K74" s="6"/>
      <c r="L74" s="6" t="s">
        <v>2731</v>
      </c>
      <c r="M74" s="216"/>
      <c r="N74" s="6"/>
    </row>
    <row r="75" spans="1:14" ht="90" x14ac:dyDescent="0.25">
      <c r="A75" s="1" t="s">
        <v>10</v>
      </c>
      <c r="B75" s="1" t="s">
        <v>3164</v>
      </c>
      <c r="C75" s="1" t="s">
        <v>2437</v>
      </c>
      <c r="D75" s="1" t="s">
        <v>3164</v>
      </c>
      <c r="E75" s="1" t="s">
        <v>2285</v>
      </c>
      <c r="F75" s="1">
        <v>0</v>
      </c>
      <c r="G75" s="1">
        <v>300</v>
      </c>
      <c r="H75" s="1">
        <v>5</v>
      </c>
      <c r="I75" s="171" t="str">
        <f>UnitControlCenter!$B$49</f>
        <v>$/metric ton CO2e</v>
      </c>
      <c r="J75" s="47" t="s">
        <v>3445</v>
      </c>
      <c r="K75" s="47" t="s">
        <v>254</v>
      </c>
      <c r="L75" s="6" t="s">
        <v>255</v>
      </c>
      <c r="M75" s="217" t="s">
        <v>2413</v>
      </c>
      <c r="N75" s="6" t="s">
        <v>411</v>
      </c>
    </row>
    <row r="76" spans="1:14" ht="45" x14ac:dyDescent="0.25">
      <c r="A76" s="1" t="s">
        <v>10</v>
      </c>
      <c r="B76" s="1" t="s">
        <v>26</v>
      </c>
      <c r="C76" s="1" t="s">
        <v>144</v>
      </c>
      <c r="D76" s="1" t="s">
        <v>26</v>
      </c>
      <c r="E76" s="1" t="s">
        <v>2284</v>
      </c>
      <c r="F76" s="53">
        <v>0</v>
      </c>
      <c r="G76" s="53">
        <v>1</v>
      </c>
      <c r="H76" s="53">
        <v>0.01</v>
      </c>
      <c r="I76" s="47" t="s">
        <v>146</v>
      </c>
      <c r="J76" s="47" t="s">
        <v>3249</v>
      </c>
      <c r="K76" s="6" t="s">
        <v>258</v>
      </c>
      <c r="L76" s="6" t="s">
        <v>259</v>
      </c>
      <c r="M76" s="216" t="s">
        <v>159</v>
      </c>
    </row>
    <row r="77" spans="1:14" ht="45" x14ac:dyDescent="0.25">
      <c r="A77" s="2" t="s">
        <v>10</v>
      </c>
      <c r="B77" s="2" t="s">
        <v>2470</v>
      </c>
      <c r="C77" s="1" t="s">
        <v>2471</v>
      </c>
      <c r="D77" s="171"/>
      <c r="E77" s="2" t="s">
        <v>2472</v>
      </c>
      <c r="F77" s="1">
        <v>0</v>
      </c>
      <c r="G77" s="1">
        <v>1</v>
      </c>
      <c r="H77" s="1">
        <v>1</v>
      </c>
      <c r="I77" s="47" t="s">
        <v>30</v>
      </c>
      <c r="J77" s="47" t="s">
        <v>3400</v>
      </c>
      <c r="K77" s="47" t="s">
        <v>254</v>
      </c>
      <c r="L77" s="6" t="s">
        <v>255</v>
      </c>
    </row>
    <row r="78" spans="1:14" ht="60" x14ac:dyDescent="0.25">
      <c r="A78" s="2" t="s">
        <v>10</v>
      </c>
      <c r="B78" s="2" t="s">
        <v>3013</v>
      </c>
      <c r="C78" s="1" t="s">
        <v>3447</v>
      </c>
      <c r="D78" s="171"/>
      <c r="E78" s="2" t="s">
        <v>3449</v>
      </c>
      <c r="F78" s="1">
        <v>0</v>
      </c>
      <c r="G78" s="1">
        <v>1</v>
      </c>
      <c r="H78" s="1">
        <v>1</v>
      </c>
      <c r="I78" s="47" t="s">
        <v>30</v>
      </c>
      <c r="J78" s="47" t="s">
        <v>3446</v>
      </c>
      <c r="K78" s="47" t="s">
        <v>254</v>
      </c>
      <c r="L78" s="6" t="s">
        <v>255</v>
      </c>
    </row>
    <row r="79" spans="1:14" ht="45" x14ac:dyDescent="0.25">
      <c r="A79" s="2" t="s">
        <v>10</v>
      </c>
      <c r="B79" s="1" t="s">
        <v>3399</v>
      </c>
      <c r="C79" s="1" t="s">
        <v>3448</v>
      </c>
      <c r="D79" s="171"/>
      <c r="E79" s="171"/>
      <c r="F79" s="1">
        <v>0</v>
      </c>
      <c r="G79" s="1">
        <v>1</v>
      </c>
      <c r="H79" s="1">
        <v>1</v>
      </c>
      <c r="I79" s="47" t="s">
        <v>30</v>
      </c>
      <c r="J79" s="1" t="s">
        <v>3503</v>
      </c>
      <c r="K79" s="47" t="s">
        <v>254</v>
      </c>
      <c r="L79" s="6" t="s">
        <v>255</v>
      </c>
    </row>
    <row r="80" spans="1:14" ht="45" x14ac:dyDescent="0.25">
      <c r="A80" s="2" t="s">
        <v>10</v>
      </c>
      <c r="B80" s="2" t="s">
        <v>2744</v>
      </c>
      <c r="C80" s="1" t="s">
        <v>2743</v>
      </c>
      <c r="D80" s="2" t="s">
        <v>2744</v>
      </c>
      <c r="E80" s="1" t="s">
        <v>2745</v>
      </c>
      <c r="F80" s="1">
        <v>0</v>
      </c>
      <c r="G80" s="1">
        <v>1</v>
      </c>
      <c r="H80" s="1">
        <v>1</v>
      </c>
      <c r="I80" s="47" t="s">
        <v>30</v>
      </c>
      <c r="J80" s="6"/>
    </row>
    <row r="81" spans="1:13" ht="30" x14ac:dyDescent="0.25">
      <c r="A81" s="2" t="s">
        <v>10</v>
      </c>
      <c r="B81" s="2" t="s">
        <v>2787</v>
      </c>
      <c r="C81" s="1" t="s">
        <v>2787</v>
      </c>
      <c r="D81" s="2" t="s">
        <v>2787</v>
      </c>
      <c r="E81" s="2" t="s">
        <v>2788</v>
      </c>
      <c r="F81" s="53">
        <v>0</v>
      </c>
      <c r="G81" s="53">
        <v>1</v>
      </c>
      <c r="H81" s="53">
        <v>0.01</v>
      </c>
      <c r="I81" s="47" t="s">
        <v>2789</v>
      </c>
      <c r="J81" s="47" t="s">
        <v>3250</v>
      </c>
      <c r="K81" s="6" t="s">
        <v>2943</v>
      </c>
    </row>
    <row r="82" spans="1:13" ht="45" x14ac:dyDescent="0.25">
      <c r="A82" s="1" t="s">
        <v>10</v>
      </c>
      <c r="B82" s="1" t="s">
        <v>3327</v>
      </c>
      <c r="C82" s="1" t="s">
        <v>3326</v>
      </c>
      <c r="D82" s="1" t="s">
        <v>3327</v>
      </c>
      <c r="E82" s="1" t="s">
        <v>2283</v>
      </c>
      <c r="F82" s="50">
        <v>-0.5</v>
      </c>
      <c r="G82" s="50">
        <v>0.5</v>
      </c>
      <c r="H82" s="53">
        <v>0.01</v>
      </c>
      <c r="I82" s="47" t="s">
        <v>147</v>
      </c>
      <c r="J82" s="47" t="s">
        <v>3328</v>
      </c>
      <c r="K82" s="6" t="s">
        <v>260</v>
      </c>
      <c r="L82" s="6" t="s">
        <v>261</v>
      </c>
      <c r="M82" s="217" t="s">
        <v>160</v>
      </c>
    </row>
    <row r="83" spans="1:13" ht="90" x14ac:dyDescent="0.25">
      <c r="A83" s="1" t="s">
        <v>2689</v>
      </c>
      <c r="B83" s="171" t="s">
        <v>328</v>
      </c>
      <c r="C83" s="1" t="s">
        <v>302</v>
      </c>
      <c r="D83" s="1" t="s">
        <v>364</v>
      </c>
      <c r="E83" s="1" t="s">
        <v>2282</v>
      </c>
      <c r="F83" s="51">
        <v>0</v>
      </c>
      <c r="G83" s="51">
        <v>0.4</v>
      </c>
      <c r="H83" s="50">
        <v>0.01</v>
      </c>
      <c r="I83" s="47" t="s">
        <v>32</v>
      </c>
      <c r="J83" s="47" t="s">
        <v>3251</v>
      </c>
      <c r="K83" s="47" t="s">
        <v>262</v>
      </c>
      <c r="L83" s="6" t="s">
        <v>263</v>
      </c>
      <c r="M83" s="216"/>
    </row>
    <row r="84" spans="1:13" ht="90" x14ac:dyDescent="0.25">
      <c r="A84" s="4" t="str">
        <f>A$83</f>
        <v>Research and Development</v>
      </c>
      <c r="B84" s="4" t="str">
        <f t="shared" ref="B84:B87" si="0">B$83</f>
        <v>Capital Cost Reduction</v>
      </c>
      <c r="C84" s="1" t="s">
        <v>303</v>
      </c>
      <c r="D84" s="4" t="str">
        <f t="shared" ref="D84:L87" si="1">D$83</f>
        <v>R&amp;D Capital Cost Reductions</v>
      </c>
      <c r="E84" s="1" t="s">
        <v>3266</v>
      </c>
      <c r="F84" s="176">
        <f t="shared" si="1"/>
        <v>0</v>
      </c>
      <c r="G84" s="176">
        <f t="shared" si="1"/>
        <v>0.4</v>
      </c>
      <c r="H84" s="176">
        <f t="shared" si="1"/>
        <v>0.01</v>
      </c>
      <c r="I84" s="4" t="str">
        <f t="shared" si="1"/>
        <v>% reduction in cost</v>
      </c>
      <c r="J84"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 t="str">
        <f t="shared" si="1"/>
        <v>architectural-design.html#rnd</v>
      </c>
      <c r="L84" s="4" t="str">
        <f t="shared" si="1"/>
        <v>research-and-development.html</v>
      </c>
      <c r="M84" s="216"/>
    </row>
    <row r="85" spans="1:13" ht="90" x14ac:dyDescent="0.25">
      <c r="A85" s="4" t="str">
        <f t="shared" ref="A85:A87" si="2">A$83</f>
        <v>Research and Development</v>
      </c>
      <c r="B85" s="4" t="str">
        <f t="shared" si="0"/>
        <v>Capital Cost Reduction</v>
      </c>
      <c r="C85" s="1" t="s">
        <v>304</v>
      </c>
      <c r="D85" s="4" t="str">
        <f t="shared" si="1"/>
        <v>R&amp;D Capital Cost Reductions</v>
      </c>
      <c r="E85" s="1" t="s">
        <v>3267</v>
      </c>
      <c r="F85" s="176">
        <f t="shared" si="1"/>
        <v>0</v>
      </c>
      <c r="G85" s="176">
        <f t="shared" si="1"/>
        <v>0.4</v>
      </c>
      <c r="H85" s="176">
        <f t="shared" si="1"/>
        <v>0.01</v>
      </c>
      <c r="I85" s="4" t="str">
        <f t="shared" si="1"/>
        <v>% reduction in cost</v>
      </c>
      <c r="J85"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 t="str">
        <f t="shared" si="1"/>
        <v>architectural-design.html#rnd</v>
      </c>
      <c r="L85" s="4" t="str">
        <f t="shared" si="1"/>
        <v>research-and-development.html</v>
      </c>
      <c r="M85" s="216"/>
    </row>
    <row r="86" spans="1:13" ht="90" x14ac:dyDescent="0.25">
      <c r="A86" s="4" t="str">
        <f t="shared" si="2"/>
        <v>Research and Development</v>
      </c>
      <c r="B86" s="4" t="str">
        <f t="shared" si="0"/>
        <v>Capital Cost Reduction</v>
      </c>
      <c r="C86" s="1" t="s">
        <v>305</v>
      </c>
      <c r="D86" s="4" t="str">
        <f t="shared" si="1"/>
        <v>R&amp;D Capital Cost Reductions</v>
      </c>
      <c r="E86" s="1" t="s">
        <v>3268</v>
      </c>
      <c r="F86" s="176">
        <f t="shared" si="1"/>
        <v>0</v>
      </c>
      <c r="G86" s="176">
        <f t="shared" si="1"/>
        <v>0.4</v>
      </c>
      <c r="H86" s="176">
        <f t="shared" si="1"/>
        <v>0.01</v>
      </c>
      <c r="I86" s="4" t="str">
        <f t="shared" si="1"/>
        <v>% reduction in cost</v>
      </c>
      <c r="J86"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 t="str">
        <f t="shared" si="1"/>
        <v>architectural-design.html#rnd</v>
      </c>
      <c r="L86" s="4" t="str">
        <f t="shared" si="1"/>
        <v>research-and-development.html</v>
      </c>
      <c r="M86" s="216"/>
    </row>
    <row r="87" spans="1:13" ht="90" x14ac:dyDescent="0.25">
      <c r="A87" s="4" t="str">
        <f t="shared" si="2"/>
        <v>Research and Development</v>
      </c>
      <c r="B87" s="4" t="str">
        <f t="shared" si="0"/>
        <v>Capital Cost Reduction</v>
      </c>
      <c r="C87" s="2" t="s">
        <v>306</v>
      </c>
      <c r="D87" s="4" t="str">
        <f t="shared" si="1"/>
        <v>R&amp;D Capital Cost Reductions</v>
      </c>
      <c r="E87" s="1" t="s">
        <v>3269</v>
      </c>
      <c r="F87" s="176">
        <f t="shared" si="1"/>
        <v>0</v>
      </c>
      <c r="G87" s="176">
        <f t="shared" si="1"/>
        <v>0.4</v>
      </c>
      <c r="H87" s="176">
        <f t="shared" si="1"/>
        <v>0.01</v>
      </c>
      <c r="I87" s="4" t="str">
        <f t="shared" si="1"/>
        <v>% reduction in cost</v>
      </c>
      <c r="J87" s="4"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 t="str">
        <f t="shared" si="1"/>
        <v>architectural-design.html#rnd</v>
      </c>
      <c r="L87" s="4" t="str">
        <f t="shared" si="1"/>
        <v>research-and-development.html</v>
      </c>
      <c r="M87" s="216"/>
    </row>
    <row r="88" spans="1:13" ht="105" x14ac:dyDescent="0.25">
      <c r="A88" s="2" t="s">
        <v>2689</v>
      </c>
      <c r="B88" s="2" t="s">
        <v>2833</v>
      </c>
      <c r="C88" s="1" t="s">
        <v>2834</v>
      </c>
      <c r="D88" s="2" t="s">
        <v>2833</v>
      </c>
      <c r="E88" s="52" t="s">
        <v>2836</v>
      </c>
      <c r="F88" s="51">
        <v>0</v>
      </c>
      <c r="G88" s="51">
        <v>1</v>
      </c>
      <c r="H88" s="50">
        <v>0.01</v>
      </c>
      <c r="I88" s="47" t="s">
        <v>34</v>
      </c>
      <c r="J88" s="47" t="s">
        <v>3470</v>
      </c>
      <c r="K88" s="6" t="s">
        <v>2839</v>
      </c>
      <c r="L88" s="6" t="s">
        <v>2838</v>
      </c>
      <c r="M88" s="217" t="s">
        <v>2837</v>
      </c>
    </row>
    <row r="89" spans="1:13" ht="90" x14ac:dyDescent="0.25">
      <c r="A89" s="1" t="s">
        <v>2689</v>
      </c>
      <c r="B89" s="171" t="s">
        <v>341</v>
      </c>
      <c r="C89" s="1" t="s">
        <v>307</v>
      </c>
      <c r="D89" s="1" t="s">
        <v>365</v>
      </c>
      <c r="E89" s="1" t="s">
        <v>2281</v>
      </c>
      <c r="F89" s="51">
        <v>0</v>
      </c>
      <c r="G89" s="51">
        <v>0.4</v>
      </c>
      <c r="H89" s="50">
        <v>0.01</v>
      </c>
      <c r="I89" s="47" t="s">
        <v>33</v>
      </c>
      <c r="J89" s="47" t="s">
        <v>3257</v>
      </c>
      <c r="K89" s="47" t="s">
        <v>262</v>
      </c>
      <c r="L89" s="6" t="s">
        <v>263</v>
      </c>
    </row>
    <row r="90" spans="1:13" ht="90" x14ac:dyDescent="0.25">
      <c r="A90" s="4" t="str">
        <f>A$89</f>
        <v>Research and Development</v>
      </c>
      <c r="B90" s="4" t="str">
        <f>B$89</f>
        <v>Fuel Use Reduction</v>
      </c>
      <c r="C90" s="1" t="s">
        <v>308</v>
      </c>
      <c r="D90" s="4" t="str">
        <f t="shared" ref="D90:L93" si="3">D$89</f>
        <v>R&amp;D Fuel Use Reductions</v>
      </c>
      <c r="E90" s="1" t="s">
        <v>3270</v>
      </c>
      <c r="F90" s="175">
        <f t="shared" si="3"/>
        <v>0</v>
      </c>
      <c r="G90" s="175">
        <f t="shared" si="3"/>
        <v>0.4</v>
      </c>
      <c r="H90" s="175">
        <f t="shared" si="3"/>
        <v>0.01</v>
      </c>
      <c r="I90" s="4" t="str">
        <f t="shared" si="3"/>
        <v>% reduction in fuel use</v>
      </c>
      <c r="J90"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0" s="4" t="str">
        <f t="shared" si="3"/>
        <v>architectural-design.html#rnd</v>
      </c>
      <c r="L90" s="4" t="str">
        <f t="shared" si="3"/>
        <v>research-and-development.html</v>
      </c>
    </row>
    <row r="91" spans="1:13" ht="90" x14ac:dyDescent="0.25">
      <c r="A91" s="4" t="str">
        <f t="shared" ref="A91:B93" si="4">A$89</f>
        <v>Research and Development</v>
      </c>
      <c r="B91" s="4" t="str">
        <f t="shared" si="4"/>
        <v>Fuel Use Reduction</v>
      </c>
      <c r="C91" s="1" t="s">
        <v>309</v>
      </c>
      <c r="D91" s="4" t="str">
        <f t="shared" si="3"/>
        <v>R&amp;D Fuel Use Reductions</v>
      </c>
      <c r="E91" s="1" t="s">
        <v>3271</v>
      </c>
      <c r="F91" s="175">
        <f t="shared" si="3"/>
        <v>0</v>
      </c>
      <c r="G91" s="175">
        <f t="shared" si="3"/>
        <v>0.4</v>
      </c>
      <c r="H91" s="175">
        <f t="shared" si="3"/>
        <v>0.01</v>
      </c>
      <c r="I91" s="4" t="str">
        <f t="shared" si="3"/>
        <v>% reduction in fuel use</v>
      </c>
      <c r="J91"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1" s="4" t="str">
        <f t="shared" si="3"/>
        <v>architectural-design.html#rnd</v>
      </c>
      <c r="L91" s="4" t="str">
        <f t="shared" si="3"/>
        <v>research-and-development.html</v>
      </c>
    </row>
    <row r="92" spans="1:13" ht="90" x14ac:dyDescent="0.25">
      <c r="A92" s="4" t="str">
        <f t="shared" si="4"/>
        <v>Research and Development</v>
      </c>
      <c r="B92" s="4" t="str">
        <f t="shared" si="4"/>
        <v>Fuel Use Reduction</v>
      </c>
      <c r="C92" s="1" t="s">
        <v>310</v>
      </c>
      <c r="D92" s="4" t="str">
        <f t="shared" si="3"/>
        <v>R&amp;D Fuel Use Reductions</v>
      </c>
      <c r="E92" s="1" t="s">
        <v>3272</v>
      </c>
      <c r="F92" s="175">
        <f t="shared" si="3"/>
        <v>0</v>
      </c>
      <c r="G92" s="175">
        <f t="shared" si="3"/>
        <v>0.4</v>
      </c>
      <c r="H92" s="175">
        <f t="shared" si="3"/>
        <v>0.01</v>
      </c>
      <c r="I92" s="4" t="str">
        <f t="shared" si="3"/>
        <v>% reduction in fuel use</v>
      </c>
      <c r="J92"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2" s="4" t="str">
        <f t="shared" si="3"/>
        <v>architectural-design.html#rnd</v>
      </c>
      <c r="L92" s="4" t="str">
        <f t="shared" si="3"/>
        <v>research-and-development.html</v>
      </c>
    </row>
    <row r="93" spans="1:13" ht="90" x14ac:dyDescent="0.25">
      <c r="A93" s="4" t="str">
        <f t="shared" si="4"/>
        <v>Research and Development</v>
      </c>
      <c r="B93" s="4" t="str">
        <f t="shared" si="4"/>
        <v>Fuel Use Reduction</v>
      </c>
      <c r="C93" s="1" t="s">
        <v>311</v>
      </c>
      <c r="D93" s="4" t="str">
        <f t="shared" si="3"/>
        <v>R&amp;D Fuel Use Reductions</v>
      </c>
      <c r="E93" s="1" t="s">
        <v>3273</v>
      </c>
      <c r="F93" s="175">
        <f t="shared" si="3"/>
        <v>0</v>
      </c>
      <c r="G93" s="175">
        <f t="shared" si="3"/>
        <v>0.4</v>
      </c>
      <c r="H93" s="175">
        <f t="shared" si="3"/>
        <v>0.01</v>
      </c>
      <c r="I93" s="4" t="str">
        <f t="shared" si="3"/>
        <v>% reduction in fuel use</v>
      </c>
      <c r="J93" s="4"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93" s="4" t="str">
        <f t="shared" si="3"/>
        <v>architectural-design.html#rnd</v>
      </c>
      <c r="L93" s="4" t="str">
        <f t="shared" si="3"/>
        <v>research-and-development.html</v>
      </c>
    </row>
    <row r="94" spans="1:13" ht="150" x14ac:dyDescent="0.25">
      <c r="A94" s="1" t="s">
        <v>2979</v>
      </c>
      <c r="B94" s="1" t="s">
        <v>2980</v>
      </c>
      <c r="C94" s="1" t="s">
        <v>2987</v>
      </c>
      <c r="D94" s="171"/>
      <c r="E94" s="1" t="s">
        <v>3016</v>
      </c>
      <c r="F94" s="1">
        <v>0</v>
      </c>
      <c r="G94" s="1">
        <v>10</v>
      </c>
      <c r="H94" s="1">
        <v>1</v>
      </c>
      <c r="I94" s="1" t="s">
        <v>2956</v>
      </c>
      <c r="J94" s="1" t="s">
        <v>3258</v>
      </c>
      <c r="K94" s="1" t="s">
        <v>2957</v>
      </c>
    </row>
    <row r="95" spans="1:13" ht="150" x14ac:dyDescent="0.25">
      <c r="A95" s="1" t="s">
        <v>2979</v>
      </c>
      <c r="B95" s="1" t="s">
        <v>2981</v>
      </c>
      <c r="C95" s="1" t="s">
        <v>2988</v>
      </c>
      <c r="D95" s="171"/>
      <c r="E95" s="1" t="s">
        <v>3017</v>
      </c>
      <c r="F95" s="1">
        <v>0</v>
      </c>
      <c r="G95" s="1">
        <v>10</v>
      </c>
      <c r="H95" s="1">
        <v>1</v>
      </c>
      <c r="I95" s="1" t="s">
        <v>2956</v>
      </c>
      <c r="J95" s="4" t="str">
        <f>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 t="str">
        <f t="shared" ref="K95:K102" si="5">K$94</f>
        <v>io-model.html</v>
      </c>
    </row>
    <row r="96" spans="1:13" ht="150" x14ac:dyDescent="0.25">
      <c r="A96" s="1" t="s">
        <v>2979</v>
      </c>
      <c r="B96" s="1" t="s">
        <v>473</v>
      </c>
      <c r="C96" s="1" t="s">
        <v>2989</v>
      </c>
      <c r="D96" s="171"/>
      <c r="E96" s="1" t="s">
        <v>3018</v>
      </c>
      <c r="F96" s="1">
        <v>0</v>
      </c>
      <c r="G96" s="1">
        <v>10</v>
      </c>
      <c r="H96" s="1">
        <v>1</v>
      </c>
      <c r="I96" s="1" t="s">
        <v>2956</v>
      </c>
      <c r="J96" s="4" t="str">
        <f t="shared" ref="J96:J102" si="6">J$94</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 t="str">
        <f t="shared" si="5"/>
        <v>io-model.html</v>
      </c>
    </row>
    <row r="97" spans="1:13" ht="150" x14ac:dyDescent="0.25">
      <c r="A97" s="1" t="s">
        <v>2979</v>
      </c>
      <c r="B97" s="1" t="s">
        <v>2982</v>
      </c>
      <c r="C97" s="1" t="s">
        <v>2990</v>
      </c>
      <c r="D97" s="171"/>
      <c r="E97" s="1" t="s">
        <v>3019</v>
      </c>
      <c r="F97" s="1">
        <v>0</v>
      </c>
      <c r="G97" s="1">
        <v>10</v>
      </c>
      <c r="H97" s="1">
        <v>1</v>
      </c>
      <c r="I97" s="1" t="s">
        <v>2956</v>
      </c>
      <c r="J97"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7" s="4" t="str">
        <f t="shared" si="5"/>
        <v>io-model.html</v>
      </c>
    </row>
    <row r="98" spans="1:13" ht="150" x14ac:dyDescent="0.25">
      <c r="A98" s="1" t="s">
        <v>2979</v>
      </c>
      <c r="B98" s="1" t="s">
        <v>2983</v>
      </c>
      <c r="C98" s="1" t="s">
        <v>2991</v>
      </c>
      <c r="D98" s="171"/>
      <c r="E98" s="1" t="s">
        <v>3020</v>
      </c>
      <c r="F98" s="1">
        <v>0</v>
      </c>
      <c r="G98" s="1">
        <v>10</v>
      </c>
      <c r="H98" s="1">
        <v>1</v>
      </c>
      <c r="I98" s="1" t="s">
        <v>2956</v>
      </c>
      <c r="J98"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8" s="4" t="str">
        <f t="shared" si="5"/>
        <v>io-model.html</v>
      </c>
    </row>
    <row r="99" spans="1:13" ht="150" x14ac:dyDescent="0.25">
      <c r="A99" s="1" t="s">
        <v>2979</v>
      </c>
      <c r="B99" s="1" t="s">
        <v>276</v>
      </c>
      <c r="C99" s="1" t="s">
        <v>2992</v>
      </c>
      <c r="D99" s="171"/>
      <c r="E99" s="1" t="s">
        <v>3021</v>
      </c>
      <c r="F99" s="1">
        <v>0</v>
      </c>
      <c r="G99" s="1">
        <v>10</v>
      </c>
      <c r="H99" s="1">
        <v>1</v>
      </c>
      <c r="I99" s="1" t="s">
        <v>2956</v>
      </c>
      <c r="J99"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9" s="4" t="str">
        <f t="shared" si="5"/>
        <v>io-model.html</v>
      </c>
    </row>
    <row r="100" spans="1:13" ht="150" x14ac:dyDescent="0.25">
      <c r="A100" s="1" t="s">
        <v>2979</v>
      </c>
      <c r="B100" s="1" t="s">
        <v>2984</v>
      </c>
      <c r="C100" s="1" t="s">
        <v>2993</v>
      </c>
      <c r="D100" s="171"/>
      <c r="E100" s="1" t="s">
        <v>3022</v>
      </c>
      <c r="F100" s="1">
        <v>0</v>
      </c>
      <c r="G100" s="1">
        <v>10</v>
      </c>
      <c r="H100" s="1">
        <v>1</v>
      </c>
      <c r="I100" s="1" t="s">
        <v>2956</v>
      </c>
      <c r="J100"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0" s="4" t="str">
        <f t="shared" si="5"/>
        <v>io-model.html</v>
      </c>
    </row>
    <row r="101" spans="1:13" ht="150" x14ac:dyDescent="0.25">
      <c r="A101" s="1" t="s">
        <v>2979</v>
      </c>
      <c r="B101" s="1" t="s">
        <v>2985</v>
      </c>
      <c r="C101" s="1" t="s">
        <v>2994</v>
      </c>
      <c r="D101" s="171"/>
      <c r="E101" s="1" t="s">
        <v>3023</v>
      </c>
      <c r="F101" s="1">
        <v>0</v>
      </c>
      <c r="G101" s="1">
        <v>10</v>
      </c>
      <c r="H101" s="1">
        <v>1</v>
      </c>
      <c r="I101" s="1" t="s">
        <v>2956</v>
      </c>
      <c r="J101"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1" s="4" t="str">
        <f t="shared" si="5"/>
        <v>io-model.html</v>
      </c>
    </row>
    <row r="102" spans="1:13" ht="150" x14ac:dyDescent="0.25">
      <c r="A102" s="1" t="s">
        <v>2979</v>
      </c>
      <c r="B102" s="1" t="s">
        <v>2986</v>
      </c>
      <c r="C102" s="1" t="s">
        <v>2995</v>
      </c>
      <c r="D102" s="171"/>
      <c r="E102" s="1" t="s">
        <v>3024</v>
      </c>
      <c r="F102" s="1">
        <v>0</v>
      </c>
      <c r="G102" s="1">
        <v>10</v>
      </c>
      <c r="H102" s="1">
        <v>1</v>
      </c>
      <c r="I102" s="1" t="s">
        <v>2956</v>
      </c>
      <c r="J102" s="4"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102" s="4" t="str">
        <f t="shared" si="5"/>
        <v>io-model.html</v>
      </c>
    </row>
    <row r="103" spans="1:13" ht="60" x14ac:dyDescent="0.25">
      <c r="A103" s="1" t="s">
        <v>2855</v>
      </c>
      <c r="B103" s="1" t="s">
        <v>2856</v>
      </c>
      <c r="C103" s="1" t="s">
        <v>3500</v>
      </c>
      <c r="D103" s="171"/>
      <c r="E103" s="1" t="s">
        <v>2857</v>
      </c>
      <c r="F103" s="1">
        <v>0</v>
      </c>
      <c r="G103" s="1">
        <v>1</v>
      </c>
      <c r="H103" s="1">
        <v>1</v>
      </c>
      <c r="I103" s="47" t="s">
        <v>30</v>
      </c>
      <c r="J103" s="1" t="s">
        <v>3501</v>
      </c>
      <c r="K103" s="1"/>
      <c r="L103" s="1"/>
      <c r="M103" s="275"/>
    </row>
    <row r="104" spans="1:13" ht="120" x14ac:dyDescent="0.25">
      <c r="A104" s="1" t="s">
        <v>2855</v>
      </c>
      <c r="B104" s="1" t="s">
        <v>3341</v>
      </c>
      <c r="C104" s="1" t="s">
        <v>3339</v>
      </c>
      <c r="D104" s="171"/>
      <c r="E104" s="171"/>
      <c r="F104" s="1">
        <v>0</v>
      </c>
      <c r="G104" s="1">
        <v>1</v>
      </c>
      <c r="H104" s="1">
        <v>1</v>
      </c>
      <c r="I104" s="47" t="s">
        <v>30</v>
      </c>
      <c r="J104" s="1" t="s">
        <v>3340</v>
      </c>
    </row>
    <row r="105" spans="1:13" x14ac:dyDescent="0.25">
      <c r="A105" s="1"/>
    </row>
  </sheetData>
  <hyperlinks>
    <hyperlink ref="N62" r:id="rId1" display="https://www.fas.org/sgp/crs/misc/R40562.pdf, p.3, paragraph 1" xr:uid="{7CF34F3F-CA8F-4028-84E1-41FC3F30186E}"/>
    <hyperlink ref="M29" r:id="rId2" xr:uid="{CCD96C47-4318-492F-832D-59742BBFA55D}"/>
  </hyperlinks>
  <pageMargins left="0.7" right="0.7" top="0.75" bottom="0.75" header="0.3" footer="0.3"/>
  <pageSetup orientation="portrait" horizontalDpi="0" verticalDpi="0" r:id="rId3"/>
  <legacyDrawing r:id="rId4"/>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507"/>
  <sheetViews>
    <sheetView topLeftCell="C1" zoomScaleNormal="100" workbookViewId="0">
      <pane ySplit="1" topLeftCell="A1396" activePane="bottomLeft" state="frozen"/>
      <selection pane="bottomLeft" activeCell="D1429" sqref="D1429"/>
    </sheetView>
  </sheetViews>
  <sheetFormatPr defaultColWidth="9.140625" defaultRowHeight="15" x14ac:dyDescent="0.25"/>
  <cols>
    <col min="1" max="1" width="30" style="1" customWidth="1"/>
    <col min="2" max="2" width="41.42578125" style="345" customWidth="1"/>
    <col min="3" max="3" width="59.85546875" customWidth="1"/>
    <col min="4" max="4" width="45.42578125" style="1" customWidth="1"/>
    <col min="5" max="5" width="38.42578125" style="1" customWidth="1"/>
    <col min="6" max="6" width="47.42578125" style="1" customWidth="1"/>
    <col min="7" max="7" width="46" style="1" customWidth="1"/>
    <col min="8" max="8" width="19.42578125" style="44" customWidth="1"/>
    <col min="9" max="9" width="21.42578125" style="345" customWidth="1"/>
    <col min="10" max="10" width="19.42578125" style="278" customWidth="1"/>
    <col min="11" max="11" width="29.140625" style="1" customWidth="1"/>
    <col min="12" max="12" width="19" style="1" customWidth="1"/>
    <col min="13" max="14" width="19.140625" style="1" customWidth="1"/>
    <col min="15" max="15" width="28.42578125" style="1" customWidth="1"/>
    <col min="16" max="16" width="38.42578125" style="1" customWidth="1"/>
    <col min="17" max="17" width="53.42578125" style="1" customWidth="1"/>
    <col min="18" max="18" width="45.42578125" style="2" customWidth="1"/>
    <col min="19" max="16384" width="9.140625" style="1"/>
  </cols>
  <sheetData>
    <row r="1" spans="1:18" x14ac:dyDescent="0.25">
      <c r="A1" s="281" t="s">
        <v>3</v>
      </c>
      <c r="B1" s="344" t="s">
        <v>0</v>
      </c>
      <c r="C1" s="339" t="s">
        <v>1</v>
      </c>
      <c r="D1" s="279" t="s">
        <v>36</v>
      </c>
      <c r="E1" s="279" t="s">
        <v>37</v>
      </c>
      <c r="F1" s="279" t="s">
        <v>83</v>
      </c>
      <c r="G1" s="279" t="s">
        <v>84</v>
      </c>
      <c r="H1" s="280" t="s">
        <v>471</v>
      </c>
      <c r="I1" s="346" t="s">
        <v>69</v>
      </c>
      <c r="J1" s="282" t="s">
        <v>357</v>
      </c>
      <c r="K1" s="281" t="s">
        <v>2280</v>
      </c>
      <c r="L1" s="281" t="s">
        <v>70</v>
      </c>
      <c r="M1" s="281" t="s">
        <v>71</v>
      </c>
      <c r="N1" s="281" t="s">
        <v>82</v>
      </c>
      <c r="O1" s="281" t="s">
        <v>29</v>
      </c>
      <c r="P1" s="281" t="s">
        <v>2</v>
      </c>
      <c r="Q1" s="281" t="s">
        <v>455</v>
      </c>
      <c r="R1" s="281" t="s">
        <v>197</v>
      </c>
    </row>
    <row r="2" spans="1:18" s="2" customFormat="1" ht="30" x14ac:dyDescent="0.25">
      <c r="A2" s="276" t="str">
        <f>IF(ISBLANK(INDEX('Policy Characteristics'!A:A,MATCH($C2,'Policy Characteristics'!$C:$C,0))),"",INDEX('Policy Characteristics'!A:A,MATCH($C2,'Policy Characteristics'!$C:$C,0)))</f>
        <v>Transportation</v>
      </c>
      <c r="B2" s="285" t="str">
        <f>IF(ISBLANK(INDEX('Policy Characteristics'!B:B,MATCH($C2,'Policy Characteristics'!$C:$C,0))),"",INDEX('Policy Characteristics'!B:B,MATCH($C2,'Policy Characteristics'!$C:$C,0)))</f>
        <v>Conventional Pollutant Standards</v>
      </c>
      <c r="C2" s="340" t="s">
        <v>2407</v>
      </c>
      <c r="D2" s="2" t="s">
        <v>38</v>
      </c>
      <c r="E2" s="2" t="s">
        <v>2237</v>
      </c>
      <c r="F2" s="2" t="s">
        <v>3542</v>
      </c>
      <c r="G2" s="2" t="s">
        <v>2451</v>
      </c>
      <c r="H2" s="49">
        <v>300</v>
      </c>
      <c r="I2" s="347" t="s">
        <v>44</v>
      </c>
      <c r="J2" s="277" t="str">
        <f>IF(ISBLANK(INDEX('Policy Characteristics'!D:D,MATCH($C2,'Policy Characteristics'!$C:$C,0))),"",INDEX('Policy Characteristics'!D:D,MATCH($C2,'Policy Characteristics'!$C:$C,0)))</f>
        <v>Conventional Pollutant Standard</v>
      </c>
      <c r="K2" s="276" t="str">
        <f>IF(ISBLANK(INDEX('Policy Characteristics'!E:E,MATCH($C2,'Policy Characteristics'!$C:$C,0))),"",INDEX('Policy Characteristics'!E:E,MATCH($C2,'Policy Characteristics'!$C:$C,0)))</f>
        <v>trans reduce regulated pollutants</v>
      </c>
      <c r="L2" s="284">
        <f>IF(ISBLANK(INDEX('Policy Characteristics'!F:F,MATCH($C2,'Policy Characteristics'!$C:$C,0))),"",INDEX('Policy Characteristics'!F:F,MATCH($C2,'Policy Characteristics'!$C:$C,0)))</f>
        <v>0</v>
      </c>
      <c r="M2" s="284">
        <f>IF(ISBLANK(INDEX('Policy Characteristics'!G:G,MATCH($C2,'Policy Characteristics'!$C:$C,0))),"",INDEX('Policy Characteristics'!G:G,MATCH($C2,'Policy Characteristics'!$C:$C,0)))</f>
        <v>1</v>
      </c>
      <c r="N2" s="284">
        <f>IF(ISBLANK(INDEX('Policy Characteristics'!H:H,MATCH($C2,'Policy Characteristics'!$C:$C,0))),"",INDEX('Policy Characteristics'!H:H,MATCH($C2,'Policy Characteristics'!$C:$C,0)))</f>
        <v>0.02</v>
      </c>
      <c r="O2" s="276" t="str">
        <f>IF(ISBLANK(INDEX('Policy Characteristics'!I:I,MATCH($C2,'Policy Characteristics'!$C:$C,0))),"",INDEX('Policy Characteristics'!I:I,MATCH($C2,'Policy Characteristics'!$C:$C,0)))</f>
        <v>% reduction in emissions</v>
      </c>
      <c r="P2" s="276" t="str">
        <f>IF(ISBLANK(INDEX('Policy Characteristics'!J:J,MATCH($C2,'Policy Characteristics'!$C:$C,0))),"",INDEX('Policy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276" t="str">
        <f>IF(ISBLANK(INDEX('Policy Characteristics'!K:K,MATCH($C2,'Policy Characteristics'!$C:$C,0))),"",INDEX('Policy Characteristics'!K:K,MATCH($C2,'Policy Characteristics'!$C:$C,0)))</f>
        <v>transportation-sector-main.html#conv-pol-stds</v>
      </c>
      <c r="R2" s="276" t="str">
        <f>IF(ISBLANK(INDEX('Policy Characteristics'!L:L,MATCH($C2,'Policy Characteristics'!$C:$C,0))),"",INDEX('Policy Characteristics'!L:L,MATCH($C2,'Policy Characteristics'!$C:$C,0)))</f>
        <v>conventional-pollutant-standards.html</v>
      </c>
    </row>
    <row r="3" spans="1:18" s="2" customFormat="1" ht="30" x14ac:dyDescent="0.25">
      <c r="A3" s="276" t="str">
        <f>IF(ISBLANK(INDEX('Policy Characteristics'!A:A,MATCH($C3,'Policy Characteristics'!$C:$C,0))),"",INDEX('Policy Characteristics'!A:A,MATCH($C3,'Policy Characteristics'!$C:$C,0)))</f>
        <v>Transportation</v>
      </c>
      <c r="B3" s="285" t="str">
        <f>IF(ISBLANK(INDEX('Policy Characteristics'!B:B,MATCH($C3,'Policy Characteristics'!$C:$C,0))),"",INDEX('Policy Characteristics'!B:B,MATCH($C3,'Policy Characteristics'!$C:$C,0)))</f>
        <v>Conventional Pollutant Standards</v>
      </c>
      <c r="C3" s="276" t="str">
        <f t="shared" ref="C3:C22" si="0">C$2</f>
        <v>Percentage Reduction of Separately Regulated Pollutants</v>
      </c>
      <c r="D3" s="2" t="s">
        <v>38</v>
      </c>
      <c r="E3" s="2" t="s">
        <v>500</v>
      </c>
      <c r="F3" s="2" t="s">
        <v>3542</v>
      </c>
      <c r="G3" s="2" t="s">
        <v>500</v>
      </c>
      <c r="H3" s="49">
        <v>301</v>
      </c>
      <c r="I3" s="347" t="s">
        <v>44</v>
      </c>
      <c r="J3" s="277" t="str">
        <f>IF(ISBLANK(INDEX('Policy Characteristics'!D:D,MATCH($C3,'Policy Characteristics'!$C:$C,0))),"",INDEX('Policy Characteristics'!D:D,MATCH($C3,'Policy Characteristics'!$C:$C,0)))</f>
        <v>Conventional Pollutant Standard</v>
      </c>
      <c r="K3" s="276" t="str">
        <f>IF(ISBLANK(INDEX('Policy Characteristics'!E:E,MATCH($C3,'Policy Characteristics'!$C:$C,0))),"",INDEX('Policy Characteristics'!E:E,MATCH($C3,'Policy Characteristics'!$C:$C,0)))</f>
        <v>trans reduce regulated pollutants</v>
      </c>
      <c r="L3" s="284">
        <f>IF(ISBLANK(INDEX('Policy Characteristics'!F:F,MATCH($C3,'Policy Characteristics'!$C:$C,0))),"",INDEX('Policy Characteristics'!F:F,MATCH($C3,'Policy Characteristics'!$C:$C,0)))</f>
        <v>0</v>
      </c>
      <c r="M3" s="284">
        <f>IF(ISBLANK(INDEX('Policy Characteristics'!G:G,MATCH($C3,'Policy Characteristics'!$C:$C,0))),"",INDEX('Policy Characteristics'!G:G,MATCH($C3,'Policy Characteristics'!$C:$C,0)))</f>
        <v>1</v>
      </c>
      <c r="N3" s="284">
        <f>IF(ISBLANK(INDEX('Policy Characteristics'!H:H,MATCH($C3,'Policy Characteristics'!$C:$C,0))),"",INDEX('Policy Characteristics'!H:H,MATCH($C3,'Policy Characteristics'!$C:$C,0)))</f>
        <v>0.02</v>
      </c>
      <c r="O3" s="276" t="str">
        <f>IF(ISBLANK(INDEX('Policy Characteristics'!I:I,MATCH($C3,'Policy Characteristics'!$C:$C,0))),"",INDEX('Policy Characteristics'!I:I,MATCH($C3,'Policy Characteristics'!$C:$C,0)))</f>
        <v>% reduction in emissions</v>
      </c>
      <c r="P3" s="276" t="str">
        <f>IF(ISBLANK(INDEX('Policy Characteristics'!J:J,MATCH($C3,'Policy Characteristics'!$C:$C,0))),"",INDEX('Policy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276" t="str">
        <f>IF(ISBLANK(INDEX('Policy Characteristics'!K:K,MATCH($C3,'Policy Characteristics'!$C:$C,0))),"",INDEX('Policy Characteristics'!K:K,MATCH($C3,'Policy Characteristics'!$C:$C,0)))</f>
        <v>transportation-sector-main.html#conv-pol-stds</v>
      </c>
      <c r="R3" s="276" t="str">
        <f>IF(ISBLANK(INDEX('Policy Characteristics'!L:L,MATCH($C3,'Policy Characteristics'!$C:$C,0))),"",INDEX('Policy Characteristics'!L:L,MATCH($C3,'Policy Characteristics'!$C:$C,0)))</f>
        <v>conventional-pollutant-standards.html</v>
      </c>
    </row>
    <row r="4" spans="1:18" s="2" customFormat="1" ht="30" x14ac:dyDescent="0.25">
      <c r="A4" s="276" t="str">
        <f>IF(ISBLANK(INDEX('Policy Characteristics'!A:A,MATCH($C4,'Policy Characteristics'!$C:$C,0))),"",INDEX('Policy Characteristics'!A:A,MATCH($C4,'Policy Characteristics'!$C:$C,0)))</f>
        <v>Transportation</v>
      </c>
      <c r="B4" s="285" t="str">
        <f>IF(ISBLANK(INDEX('Policy Characteristics'!B:B,MATCH($C4,'Policy Characteristics'!$C:$C,0))),"",INDEX('Policy Characteristics'!B:B,MATCH($C4,'Policy Characteristics'!$C:$C,0)))</f>
        <v>Conventional Pollutant Standards</v>
      </c>
      <c r="C4" s="276" t="str">
        <f t="shared" si="0"/>
        <v>Percentage Reduction of Separately Regulated Pollutants</v>
      </c>
      <c r="D4" s="2" t="s">
        <v>38</v>
      </c>
      <c r="E4" s="2" t="s">
        <v>2240</v>
      </c>
      <c r="F4" s="2" t="s">
        <v>3542</v>
      </c>
      <c r="G4" s="2" t="s">
        <v>2240</v>
      </c>
      <c r="H4" s="49">
        <v>302</v>
      </c>
      <c r="I4" s="347" t="s">
        <v>44</v>
      </c>
      <c r="J4" s="277" t="str">
        <f>IF(ISBLANK(INDEX('Policy Characteristics'!D:D,MATCH($C4,'Policy Characteristics'!$C:$C,0))),"",INDEX('Policy Characteristics'!D:D,MATCH($C4,'Policy Characteristics'!$C:$C,0)))</f>
        <v>Conventional Pollutant Standard</v>
      </c>
      <c r="K4" s="276" t="str">
        <f>IF(ISBLANK(INDEX('Policy Characteristics'!E:E,MATCH($C4,'Policy Characteristics'!$C:$C,0))),"",INDEX('Policy Characteristics'!E:E,MATCH($C4,'Policy Characteristics'!$C:$C,0)))</f>
        <v>trans reduce regulated pollutants</v>
      </c>
      <c r="L4" s="284">
        <f>IF(ISBLANK(INDEX('Policy Characteristics'!F:F,MATCH($C4,'Policy Characteristics'!$C:$C,0))),"",INDEX('Policy Characteristics'!F:F,MATCH($C4,'Policy Characteristics'!$C:$C,0)))</f>
        <v>0</v>
      </c>
      <c r="M4" s="284">
        <f>IF(ISBLANK(INDEX('Policy Characteristics'!G:G,MATCH($C4,'Policy Characteristics'!$C:$C,0))),"",INDEX('Policy Characteristics'!G:G,MATCH($C4,'Policy Characteristics'!$C:$C,0)))</f>
        <v>1</v>
      </c>
      <c r="N4" s="284">
        <f>IF(ISBLANK(INDEX('Policy Characteristics'!H:H,MATCH($C4,'Policy Characteristics'!$C:$C,0))),"",INDEX('Policy Characteristics'!H:H,MATCH($C4,'Policy Characteristics'!$C:$C,0)))</f>
        <v>0.02</v>
      </c>
      <c r="O4" s="276" t="str">
        <f>IF(ISBLANK(INDEX('Policy Characteristics'!I:I,MATCH($C4,'Policy Characteristics'!$C:$C,0))),"",INDEX('Policy Characteristics'!I:I,MATCH($C4,'Policy Characteristics'!$C:$C,0)))</f>
        <v>% reduction in emissions</v>
      </c>
      <c r="P4" s="276" t="str">
        <f>IF(ISBLANK(INDEX('Policy Characteristics'!J:J,MATCH($C4,'Policy Characteristics'!$C:$C,0))),"",INDEX('Policy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276" t="str">
        <f>IF(ISBLANK(INDEX('Policy Characteristics'!K:K,MATCH($C4,'Policy Characteristics'!$C:$C,0))),"",INDEX('Policy Characteristics'!K:K,MATCH($C4,'Policy Characteristics'!$C:$C,0)))</f>
        <v>transportation-sector-main.html#conv-pol-stds</v>
      </c>
      <c r="R4" s="276" t="str">
        <f>IF(ISBLANK(INDEX('Policy Characteristics'!L:L,MATCH($C4,'Policy Characteristics'!$C:$C,0))),"",INDEX('Policy Characteristics'!L:L,MATCH($C4,'Policy Characteristics'!$C:$C,0)))</f>
        <v>conventional-pollutant-standards.html</v>
      </c>
    </row>
    <row r="5" spans="1:18" s="2" customFormat="1" ht="30" x14ac:dyDescent="0.25">
      <c r="A5" s="276" t="str">
        <f>IF(ISBLANK(INDEX('Policy Characteristics'!A:A,MATCH($C5,'Policy Characteristics'!$C:$C,0))),"",INDEX('Policy Characteristics'!A:A,MATCH($C5,'Policy Characteristics'!$C:$C,0)))</f>
        <v>Transportation</v>
      </c>
      <c r="B5" s="285" t="str">
        <f>IF(ISBLANK(INDEX('Policy Characteristics'!B:B,MATCH($C5,'Policy Characteristics'!$C:$C,0))),"",INDEX('Policy Characteristics'!B:B,MATCH($C5,'Policy Characteristics'!$C:$C,0)))</f>
        <v>Conventional Pollutant Standards</v>
      </c>
      <c r="C5" s="276" t="str">
        <f t="shared" si="0"/>
        <v>Percentage Reduction of Separately Regulated Pollutants</v>
      </c>
      <c r="D5" s="2" t="s">
        <v>38</v>
      </c>
      <c r="E5" s="2" t="s">
        <v>2242</v>
      </c>
      <c r="F5" s="2" t="s">
        <v>3542</v>
      </c>
      <c r="G5" s="2" t="s">
        <v>2242</v>
      </c>
      <c r="H5" s="49">
        <v>303</v>
      </c>
      <c r="I5" s="347" t="s">
        <v>44</v>
      </c>
      <c r="J5" s="277" t="str">
        <f>IF(ISBLANK(INDEX('Policy Characteristics'!D:D,MATCH($C5,'Policy Characteristics'!$C:$C,0))),"",INDEX('Policy Characteristics'!D:D,MATCH($C5,'Policy Characteristics'!$C:$C,0)))</f>
        <v>Conventional Pollutant Standard</v>
      </c>
      <c r="K5" s="276" t="str">
        <f>IF(ISBLANK(INDEX('Policy Characteristics'!E:E,MATCH($C5,'Policy Characteristics'!$C:$C,0))),"",INDEX('Policy Characteristics'!E:E,MATCH($C5,'Policy Characteristics'!$C:$C,0)))</f>
        <v>trans reduce regulated pollutants</v>
      </c>
      <c r="L5" s="284">
        <f>IF(ISBLANK(INDEX('Policy Characteristics'!F:F,MATCH($C5,'Policy Characteristics'!$C:$C,0))),"",INDEX('Policy Characteristics'!F:F,MATCH($C5,'Policy Characteristics'!$C:$C,0)))</f>
        <v>0</v>
      </c>
      <c r="M5" s="284">
        <f>IF(ISBLANK(INDEX('Policy Characteristics'!G:G,MATCH($C5,'Policy Characteristics'!$C:$C,0))),"",INDEX('Policy Characteristics'!G:G,MATCH($C5,'Policy Characteristics'!$C:$C,0)))</f>
        <v>1</v>
      </c>
      <c r="N5" s="284">
        <f>IF(ISBLANK(INDEX('Policy Characteristics'!H:H,MATCH($C5,'Policy Characteristics'!$C:$C,0))),"",INDEX('Policy Characteristics'!H:H,MATCH($C5,'Policy Characteristics'!$C:$C,0)))</f>
        <v>0.02</v>
      </c>
      <c r="O5" s="276" t="str">
        <f>IF(ISBLANK(INDEX('Policy Characteristics'!I:I,MATCH($C5,'Policy Characteristics'!$C:$C,0))),"",INDEX('Policy Characteristics'!I:I,MATCH($C5,'Policy Characteristics'!$C:$C,0)))</f>
        <v>% reduction in emissions</v>
      </c>
      <c r="P5" s="276" t="str">
        <f>IF(ISBLANK(INDEX('Policy Characteristics'!J:J,MATCH($C5,'Policy Characteristics'!$C:$C,0))),"",INDEX('Policy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276" t="str">
        <f>IF(ISBLANK(INDEX('Policy Characteristics'!K:K,MATCH($C5,'Policy Characteristics'!$C:$C,0))),"",INDEX('Policy Characteristics'!K:K,MATCH($C5,'Policy Characteristics'!$C:$C,0)))</f>
        <v>transportation-sector-main.html#conv-pol-stds</v>
      </c>
      <c r="R5" s="276" t="str">
        <f>IF(ISBLANK(INDEX('Policy Characteristics'!L:L,MATCH($C5,'Policy Characteristics'!$C:$C,0))),"",INDEX('Policy Characteristics'!L:L,MATCH($C5,'Policy Characteristics'!$C:$C,0)))</f>
        <v>conventional-pollutant-standards.html</v>
      </c>
    </row>
    <row r="6" spans="1:18" s="2" customFormat="1" ht="30" x14ac:dyDescent="0.25">
      <c r="A6" s="276" t="str">
        <f>IF(ISBLANK(INDEX('Policy Characteristics'!A:A,MATCH($C6,'Policy Characteristics'!$C:$C,0))),"",INDEX('Policy Characteristics'!A:A,MATCH($C6,'Policy Characteristics'!$C:$C,0)))</f>
        <v>Transportation</v>
      </c>
      <c r="B6" s="285" t="str">
        <f>IF(ISBLANK(INDEX('Policy Characteristics'!B:B,MATCH($C6,'Policy Characteristics'!$C:$C,0))),"",INDEX('Policy Characteristics'!B:B,MATCH($C6,'Policy Characteristics'!$C:$C,0)))</f>
        <v>Conventional Pollutant Standards</v>
      </c>
      <c r="C6" s="276" t="str">
        <f t="shared" si="0"/>
        <v>Percentage Reduction of Separately Regulated Pollutants</v>
      </c>
      <c r="D6" s="2" t="s">
        <v>38</v>
      </c>
      <c r="E6" s="2" t="s">
        <v>2244</v>
      </c>
      <c r="F6" s="2" t="s">
        <v>3542</v>
      </c>
      <c r="G6" s="2" t="s">
        <v>2343</v>
      </c>
      <c r="H6" s="49">
        <v>304</v>
      </c>
      <c r="I6" s="347" t="s">
        <v>44</v>
      </c>
      <c r="J6" s="277" t="str">
        <f>IF(ISBLANK(INDEX('Policy Characteristics'!D:D,MATCH($C6,'Policy Characteristics'!$C:$C,0))),"",INDEX('Policy Characteristics'!D:D,MATCH($C6,'Policy Characteristics'!$C:$C,0)))</f>
        <v>Conventional Pollutant Standard</v>
      </c>
      <c r="K6" s="276" t="str">
        <f>IF(ISBLANK(INDEX('Policy Characteristics'!E:E,MATCH($C6,'Policy Characteristics'!$C:$C,0))),"",INDEX('Policy Characteristics'!E:E,MATCH($C6,'Policy Characteristics'!$C:$C,0)))</f>
        <v>trans reduce regulated pollutants</v>
      </c>
      <c r="L6" s="284">
        <f>IF(ISBLANK(INDEX('Policy Characteristics'!F:F,MATCH($C6,'Policy Characteristics'!$C:$C,0))),"",INDEX('Policy Characteristics'!F:F,MATCH($C6,'Policy Characteristics'!$C:$C,0)))</f>
        <v>0</v>
      </c>
      <c r="M6" s="284">
        <f>IF(ISBLANK(INDEX('Policy Characteristics'!G:G,MATCH($C6,'Policy Characteristics'!$C:$C,0))),"",INDEX('Policy Characteristics'!G:G,MATCH($C6,'Policy Characteristics'!$C:$C,0)))</f>
        <v>1</v>
      </c>
      <c r="N6" s="284">
        <f>IF(ISBLANK(INDEX('Policy Characteristics'!H:H,MATCH($C6,'Policy Characteristics'!$C:$C,0))),"",INDEX('Policy Characteristics'!H:H,MATCH($C6,'Policy Characteristics'!$C:$C,0)))</f>
        <v>0.02</v>
      </c>
      <c r="O6" s="276" t="str">
        <f>IF(ISBLANK(INDEX('Policy Characteristics'!I:I,MATCH($C6,'Policy Characteristics'!$C:$C,0))),"",INDEX('Policy Characteristics'!I:I,MATCH($C6,'Policy Characteristics'!$C:$C,0)))</f>
        <v>% reduction in emissions</v>
      </c>
      <c r="P6" s="276" t="str">
        <f>IF(ISBLANK(INDEX('Policy Characteristics'!J:J,MATCH($C6,'Policy Characteristics'!$C:$C,0))),"",INDEX('Policy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276" t="str">
        <f>IF(ISBLANK(INDEX('Policy Characteristics'!K:K,MATCH($C6,'Policy Characteristics'!$C:$C,0))),"",INDEX('Policy Characteristics'!K:K,MATCH($C6,'Policy Characteristics'!$C:$C,0)))</f>
        <v>transportation-sector-main.html#conv-pol-stds</v>
      </c>
      <c r="R6" s="276" t="str">
        <f>IF(ISBLANK(INDEX('Policy Characteristics'!L:L,MATCH($C6,'Policy Characteristics'!$C:$C,0))),"",INDEX('Policy Characteristics'!L:L,MATCH($C6,'Policy Characteristics'!$C:$C,0)))</f>
        <v>conventional-pollutant-standards.html</v>
      </c>
    </row>
    <row r="7" spans="1:18" s="2" customFormat="1" ht="30" x14ac:dyDescent="0.25">
      <c r="A7" s="276" t="str">
        <f>IF(ISBLANK(INDEX('Policy Characteristics'!A:A,MATCH($C7,'Policy Characteristics'!$C:$C,0))),"",INDEX('Policy Characteristics'!A:A,MATCH($C7,'Policy Characteristics'!$C:$C,0)))</f>
        <v>Transportation</v>
      </c>
      <c r="B7" s="285" t="str">
        <f>IF(ISBLANK(INDEX('Policy Characteristics'!B:B,MATCH($C7,'Policy Characteristics'!$C:$C,0))),"",INDEX('Policy Characteristics'!B:B,MATCH($C7,'Policy Characteristics'!$C:$C,0)))</f>
        <v>Conventional Pollutant Standards</v>
      </c>
      <c r="C7" s="276" t="str">
        <f t="shared" si="0"/>
        <v>Percentage Reduction of Separately Regulated Pollutants</v>
      </c>
      <c r="D7" s="2" t="s">
        <v>38</v>
      </c>
      <c r="E7" s="2" t="s">
        <v>2245</v>
      </c>
      <c r="F7" s="2" t="s">
        <v>3542</v>
      </c>
      <c r="G7" s="2" t="s">
        <v>2245</v>
      </c>
      <c r="H7" s="49">
        <v>305</v>
      </c>
      <c r="I7" s="347" t="s">
        <v>44</v>
      </c>
      <c r="J7" s="277" t="str">
        <f>IF(ISBLANK(INDEX('Policy Characteristics'!D:D,MATCH($C7,'Policy Characteristics'!$C:$C,0))),"",INDEX('Policy Characteristics'!D:D,MATCH($C7,'Policy Characteristics'!$C:$C,0)))</f>
        <v>Conventional Pollutant Standard</v>
      </c>
      <c r="K7" s="276" t="str">
        <f>IF(ISBLANK(INDEX('Policy Characteristics'!E:E,MATCH($C7,'Policy Characteristics'!$C:$C,0))),"",INDEX('Policy Characteristics'!E:E,MATCH($C7,'Policy Characteristics'!$C:$C,0)))</f>
        <v>trans reduce regulated pollutants</v>
      </c>
      <c r="L7" s="284">
        <f>IF(ISBLANK(INDEX('Policy Characteristics'!F:F,MATCH($C7,'Policy Characteristics'!$C:$C,0))),"",INDEX('Policy Characteristics'!F:F,MATCH($C7,'Policy Characteristics'!$C:$C,0)))</f>
        <v>0</v>
      </c>
      <c r="M7" s="284">
        <f>IF(ISBLANK(INDEX('Policy Characteristics'!G:G,MATCH($C7,'Policy Characteristics'!$C:$C,0))),"",INDEX('Policy Characteristics'!G:G,MATCH($C7,'Policy Characteristics'!$C:$C,0)))</f>
        <v>1</v>
      </c>
      <c r="N7" s="284">
        <f>IF(ISBLANK(INDEX('Policy Characteristics'!H:H,MATCH($C7,'Policy Characteristics'!$C:$C,0))),"",INDEX('Policy Characteristics'!H:H,MATCH($C7,'Policy Characteristics'!$C:$C,0)))</f>
        <v>0.02</v>
      </c>
      <c r="O7" s="276" t="str">
        <f>IF(ISBLANK(INDEX('Policy Characteristics'!I:I,MATCH($C7,'Policy Characteristics'!$C:$C,0))),"",INDEX('Policy Characteristics'!I:I,MATCH($C7,'Policy Characteristics'!$C:$C,0)))</f>
        <v>% reduction in emissions</v>
      </c>
      <c r="P7" s="276" t="str">
        <f>IF(ISBLANK(INDEX('Policy Characteristics'!J:J,MATCH($C7,'Policy Characteristics'!$C:$C,0))),"",INDEX('Policy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276" t="str">
        <f>IF(ISBLANK(INDEX('Policy Characteristics'!K:K,MATCH($C7,'Policy Characteristics'!$C:$C,0))),"",INDEX('Policy Characteristics'!K:K,MATCH($C7,'Policy Characteristics'!$C:$C,0)))</f>
        <v>transportation-sector-main.html#conv-pol-stds</v>
      </c>
      <c r="R7" s="276" t="str">
        <f>IF(ISBLANK(INDEX('Policy Characteristics'!L:L,MATCH($C7,'Policy Characteristics'!$C:$C,0))),"",INDEX('Policy Characteristics'!L:L,MATCH($C7,'Policy Characteristics'!$C:$C,0)))</f>
        <v>conventional-pollutant-standards.html</v>
      </c>
    </row>
    <row r="8" spans="1:18" s="2" customFormat="1" ht="30" x14ac:dyDescent="0.25">
      <c r="A8" s="276" t="str">
        <f>IF(ISBLANK(INDEX('Policy Characteristics'!A:A,MATCH($C8,'Policy Characteristics'!$C:$C,0))),"",INDEX('Policy Characteristics'!A:A,MATCH($C8,'Policy Characteristics'!$C:$C,0)))</f>
        <v>Transportation</v>
      </c>
      <c r="B8" s="285" t="str">
        <f>IF(ISBLANK(INDEX('Policy Characteristics'!B:B,MATCH($C8,'Policy Characteristics'!$C:$C,0))),"",INDEX('Policy Characteristics'!B:B,MATCH($C8,'Policy Characteristics'!$C:$C,0)))</f>
        <v>Conventional Pollutant Standards</v>
      </c>
      <c r="C8" s="276" t="str">
        <f t="shared" si="0"/>
        <v>Percentage Reduction of Separately Regulated Pollutants</v>
      </c>
      <c r="D8" s="2" t="s">
        <v>38</v>
      </c>
      <c r="E8" s="2" t="s">
        <v>2247</v>
      </c>
      <c r="F8" s="2" t="s">
        <v>3542</v>
      </c>
      <c r="G8" s="2" t="s">
        <v>2247</v>
      </c>
      <c r="H8" s="49">
        <v>306</v>
      </c>
      <c r="I8" s="347" t="s">
        <v>44</v>
      </c>
      <c r="J8" s="277" t="str">
        <f>IF(ISBLANK(INDEX('Policy Characteristics'!D:D,MATCH($C8,'Policy Characteristics'!$C:$C,0))),"",INDEX('Policy Characteristics'!D:D,MATCH($C8,'Policy Characteristics'!$C:$C,0)))</f>
        <v>Conventional Pollutant Standard</v>
      </c>
      <c r="K8" s="276" t="str">
        <f>IF(ISBLANK(INDEX('Policy Characteristics'!E:E,MATCH($C8,'Policy Characteristics'!$C:$C,0))),"",INDEX('Policy Characteristics'!E:E,MATCH($C8,'Policy Characteristics'!$C:$C,0)))</f>
        <v>trans reduce regulated pollutants</v>
      </c>
      <c r="L8" s="284">
        <f>IF(ISBLANK(INDEX('Policy Characteristics'!F:F,MATCH($C8,'Policy Characteristics'!$C:$C,0))),"",INDEX('Policy Characteristics'!F:F,MATCH($C8,'Policy Characteristics'!$C:$C,0)))</f>
        <v>0</v>
      </c>
      <c r="M8" s="284">
        <f>IF(ISBLANK(INDEX('Policy Characteristics'!G:G,MATCH($C8,'Policy Characteristics'!$C:$C,0))),"",INDEX('Policy Characteristics'!G:G,MATCH($C8,'Policy Characteristics'!$C:$C,0)))</f>
        <v>1</v>
      </c>
      <c r="N8" s="284">
        <f>IF(ISBLANK(INDEX('Policy Characteristics'!H:H,MATCH($C8,'Policy Characteristics'!$C:$C,0))),"",INDEX('Policy Characteristics'!H:H,MATCH($C8,'Policy Characteristics'!$C:$C,0)))</f>
        <v>0.02</v>
      </c>
      <c r="O8" s="276" t="str">
        <f>IF(ISBLANK(INDEX('Policy Characteristics'!I:I,MATCH($C8,'Policy Characteristics'!$C:$C,0))),"",INDEX('Policy Characteristics'!I:I,MATCH($C8,'Policy Characteristics'!$C:$C,0)))</f>
        <v>% reduction in emissions</v>
      </c>
      <c r="P8" s="276" t="str">
        <f>IF(ISBLANK(INDEX('Policy Characteristics'!J:J,MATCH($C8,'Policy Characteristics'!$C:$C,0))),"",INDEX('Policy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276" t="str">
        <f>IF(ISBLANK(INDEX('Policy Characteristics'!K:K,MATCH($C8,'Policy Characteristics'!$C:$C,0))),"",INDEX('Policy Characteristics'!K:K,MATCH($C8,'Policy Characteristics'!$C:$C,0)))</f>
        <v>transportation-sector-main.html#conv-pol-stds</v>
      </c>
      <c r="R8" s="276" t="str">
        <f>IF(ISBLANK(INDEX('Policy Characteristics'!L:L,MATCH($C8,'Policy Characteristics'!$C:$C,0))),"",INDEX('Policy Characteristics'!L:L,MATCH($C8,'Policy Characteristics'!$C:$C,0)))</f>
        <v>conventional-pollutant-standards.html</v>
      </c>
    </row>
    <row r="9" spans="1:18" s="2" customFormat="1" ht="30" x14ac:dyDescent="0.25">
      <c r="A9" s="276" t="str">
        <f>IF(ISBLANK(INDEX('Policy Characteristics'!A:A,MATCH($C9,'Policy Characteristics'!$C:$C,0))),"",INDEX('Policy Characteristics'!A:A,MATCH($C9,'Policy Characteristics'!$C:$C,0)))</f>
        <v>Transportation</v>
      </c>
      <c r="B9" s="285" t="str">
        <f>IF(ISBLANK(INDEX('Policy Characteristics'!B:B,MATCH($C9,'Policy Characteristics'!$C:$C,0))),"",INDEX('Policy Characteristics'!B:B,MATCH($C9,'Policy Characteristics'!$C:$C,0)))</f>
        <v>Conventional Pollutant Standards</v>
      </c>
      <c r="C9" s="276" t="str">
        <f t="shared" si="0"/>
        <v>Percentage Reduction of Separately Regulated Pollutants</v>
      </c>
      <c r="D9" s="2" t="s">
        <v>38</v>
      </c>
      <c r="E9" s="2" t="s">
        <v>2249</v>
      </c>
      <c r="F9" s="2" t="s">
        <v>3542</v>
      </c>
      <c r="G9" s="2" t="s">
        <v>2249</v>
      </c>
      <c r="H9" s="49">
        <v>307</v>
      </c>
      <c r="I9" s="347" t="s">
        <v>44</v>
      </c>
      <c r="J9" s="277" t="str">
        <f>IF(ISBLANK(INDEX('Policy Characteristics'!D:D,MATCH($C9,'Policy Characteristics'!$C:$C,0))),"",INDEX('Policy Characteristics'!D:D,MATCH($C9,'Policy Characteristics'!$C:$C,0)))</f>
        <v>Conventional Pollutant Standard</v>
      </c>
      <c r="K9" s="276" t="str">
        <f>IF(ISBLANK(INDEX('Policy Characteristics'!E:E,MATCH($C9,'Policy Characteristics'!$C:$C,0))),"",INDEX('Policy Characteristics'!E:E,MATCH($C9,'Policy Characteristics'!$C:$C,0)))</f>
        <v>trans reduce regulated pollutants</v>
      </c>
      <c r="L9" s="284">
        <f>IF(ISBLANK(INDEX('Policy Characteristics'!F:F,MATCH($C9,'Policy Characteristics'!$C:$C,0))),"",INDEX('Policy Characteristics'!F:F,MATCH($C9,'Policy Characteristics'!$C:$C,0)))</f>
        <v>0</v>
      </c>
      <c r="M9" s="284">
        <f>IF(ISBLANK(INDEX('Policy Characteristics'!G:G,MATCH($C9,'Policy Characteristics'!$C:$C,0))),"",INDEX('Policy Characteristics'!G:G,MATCH($C9,'Policy Characteristics'!$C:$C,0)))</f>
        <v>1</v>
      </c>
      <c r="N9" s="284">
        <f>IF(ISBLANK(INDEX('Policy Characteristics'!H:H,MATCH($C9,'Policy Characteristics'!$C:$C,0))),"",INDEX('Policy Characteristics'!H:H,MATCH($C9,'Policy Characteristics'!$C:$C,0)))</f>
        <v>0.02</v>
      </c>
      <c r="O9" s="276" t="str">
        <f>IF(ISBLANK(INDEX('Policy Characteristics'!I:I,MATCH($C9,'Policy Characteristics'!$C:$C,0))),"",INDEX('Policy Characteristics'!I:I,MATCH($C9,'Policy Characteristics'!$C:$C,0)))</f>
        <v>% reduction in emissions</v>
      </c>
      <c r="P9" s="276" t="str">
        <f>IF(ISBLANK(INDEX('Policy Characteristics'!J:J,MATCH($C9,'Policy Characteristics'!$C:$C,0))),"",INDEX('Policy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276" t="str">
        <f>IF(ISBLANK(INDEX('Policy Characteristics'!K:K,MATCH($C9,'Policy Characteristics'!$C:$C,0))),"",INDEX('Policy Characteristics'!K:K,MATCH($C9,'Policy Characteristics'!$C:$C,0)))</f>
        <v>transportation-sector-main.html#conv-pol-stds</v>
      </c>
      <c r="R9" s="276" t="str">
        <f>IF(ISBLANK(INDEX('Policy Characteristics'!L:L,MATCH($C9,'Policy Characteristics'!$C:$C,0))),"",INDEX('Policy Characteristics'!L:L,MATCH($C9,'Policy Characteristics'!$C:$C,0)))</f>
        <v>conventional-pollutant-standards.html</v>
      </c>
    </row>
    <row r="10" spans="1:18" s="2" customFormat="1" ht="30" x14ac:dyDescent="0.25">
      <c r="A10" s="276" t="str">
        <f>IF(ISBLANK(INDEX('Policy Characteristics'!A:A,MATCH($C10,'Policy Characteristics'!$C:$C,0))),"",INDEX('Policy Characteristics'!A:A,MATCH($C10,'Policy Characteristics'!$C:$C,0)))</f>
        <v>Transportation</v>
      </c>
      <c r="B10" s="285" t="str">
        <f>IF(ISBLANK(INDEX('Policy Characteristics'!B:B,MATCH($C10,'Policy Characteristics'!$C:$C,0))),"",INDEX('Policy Characteristics'!B:B,MATCH($C10,'Policy Characteristics'!$C:$C,0)))</f>
        <v>Conventional Pollutant Standards</v>
      </c>
      <c r="C10" s="276" t="str">
        <f t="shared" si="0"/>
        <v>Percentage Reduction of Separately Regulated Pollutants</v>
      </c>
      <c r="D10" s="2" t="s">
        <v>38</v>
      </c>
      <c r="E10" s="2" t="s">
        <v>2251</v>
      </c>
      <c r="F10" s="2" t="s">
        <v>3542</v>
      </c>
      <c r="G10" s="2" t="s">
        <v>2251</v>
      </c>
      <c r="H10" s="49">
        <v>308</v>
      </c>
      <c r="I10" s="348" t="s">
        <v>45</v>
      </c>
      <c r="J10" s="277" t="str">
        <f>IF(ISBLANK(INDEX('Policy Characteristics'!D:D,MATCH($C10,'Policy Characteristics'!$C:$C,0))),"",INDEX('Policy Characteristics'!D:D,MATCH($C10,'Policy Characteristics'!$C:$C,0)))</f>
        <v>Conventional Pollutant Standard</v>
      </c>
      <c r="K10" s="276" t="str">
        <f>IF(ISBLANK(INDEX('Policy Characteristics'!E:E,MATCH($C10,'Policy Characteristics'!$C:$C,0))),"",INDEX('Policy Characteristics'!E:E,MATCH($C10,'Policy Characteristics'!$C:$C,0)))</f>
        <v>trans reduce regulated pollutants</v>
      </c>
      <c r="L10" s="284">
        <f>IF(ISBLANK(INDEX('Policy Characteristics'!F:F,MATCH($C10,'Policy Characteristics'!$C:$C,0))),"",INDEX('Policy Characteristics'!F:F,MATCH($C10,'Policy Characteristics'!$C:$C,0)))</f>
        <v>0</v>
      </c>
      <c r="M10" s="284">
        <f>IF(ISBLANK(INDEX('Policy Characteristics'!G:G,MATCH($C10,'Policy Characteristics'!$C:$C,0))),"",INDEX('Policy Characteristics'!G:G,MATCH($C10,'Policy Characteristics'!$C:$C,0)))</f>
        <v>1</v>
      </c>
      <c r="N10" s="284">
        <f>IF(ISBLANK(INDEX('Policy Characteristics'!H:H,MATCH($C10,'Policy Characteristics'!$C:$C,0))),"",INDEX('Policy Characteristics'!H:H,MATCH($C10,'Policy Characteristics'!$C:$C,0)))</f>
        <v>0.02</v>
      </c>
      <c r="O10" s="276" t="str">
        <f>IF(ISBLANK(INDEX('Policy Characteristics'!I:I,MATCH($C10,'Policy Characteristics'!$C:$C,0))),"",INDEX('Policy Characteristics'!I:I,MATCH($C10,'Policy Characteristics'!$C:$C,0)))</f>
        <v>% reduction in emissions</v>
      </c>
      <c r="P10" s="276" t="str">
        <f>IF(ISBLANK(INDEX('Policy Characteristics'!J:J,MATCH($C10,'Policy Characteristics'!$C:$C,0))),"",INDEX('Policy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276" t="str">
        <f>IF(ISBLANK(INDEX('Policy Characteristics'!K:K,MATCH($C10,'Policy Characteristics'!$C:$C,0))),"",INDEX('Policy Characteristics'!K:K,MATCH($C10,'Policy Characteristics'!$C:$C,0)))</f>
        <v>transportation-sector-main.html#conv-pol-stds</v>
      </c>
      <c r="R10" s="276" t="str">
        <f>IF(ISBLANK(INDEX('Policy Characteristics'!L:L,MATCH($C10,'Policy Characteristics'!$C:$C,0))),"",INDEX('Policy Characteristics'!L:L,MATCH($C10,'Policy Characteristics'!$C:$C,0)))</f>
        <v>conventional-pollutant-standards.html</v>
      </c>
    </row>
    <row r="11" spans="1:18" s="2" customFormat="1" ht="30" x14ac:dyDescent="0.25">
      <c r="A11" s="276" t="str">
        <f>IF(ISBLANK(INDEX('Policy Characteristics'!A:A,MATCH($C11,'Policy Characteristics'!$C:$C,0))),"",INDEX('Policy Characteristics'!A:A,MATCH($C11,'Policy Characteristics'!$C:$C,0)))</f>
        <v>Transportation</v>
      </c>
      <c r="B11" s="285" t="str">
        <f>IF(ISBLANK(INDEX('Policy Characteristics'!B:B,MATCH($C11,'Policy Characteristics'!$C:$C,0))),"",INDEX('Policy Characteristics'!B:B,MATCH($C11,'Policy Characteristics'!$C:$C,0)))</f>
        <v>Conventional Pollutant Standards</v>
      </c>
      <c r="C11" s="276" t="str">
        <f t="shared" si="0"/>
        <v>Percentage Reduction of Separately Regulated Pollutants</v>
      </c>
      <c r="D11" s="2" t="s">
        <v>38</v>
      </c>
      <c r="E11" s="2" t="s">
        <v>2253</v>
      </c>
      <c r="F11" s="2" t="s">
        <v>3542</v>
      </c>
      <c r="G11" s="2" t="s">
        <v>2253</v>
      </c>
      <c r="H11" s="49">
        <v>309</v>
      </c>
      <c r="I11" s="348" t="s">
        <v>45</v>
      </c>
      <c r="J11" s="277" t="str">
        <f>IF(ISBLANK(INDEX('Policy Characteristics'!D:D,MATCH($C11,'Policy Characteristics'!$C:$C,0))),"",INDEX('Policy Characteristics'!D:D,MATCH($C11,'Policy Characteristics'!$C:$C,0)))</f>
        <v>Conventional Pollutant Standard</v>
      </c>
      <c r="K11" s="276" t="str">
        <f>IF(ISBLANK(INDEX('Policy Characteristics'!E:E,MATCH($C11,'Policy Characteristics'!$C:$C,0))),"",INDEX('Policy Characteristics'!E:E,MATCH($C11,'Policy Characteristics'!$C:$C,0)))</f>
        <v>trans reduce regulated pollutants</v>
      </c>
      <c r="L11" s="284">
        <f>IF(ISBLANK(INDEX('Policy Characteristics'!F:F,MATCH($C11,'Policy Characteristics'!$C:$C,0))),"",INDEX('Policy Characteristics'!F:F,MATCH($C11,'Policy Characteristics'!$C:$C,0)))</f>
        <v>0</v>
      </c>
      <c r="M11" s="284">
        <f>IF(ISBLANK(INDEX('Policy Characteristics'!G:G,MATCH($C11,'Policy Characteristics'!$C:$C,0))),"",INDEX('Policy Characteristics'!G:G,MATCH($C11,'Policy Characteristics'!$C:$C,0)))</f>
        <v>1</v>
      </c>
      <c r="N11" s="284">
        <f>IF(ISBLANK(INDEX('Policy Characteristics'!H:H,MATCH($C11,'Policy Characteristics'!$C:$C,0))),"",INDEX('Policy Characteristics'!H:H,MATCH($C11,'Policy Characteristics'!$C:$C,0)))</f>
        <v>0.02</v>
      </c>
      <c r="O11" s="276" t="str">
        <f>IF(ISBLANK(INDEX('Policy Characteristics'!I:I,MATCH($C11,'Policy Characteristics'!$C:$C,0))),"",INDEX('Policy Characteristics'!I:I,MATCH($C11,'Policy Characteristics'!$C:$C,0)))</f>
        <v>% reduction in emissions</v>
      </c>
      <c r="P11" s="276" t="str">
        <f>IF(ISBLANK(INDEX('Policy Characteristics'!J:J,MATCH($C11,'Policy Characteristics'!$C:$C,0))),"",INDEX('Policy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276" t="str">
        <f>IF(ISBLANK(INDEX('Policy Characteristics'!K:K,MATCH($C11,'Policy Characteristics'!$C:$C,0))),"",INDEX('Policy Characteristics'!K:K,MATCH($C11,'Policy Characteristics'!$C:$C,0)))</f>
        <v>transportation-sector-main.html#conv-pol-stds</v>
      </c>
      <c r="R11" s="276" t="str">
        <f>IF(ISBLANK(INDEX('Policy Characteristics'!L:L,MATCH($C11,'Policy Characteristics'!$C:$C,0))),"",INDEX('Policy Characteristics'!L:L,MATCH($C11,'Policy Characteristics'!$C:$C,0)))</f>
        <v>conventional-pollutant-standards.html</v>
      </c>
    </row>
    <row r="12" spans="1:18" s="2" customFormat="1" x14ac:dyDescent="0.25">
      <c r="A12" s="276" t="str">
        <f>IF(ISBLANK(INDEX('Policy Characteristics'!A:A,MATCH($C12,'Policy Characteristics'!$C:$C,0))),"",INDEX('Policy Characteristics'!A:A,MATCH($C12,'Policy Characteristics'!$C:$C,0)))</f>
        <v>Transportation</v>
      </c>
      <c r="B12" s="285" t="str">
        <f>IF(ISBLANK(INDEX('Policy Characteristics'!B:B,MATCH($C12,'Policy Characteristics'!$C:$C,0))),"",INDEX('Policy Characteristics'!B:B,MATCH($C12,'Policy Characteristics'!$C:$C,0)))</f>
        <v>Conventional Pollutant Standards</v>
      </c>
      <c r="C12" s="276" t="str">
        <f t="shared" si="0"/>
        <v>Percentage Reduction of Separately Regulated Pollutants</v>
      </c>
      <c r="D12" s="2" t="s">
        <v>39</v>
      </c>
      <c r="E12" s="2" t="s">
        <v>2237</v>
      </c>
      <c r="F12" s="2" t="s">
        <v>3537</v>
      </c>
      <c r="G12" s="2" t="s">
        <v>2451</v>
      </c>
      <c r="H12" s="49">
        <v>310</v>
      </c>
      <c r="I12" s="347" t="s">
        <v>44</v>
      </c>
      <c r="J12" s="277" t="str">
        <f>IF(ISBLANK(INDEX('Policy Characteristics'!D:D,MATCH($C12,'Policy Characteristics'!$C:$C,0))),"",INDEX('Policy Characteristics'!D:D,MATCH($C12,'Policy Characteristics'!$C:$C,0)))</f>
        <v>Conventional Pollutant Standard</v>
      </c>
      <c r="K12" s="276" t="str">
        <f>IF(ISBLANK(INDEX('Policy Characteristics'!E:E,MATCH($C12,'Policy Characteristics'!$C:$C,0))),"",INDEX('Policy Characteristics'!E:E,MATCH($C12,'Policy Characteristics'!$C:$C,0)))</f>
        <v>trans reduce regulated pollutants</v>
      </c>
      <c r="L12" s="284">
        <f>IF(ISBLANK(INDEX('Policy Characteristics'!F:F,MATCH($C12,'Policy Characteristics'!$C:$C,0))),"",INDEX('Policy Characteristics'!F:F,MATCH($C12,'Policy Characteristics'!$C:$C,0)))</f>
        <v>0</v>
      </c>
      <c r="M12" s="284">
        <f>IF(ISBLANK(INDEX('Policy Characteristics'!G:G,MATCH($C12,'Policy Characteristics'!$C:$C,0))),"",INDEX('Policy Characteristics'!G:G,MATCH($C12,'Policy Characteristics'!$C:$C,0)))</f>
        <v>1</v>
      </c>
      <c r="N12" s="284">
        <f>IF(ISBLANK(INDEX('Policy Characteristics'!H:H,MATCH($C12,'Policy Characteristics'!$C:$C,0))),"",INDEX('Policy Characteristics'!H:H,MATCH($C12,'Policy Characteristics'!$C:$C,0)))</f>
        <v>0.02</v>
      </c>
      <c r="O12" s="276" t="str">
        <f>IF(ISBLANK(INDEX('Policy Characteristics'!I:I,MATCH($C12,'Policy Characteristics'!$C:$C,0))),"",INDEX('Policy Characteristics'!I:I,MATCH($C12,'Policy Characteristics'!$C:$C,0)))</f>
        <v>% reduction in emissions</v>
      </c>
      <c r="P12" s="276" t="str">
        <f>IF(ISBLANK(INDEX('Policy Characteristics'!J:J,MATCH($C12,'Policy Characteristics'!$C:$C,0))),"",INDEX('Policy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276" t="str">
        <f>IF(ISBLANK(INDEX('Policy Characteristics'!K:K,MATCH($C12,'Policy Characteristics'!$C:$C,0))),"",INDEX('Policy Characteristics'!K:K,MATCH($C12,'Policy Characteristics'!$C:$C,0)))</f>
        <v>transportation-sector-main.html#conv-pol-stds</v>
      </c>
      <c r="R12" s="276" t="str">
        <f>IF(ISBLANK(INDEX('Policy Characteristics'!L:L,MATCH($C12,'Policy Characteristics'!$C:$C,0))),"",INDEX('Policy Characteristics'!L:L,MATCH($C12,'Policy Characteristics'!$C:$C,0)))</f>
        <v>conventional-pollutant-standards.html</v>
      </c>
    </row>
    <row r="13" spans="1:18" s="2" customFormat="1" x14ac:dyDescent="0.25">
      <c r="A13" s="276" t="str">
        <f>IF(ISBLANK(INDEX('Policy Characteristics'!A:A,MATCH($C13,'Policy Characteristics'!$C:$C,0))),"",INDEX('Policy Characteristics'!A:A,MATCH($C13,'Policy Characteristics'!$C:$C,0)))</f>
        <v>Transportation</v>
      </c>
      <c r="B13" s="285" t="str">
        <f>IF(ISBLANK(INDEX('Policy Characteristics'!B:B,MATCH($C13,'Policy Characteristics'!$C:$C,0))),"",INDEX('Policy Characteristics'!B:B,MATCH($C13,'Policy Characteristics'!$C:$C,0)))</f>
        <v>Conventional Pollutant Standards</v>
      </c>
      <c r="C13" s="276" t="str">
        <f t="shared" si="0"/>
        <v>Percentage Reduction of Separately Regulated Pollutants</v>
      </c>
      <c r="D13" s="2" t="s">
        <v>39</v>
      </c>
      <c r="E13" s="2" t="s">
        <v>500</v>
      </c>
      <c r="F13" s="2" t="s">
        <v>3537</v>
      </c>
      <c r="G13" s="2" t="s">
        <v>500</v>
      </c>
      <c r="H13" s="49">
        <v>311</v>
      </c>
      <c r="I13" s="347" t="s">
        <v>44</v>
      </c>
      <c r="J13" s="277" t="str">
        <f>IF(ISBLANK(INDEX('Policy Characteristics'!D:D,MATCH($C13,'Policy Characteristics'!$C:$C,0))),"",INDEX('Policy Characteristics'!D:D,MATCH($C13,'Policy Characteristics'!$C:$C,0)))</f>
        <v>Conventional Pollutant Standard</v>
      </c>
      <c r="K13" s="276" t="str">
        <f>IF(ISBLANK(INDEX('Policy Characteristics'!E:E,MATCH($C13,'Policy Characteristics'!$C:$C,0))),"",INDEX('Policy Characteristics'!E:E,MATCH($C13,'Policy Characteristics'!$C:$C,0)))</f>
        <v>trans reduce regulated pollutants</v>
      </c>
      <c r="L13" s="284">
        <f>IF(ISBLANK(INDEX('Policy Characteristics'!F:F,MATCH($C13,'Policy Characteristics'!$C:$C,0))),"",INDEX('Policy Characteristics'!F:F,MATCH($C13,'Policy Characteristics'!$C:$C,0)))</f>
        <v>0</v>
      </c>
      <c r="M13" s="284">
        <f>IF(ISBLANK(INDEX('Policy Characteristics'!G:G,MATCH($C13,'Policy Characteristics'!$C:$C,0))),"",INDEX('Policy Characteristics'!G:G,MATCH($C13,'Policy Characteristics'!$C:$C,0)))</f>
        <v>1</v>
      </c>
      <c r="N13" s="284">
        <f>IF(ISBLANK(INDEX('Policy Characteristics'!H:H,MATCH($C13,'Policy Characteristics'!$C:$C,0))),"",INDEX('Policy Characteristics'!H:H,MATCH($C13,'Policy Characteristics'!$C:$C,0)))</f>
        <v>0.02</v>
      </c>
      <c r="O13" s="276" t="str">
        <f>IF(ISBLANK(INDEX('Policy Characteristics'!I:I,MATCH($C13,'Policy Characteristics'!$C:$C,0))),"",INDEX('Policy Characteristics'!I:I,MATCH($C13,'Policy Characteristics'!$C:$C,0)))</f>
        <v>% reduction in emissions</v>
      </c>
      <c r="P13" s="276" t="str">
        <f>IF(ISBLANK(INDEX('Policy Characteristics'!J:J,MATCH($C13,'Policy Characteristics'!$C:$C,0))),"",INDEX('Policy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276" t="str">
        <f>IF(ISBLANK(INDEX('Policy Characteristics'!K:K,MATCH($C13,'Policy Characteristics'!$C:$C,0))),"",INDEX('Policy Characteristics'!K:K,MATCH($C13,'Policy Characteristics'!$C:$C,0)))</f>
        <v>transportation-sector-main.html#conv-pol-stds</v>
      </c>
      <c r="R13" s="276" t="str">
        <f>IF(ISBLANK(INDEX('Policy Characteristics'!L:L,MATCH($C13,'Policy Characteristics'!$C:$C,0))),"",INDEX('Policy Characteristics'!L:L,MATCH($C13,'Policy Characteristics'!$C:$C,0)))</f>
        <v>conventional-pollutant-standards.html</v>
      </c>
    </row>
    <row r="14" spans="1:18" s="2" customFormat="1" x14ac:dyDescent="0.25">
      <c r="A14" s="276" t="str">
        <f>IF(ISBLANK(INDEX('Policy Characteristics'!A:A,MATCH($C14,'Policy Characteristics'!$C:$C,0))),"",INDEX('Policy Characteristics'!A:A,MATCH($C14,'Policy Characteristics'!$C:$C,0)))</f>
        <v>Transportation</v>
      </c>
      <c r="B14" s="285" t="str">
        <f>IF(ISBLANK(INDEX('Policy Characteristics'!B:B,MATCH($C14,'Policy Characteristics'!$C:$C,0))),"",INDEX('Policy Characteristics'!B:B,MATCH($C14,'Policy Characteristics'!$C:$C,0)))</f>
        <v>Conventional Pollutant Standards</v>
      </c>
      <c r="C14" s="276" t="str">
        <f t="shared" si="0"/>
        <v>Percentage Reduction of Separately Regulated Pollutants</v>
      </c>
      <c r="D14" s="2" t="s">
        <v>39</v>
      </c>
      <c r="E14" s="2" t="s">
        <v>2240</v>
      </c>
      <c r="F14" s="2" t="s">
        <v>3537</v>
      </c>
      <c r="G14" s="2" t="s">
        <v>2240</v>
      </c>
      <c r="H14" s="49">
        <v>312</v>
      </c>
      <c r="I14" s="347" t="s">
        <v>44</v>
      </c>
      <c r="J14" s="277" t="str">
        <f>IF(ISBLANK(INDEX('Policy Characteristics'!D:D,MATCH($C14,'Policy Characteristics'!$C:$C,0))),"",INDEX('Policy Characteristics'!D:D,MATCH($C14,'Policy Characteristics'!$C:$C,0)))</f>
        <v>Conventional Pollutant Standard</v>
      </c>
      <c r="K14" s="276" t="str">
        <f>IF(ISBLANK(INDEX('Policy Characteristics'!E:E,MATCH($C14,'Policy Characteristics'!$C:$C,0))),"",INDEX('Policy Characteristics'!E:E,MATCH($C14,'Policy Characteristics'!$C:$C,0)))</f>
        <v>trans reduce regulated pollutants</v>
      </c>
      <c r="L14" s="284">
        <f>IF(ISBLANK(INDEX('Policy Characteristics'!F:F,MATCH($C14,'Policy Characteristics'!$C:$C,0))),"",INDEX('Policy Characteristics'!F:F,MATCH($C14,'Policy Characteristics'!$C:$C,0)))</f>
        <v>0</v>
      </c>
      <c r="M14" s="284">
        <f>IF(ISBLANK(INDEX('Policy Characteristics'!G:G,MATCH($C14,'Policy Characteristics'!$C:$C,0))),"",INDEX('Policy Characteristics'!G:G,MATCH($C14,'Policy Characteristics'!$C:$C,0)))</f>
        <v>1</v>
      </c>
      <c r="N14" s="284">
        <f>IF(ISBLANK(INDEX('Policy Characteristics'!H:H,MATCH($C14,'Policy Characteristics'!$C:$C,0))),"",INDEX('Policy Characteristics'!H:H,MATCH($C14,'Policy Characteristics'!$C:$C,0)))</f>
        <v>0.02</v>
      </c>
      <c r="O14" s="276" t="str">
        <f>IF(ISBLANK(INDEX('Policy Characteristics'!I:I,MATCH($C14,'Policy Characteristics'!$C:$C,0))),"",INDEX('Policy Characteristics'!I:I,MATCH($C14,'Policy Characteristics'!$C:$C,0)))</f>
        <v>% reduction in emissions</v>
      </c>
      <c r="P14" s="27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276" t="str">
        <f>IF(ISBLANK(INDEX('Policy Characteristics'!K:K,MATCH($C14,'Policy Characteristics'!$C:$C,0))),"",INDEX('Policy Characteristics'!K:K,MATCH($C14,'Policy Characteristics'!$C:$C,0)))</f>
        <v>transportation-sector-main.html#conv-pol-stds</v>
      </c>
      <c r="R14" s="276" t="str">
        <f>IF(ISBLANK(INDEX('Policy Characteristics'!L:L,MATCH($C14,'Policy Characteristics'!$C:$C,0))),"",INDEX('Policy Characteristics'!L:L,MATCH($C14,'Policy Characteristics'!$C:$C,0)))</f>
        <v>conventional-pollutant-standards.html</v>
      </c>
    </row>
    <row r="15" spans="1:18" s="2" customFormat="1" x14ac:dyDescent="0.25">
      <c r="A15" s="276" t="str">
        <f>IF(ISBLANK(INDEX('Policy Characteristics'!A:A,MATCH($C15,'Policy Characteristics'!$C:$C,0))),"",INDEX('Policy Characteristics'!A:A,MATCH($C15,'Policy Characteristics'!$C:$C,0)))</f>
        <v>Transportation</v>
      </c>
      <c r="B15" s="285" t="str">
        <f>IF(ISBLANK(INDEX('Policy Characteristics'!B:B,MATCH($C15,'Policy Characteristics'!$C:$C,0))),"",INDEX('Policy Characteristics'!B:B,MATCH($C15,'Policy Characteristics'!$C:$C,0)))</f>
        <v>Conventional Pollutant Standards</v>
      </c>
      <c r="C15" s="276" t="str">
        <f t="shared" si="0"/>
        <v>Percentage Reduction of Separately Regulated Pollutants</v>
      </c>
      <c r="D15" s="2" t="s">
        <v>39</v>
      </c>
      <c r="E15" s="2" t="s">
        <v>2242</v>
      </c>
      <c r="F15" s="2" t="s">
        <v>3537</v>
      </c>
      <c r="G15" s="2" t="s">
        <v>2242</v>
      </c>
      <c r="H15" s="49">
        <v>313</v>
      </c>
      <c r="I15" s="347" t="s">
        <v>44</v>
      </c>
      <c r="J15" s="277" t="str">
        <f>IF(ISBLANK(INDEX('Policy Characteristics'!D:D,MATCH($C15,'Policy Characteristics'!$C:$C,0))),"",INDEX('Policy Characteristics'!D:D,MATCH($C15,'Policy Characteristics'!$C:$C,0)))</f>
        <v>Conventional Pollutant Standard</v>
      </c>
      <c r="K15" s="276" t="str">
        <f>IF(ISBLANK(INDEX('Policy Characteristics'!E:E,MATCH($C15,'Policy Characteristics'!$C:$C,0))),"",INDEX('Policy Characteristics'!E:E,MATCH($C15,'Policy Characteristics'!$C:$C,0)))</f>
        <v>trans reduce regulated pollutants</v>
      </c>
      <c r="L15" s="284">
        <f>IF(ISBLANK(INDEX('Policy Characteristics'!F:F,MATCH($C15,'Policy Characteristics'!$C:$C,0))),"",INDEX('Policy Characteristics'!F:F,MATCH($C15,'Policy Characteristics'!$C:$C,0)))</f>
        <v>0</v>
      </c>
      <c r="M15" s="284">
        <f>IF(ISBLANK(INDEX('Policy Characteristics'!G:G,MATCH($C15,'Policy Characteristics'!$C:$C,0))),"",INDEX('Policy Characteristics'!G:G,MATCH($C15,'Policy Characteristics'!$C:$C,0)))</f>
        <v>1</v>
      </c>
      <c r="N15" s="284">
        <f>IF(ISBLANK(INDEX('Policy Characteristics'!H:H,MATCH($C15,'Policy Characteristics'!$C:$C,0))),"",INDEX('Policy Characteristics'!H:H,MATCH($C15,'Policy Characteristics'!$C:$C,0)))</f>
        <v>0.02</v>
      </c>
      <c r="O15" s="276" t="str">
        <f>IF(ISBLANK(INDEX('Policy Characteristics'!I:I,MATCH($C15,'Policy Characteristics'!$C:$C,0))),"",INDEX('Policy Characteristics'!I:I,MATCH($C15,'Policy Characteristics'!$C:$C,0)))</f>
        <v>% reduction in emissions</v>
      </c>
      <c r="P15" s="27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276" t="str">
        <f>IF(ISBLANK(INDEX('Policy Characteristics'!K:K,MATCH($C15,'Policy Characteristics'!$C:$C,0))),"",INDEX('Policy Characteristics'!K:K,MATCH($C15,'Policy Characteristics'!$C:$C,0)))</f>
        <v>transportation-sector-main.html#conv-pol-stds</v>
      </c>
      <c r="R15" s="276" t="str">
        <f>IF(ISBLANK(INDEX('Policy Characteristics'!L:L,MATCH($C15,'Policy Characteristics'!$C:$C,0))),"",INDEX('Policy Characteristics'!L:L,MATCH($C15,'Policy Characteristics'!$C:$C,0)))</f>
        <v>conventional-pollutant-standards.html</v>
      </c>
    </row>
    <row r="16" spans="1:18" s="2" customFormat="1" x14ac:dyDescent="0.25">
      <c r="A16" s="276" t="str">
        <f>IF(ISBLANK(INDEX('Policy Characteristics'!A:A,MATCH($C16,'Policy Characteristics'!$C:$C,0))),"",INDEX('Policy Characteristics'!A:A,MATCH($C16,'Policy Characteristics'!$C:$C,0)))</f>
        <v>Transportation</v>
      </c>
      <c r="B16" s="285" t="str">
        <f>IF(ISBLANK(INDEX('Policy Characteristics'!B:B,MATCH($C16,'Policy Characteristics'!$C:$C,0))),"",INDEX('Policy Characteristics'!B:B,MATCH($C16,'Policy Characteristics'!$C:$C,0)))</f>
        <v>Conventional Pollutant Standards</v>
      </c>
      <c r="C16" s="276" t="str">
        <f t="shared" si="0"/>
        <v>Percentage Reduction of Separately Regulated Pollutants</v>
      </c>
      <c r="D16" s="2" t="s">
        <v>39</v>
      </c>
      <c r="E16" s="2" t="s">
        <v>2244</v>
      </c>
      <c r="F16" s="2" t="s">
        <v>3537</v>
      </c>
      <c r="G16" s="2" t="s">
        <v>2343</v>
      </c>
      <c r="H16" s="49">
        <v>314</v>
      </c>
      <c r="I16" s="347" t="s">
        <v>44</v>
      </c>
      <c r="J16" s="277" t="str">
        <f>IF(ISBLANK(INDEX('Policy Characteristics'!D:D,MATCH($C16,'Policy Characteristics'!$C:$C,0))),"",INDEX('Policy Characteristics'!D:D,MATCH($C16,'Policy Characteristics'!$C:$C,0)))</f>
        <v>Conventional Pollutant Standard</v>
      </c>
      <c r="K16" s="276" t="str">
        <f>IF(ISBLANK(INDEX('Policy Characteristics'!E:E,MATCH($C16,'Policy Characteristics'!$C:$C,0))),"",INDEX('Policy Characteristics'!E:E,MATCH($C16,'Policy Characteristics'!$C:$C,0)))</f>
        <v>trans reduce regulated pollutants</v>
      </c>
      <c r="L16" s="284">
        <f>IF(ISBLANK(INDEX('Policy Characteristics'!F:F,MATCH($C16,'Policy Characteristics'!$C:$C,0))),"",INDEX('Policy Characteristics'!F:F,MATCH($C16,'Policy Characteristics'!$C:$C,0)))</f>
        <v>0</v>
      </c>
      <c r="M16" s="284">
        <f>IF(ISBLANK(INDEX('Policy Characteristics'!G:G,MATCH($C16,'Policy Characteristics'!$C:$C,0))),"",INDEX('Policy Characteristics'!G:G,MATCH($C16,'Policy Characteristics'!$C:$C,0)))</f>
        <v>1</v>
      </c>
      <c r="N16" s="284">
        <f>IF(ISBLANK(INDEX('Policy Characteristics'!H:H,MATCH($C16,'Policy Characteristics'!$C:$C,0))),"",INDEX('Policy Characteristics'!H:H,MATCH($C16,'Policy Characteristics'!$C:$C,0)))</f>
        <v>0.02</v>
      </c>
      <c r="O16" s="276" t="str">
        <f>IF(ISBLANK(INDEX('Policy Characteristics'!I:I,MATCH($C16,'Policy Characteristics'!$C:$C,0))),"",INDEX('Policy Characteristics'!I:I,MATCH($C16,'Policy Characteristics'!$C:$C,0)))</f>
        <v>% reduction in emissions</v>
      </c>
      <c r="P16" s="27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276" t="str">
        <f>IF(ISBLANK(INDEX('Policy Characteristics'!K:K,MATCH($C16,'Policy Characteristics'!$C:$C,0))),"",INDEX('Policy Characteristics'!K:K,MATCH($C16,'Policy Characteristics'!$C:$C,0)))</f>
        <v>transportation-sector-main.html#conv-pol-stds</v>
      </c>
      <c r="R16" s="276" t="str">
        <f>IF(ISBLANK(INDEX('Policy Characteristics'!L:L,MATCH($C16,'Policy Characteristics'!$C:$C,0))),"",INDEX('Policy Characteristics'!L:L,MATCH($C16,'Policy Characteristics'!$C:$C,0)))</f>
        <v>conventional-pollutant-standards.html</v>
      </c>
    </row>
    <row r="17" spans="1:18" s="2" customFormat="1" x14ac:dyDescent="0.25">
      <c r="A17" s="276" t="str">
        <f>IF(ISBLANK(INDEX('Policy Characteristics'!A:A,MATCH($C17,'Policy Characteristics'!$C:$C,0))),"",INDEX('Policy Characteristics'!A:A,MATCH($C17,'Policy Characteristics'!$C:$C,0)))</f>
        <v>Transportation</v>
      </c>
      <c r="B17" s="285" t="str">
        <f>IF(ISBLANK(INDEX('Policy Characteristics'!B:B,MATCH($C17,'Policy Characteristics'!$C:$C,0))),"",INDEX('Policy Characteristics'!B:B,MATCH($C17,'Policy Characteristics'!$C:$C,0)))</f>
        <v>Conventional Pollutant Standards</v>
      </c>
      <c r="C17" s="276" t="str">
        <f t="shared" si="0"/>
        <v>Percentage Reduction of Separately Regulated Pollutants</v>
      </c>
      <c r="D17" s="2" t="s">
        <v>39</v>
      </c>
      <c r="E17" s="2" t="s">
        <v>2245</v>
      </c>
      <c r="F17" s="2" t="s">
        <v>3537</v>
      </c>
      <c r="G17" s="2" t="s">
        <v>2245</v>
      </c>
      <c r="H17" s="49">
        <v>315</v>
      </c>
      <c r="I17" s="347" t="s">
        <v>44</v>
      </c>
      <c r="J17" s="277" t="str">
        <f>IF(ISBLANK(INDEX('Policy Characteristics'!D:D,MATCH($C17,'Policy Characteristics'!$C:$C,0))),"",INDEX('Policy Characteristics'!D:D,MATCH($C17,'Policy Characteristics'!$C:$C,0)))</f>
        <v>Conventional Pollutant Standard</v>
      </c>
      <c r="K17" s="276" t="str">
        <f>IF(ISBLANK(INDEX('Policy Characteristics'!E:E,MATCH($C17,'Policy Characteristics'!$C:$C,0))),"",INDEX('Policy Characteristics'!E:E,MATCH($C17,'Policy Characteristics'!$C:$C,0)))</f>
        <v>trans reduce regulated pollutants</v>
      </c>
      <c r="L17" s="284">
        <f>IF(ISBLANK(INDEX('Policy Characteristics'!F:F,MATCH($C17,'Policy Characteristics'!$C:$C,0))),"",INDEX('Policy Characteristics'!F:F,MATCH($C17,'Policy Characteristics'!$C:$C,0)))</f>
        <v>0</v>
      </c>
      <c r="M17" s="284">
        <f>IF(ISBLANK(INDEX('Policy Characteristics'!G:G,MATCH($C17,'Policy Characteristics'!$C:$C,0))),"",INDEX('Policy Characteristics'!G:G,MATCH($C17,'Policy Characteristics'!$C:$C,0)))</f>
        <v>1</v>
      </c>
      <c r="N17" s="284">
        <f>IF(ISBLANK(INDEX('Policy Characteristics'!H:H,MATCH($C17,'Policy Characteristics'!$C:$C,0))),"",INDEX('Policy Characteristics'!H:H,MATCH($C17,'Policy Characteristics'!$C:$C,0)))</f>
        <v>0.02</v>
      </c>
      <c r="O17" s="276" t="str">
        <f>IF(ISBLANK(INDEX('Policy Characteristics'!I:I,MATCH($C17,'Policy Characteristics'!$C:$C,0))),"",INDEX('Policy Characteristics'!I:I,MATCH($C17,'Policy Characteristics'!$C:$C,0)))</f>
        <v>% reduction in emissions</v>
      </c>
      <c r="P17" s="27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276" t="str">
        <f>IF(ISBLANK(INDEX('Policy Characteristics'!K:K,MATCH($C17,'Policy Characteristics'!$C:$C,0))),"",INDEX('Policy Characteristics'!K:K,MATCH($C17,'Policy Characteristics'!$C:$C,0)))</f>
        <v>transportation-sector-main.html#conv-pol-stds</v>
      </c>
      <c r="R17" s="276" t="str">
        <f>IF(ISBLANK(INDEX('Policy Characteristics'!L:L,MATCH($C17,'Policy Characteristics'!$C:$C,0))),"",INDEX('Policy Characteristics'!L:L,MATCH($C17,'Policy Characteristics'!$C:$C,0)))</f>
        <v>conventional-pollutant-standards.html</v>
      </c>
    </row>
    <row r="18" spans="1:18" s="2" customFormat="1" x14ac:dyDescent="0.25">
      <c r="A18" s="276" t="str">
        <f>IF(ISBLANK(INDEX('Policy Characteristics'!A:A,MATCH($C18,'Policy Characteristics'!$C:$C,0))),"",INDEX('Policy Characteristics'!A:A,MATCH($C18,'Policy Characteristics'!$C:$C,0)))</f>
        <v>Transportation</v>
      </c>
      <c r="B18" s="285" t="str">
        <f>IF(ISBLANK(INDEX('Policy Characteristics'!B:B,MATCH($C18,'Policy Characteristics'!$C:$C,0))),"",INDEX('Policy Characteristics'!B:B,MATCH($C18,'Policy Characteristics'!$C:$C,0)))</f>
        <v>Conventional Pollutant Standards</v>
      </c>
      <c r="C18" s="276" t="str">
        <f t="shared" si="0"/>
        <v>Percentage Reduction of Separately Regulated Pollutants</v>
      </c>
      <c r="D18" s="2" t="s">
        <v>39</v>
      </c>
      <c r="E18" s="2" t="s">
        <v>2247</v>
      </c>
      <c r="F18" s="2" t="s">
        <v>3537</v>
      </c>
      <c r="G18" s="2" t="s">
        <v>2247</v>
      </c>
      <c r="H18" s="49">
        <v>316</v>
      </c>
      <c r="I18" s="347" t="s">
        <v>44</v>
      </c>
      <c r="J18" s="277" t="str">
        <f>IF(ISBLANK(INDEX('Policy Characteristics'!D:D,MATCH($C18,'Policy Characteristics'!$C:$C,0))),"",INDEX('Policy Characteristics'!D:D,MATCH($C18,'Policy Characteristics'!$C:$C,0)))</f>
        <v>Conventional Pollutant Standard</v>
      </c>
      <c r="K18" s="276" t="str">
        <f>IF(ISBLANK(INDEX('Policy Characteristics'!E:E,MATCH($C18,'Policy Characteristics'!$C:$C,0))),"",INDEX('Policy Characteristics'!E:E,MATCH($C18,'Policy Characteristics'!$C:$C,0)))</f>
        <v>trans reduce regulated pollutants</v>
      </c>
      <c r="L18" s="284">
        <f>IF(ISBLANK(INDEX('Policy Characteristics'!F:F,MATCH($C18,'Policy Characteristics'!$C:$C,0))),"",INDEX('Policy Characteristics'!F:F,MATCH($C18,'Policy Characteristics'!$C:$C,0)))</f>
        <v>0</v>
      </c>
      <c r="M18" s="284">
        <f>IF(ISBLANK(INDEX('Policy Characteristics'!G:G,MATCH($C18,'Policy Characteristics'!$C:$C,0))),"",INDEX('Policy Characteristics'!G:G,MATCH($C18,'Policy Characteristics'!$C:$C,0)))</f>
        <v>1</v>
      </c>
      <c r="N18" s="284">
        <f>IF(ISBLANK(INDEX('Policy Characteristics'!H:H,MATCH($C18,'Policy Characteristics'!$C:$C,0))),"",INDEX('Policy Characteristics'!H:H,MATCH($C18,'Policy Characteristics'!$C:$C,0)))</f>
        <v>0.02</v>
      </c>
      <c r="O18" s="276" t="str">
        <f>IF(ISBLANK(INDEX('Policy Characteristics'!I:I,MATCH($C18,'Policy Characteristics'!$C:$C,0))),"",INDEX('Policy Characteristics'!I:I,MATCH($C18,'Policy Characteristics'!$C:$C,0)))</f>
        <v>% reduction in emissions</v>
      </c>
      <c r="P18" s="27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276" t="str">
        <f>IF(ISBLANK(INDEX('Policy Characteristics'!K:K,MATCH($C18,'Policy Characteristics'!$C:$C,0))),"",INDEX('Policy Characteristics'!K:K,MATCH($C18,'Policy Characteristics'!$C:$C,0)))</f>
        <v>transportation-sector-main.html#conv-pol-stds</v>
      </c>
      <c r="R18" s="276" t="str">
        <f>IF(ISBLANK(INDEX('Policy Characteristics'!L:L,MATCH($C18,'Policy Characteristics'!$C:$C,0))),"",INDEX('Policy Characteristics'!L:L,MATCH($C18,'Policy Characteristics'!$C:$C,0)))</f>
        <v>conventional-pollutant-standards.html</v>
      </c>
    </row>
    <row r="19" spans="1:18" s="2" customFormat="1" x14ac:dyDescent="0.25">
      <c r="A19" s="276" t="str">
        <f>IF(ISBLANK(INDEX('Policy Characteristics'!A:A,MATCH($C19,'Policy Characteristics'!$C:$C,0))),"",INDEX('Policy Characteristics'!A:A,MATCH($C19,'Policy Characteristics'!$C:$C,0)))</f>
        <v>Transportation</v>
      </c>
      <c r="B19" s="285" t="str">
        <f>IF(ISBLANK(INDEX('Policy Characteristics'!B:B,MATCH($C19,'Policy Characteristics'!$C:$C,0))),"",INDEX('Policy Characteristics'!B:B,MATCH($C19,'Policy Characteristics'!$C:$C,0)))</f>
        <v>Conventional Pollutant Standards</v>
      </c>
      <c r="C19" s="276" t="str">
        <f t="shared" si="0"/>
        <v>Percentage Reduction of Separately Regulated Pollutants</v>
      </c>
      <c r="D19" s="2" t="s">
        <v>39</v>
      </c>
      <c r="E19" s="2" t="s">
        <v>2249</v>
      </c>
      <c r="F19" s="2" t="s">
        <v>3537</v>
      </c>
      <c r="G19" s="2" t="s">
        <v>2249</v>
      </c>
      <c r="H19" s="49">
        <v>317</v>
      </c>
      <c r="I19" s="347" t="s">
        <v>44</v>
      </c>
      <c r="J19" s="277" t="str">
        <f>IF(ISBLANK(INDEX('Policy Characteristics'!D:D,MATCH($C19,'Policy Characteristics'!$C:$C,0))),"",INDEX('Policy Characteristics'!D:D,MATCH($C19,'Policy Characteristics'!$C:$C,0)))</f>
        <v>Conventional Pollutant Standard</v>
      </c>
      <c r="K19" s="276" t="str">
        <f>IF(ISBLANK(INDEX('Policy Characteristics'!E:E,MATCH($C19,'Policy Characteristics'!$C:$C,0))),"",INDEX('Policy Characteristics'!E:E,MATCH($C19,'Policy Characteristics'!$C:$C,0)))</f>
        <v>trans reduce regulated pollutants</v>
      </c>
      <c r="L19" s="284">
        <f>IF(ISBLANK(INDEX('Policy Characteristics'!F:F,MATCH($C19,'Policy Characteristics'!$C:$C,0))),"",INDEX('Policy Characteristics'!F:F,MATCH($C19,'Policy Characteristics'!$C:$C,0)))</f>
        <v>0</v>
      </c>
      <c r="M19" s="284">
        <f>IF(ISBLANK(INDEX('Policy Characteristics'!G:G,MATCH($C19,'Policy Characteristics'!$C:$C,0))),"",INDEX('Policy Characteristics'!G:G,MATCH($C19,'Policy Characteristics'!$C:$C,0)))</f>
        <v>1</v>
      </c>
      <c r="N19" s="284">
        <f>IF(ISBLANK(INDEX('Policy Characteristics'!H:H,MATCH($C19,'Policy Characteristics'!$C:$C,0))),"",INDEX('Policy Characteristics'!H:H,MATCH($C19,'Policy Characteristics'!$C:$C,0)))</f>
        <v>0.02</v>
      </c>
      <c r="O19" s="276" t="str">
        <f>IF(ISBLANK(INDEX('Policy Characteristics'!I:I,MATCH($C19,'Policy Characteristics'!$C:$C,0))),"",INDEX('Policy Characteristics'!I:I,MATCH($C19,'Policy Characteristics'!$C:$C,0)))</f>
        <v>% reduction in emissions</v>
      </c>
      <c r="P19" s="27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276" t="str">
        <f>IF(ISBLANK(INDEX('Policy Characteristics'!K:K,MATCH($C19,'Policy Characteristics'!$C:$C,0))),"",INDEX('Policy Characteristics'!K:K,MATCH($C19,'Policy Characteristics'!$C:$C,0)))</f>
        <v>transportation-sector-main.html#conv-pol-stds</v>
      </c>
      <c r="R19" s="276" t="str">
        <f>IF(ISBLANK(INDEX('Policy Characteristics'!L:L,MATCH($C19,'Policy Characteristics'!$C:$C,0))),"",INDEX('Policy Characteristics'!L:L,MATCH($C19,'Policy Characteristics'!$C:$C,0)))</f>
        <v>conventional-pollutant-standards.html</v>
      </c>
    </row>
    <row r="20" spans="1:18" s="2" customFormat="1" x14ac:dyDescent="0.25">
      <c r="A20" s="276" t="str">
        <f>IF(ISBLANK(INDEX('Policy Characteristics'!A:A,MATCH($C20,'Policy Characteristics'!$C:$C,0))),"",INDEX('Policy Characteristics'!A:A,MATCH($C20,'Policy Characteristics'!$C:$C,0)))</f>
        <v>Transportation</v>
      </c>
      <c r="B20" s="285" t="str">
        <f>IF(ISBLANK(INDEX('Policy Characteristics'!B:B,MATCH($C20,'Policy Characteristics'!$C:$C,0))),"",INDEX('Policy Characteristics'!B:B,MATCH($C20,'Policy Characteristics'!$C:$C,0)))</f>
        <v>Conventional Pollutant Standards</v>
      </c>
      <c r="C20" s="276" t="str">
        <f t="shared" si="0"/>
        <v>Percentage Reduction of Separately Regulated Pollutants</v>
      </c>
      <c r="D20" s="2" t="s">
        <v>39</v>
      </c>
      <c r="E20" s="2" t="s">
        <v>2251</v>
      </c>
      <c r="F20" s="2" t="s">
        <v>3537</v>
      </c>
      <c r="G20" s="2" t="s">
        <v>2251</v>
      </c>
      <c r="H20" s="49">
        <v>318</v>
      </c>
      <c r="I20" s="348" t="s">
        <v>45</v>
      </c>
      <c r="J20" s="277" t="str">
        <f>IF(ISBLANK(INDEX('Policy Characteristics'!D:D,MATCH($C20,'Policy Characteristics'!$C:$C,0))),"",INDEX('Policy Characteristics'!D:D,MATCH($C20,'Policy Characteristics'!$C:$C,0)))</f>
        <v>Conventional Pollutant Standard</v>
      </c>
      <c r="K20" s="276" t="str">
        <f>IF(ISBLANK(INDEX('Policy Characteristics'!E:E,MATCH($C20,'Policy Characteristics'!$C:$C,0))),"",INDEX('Policy Characteristics'!E:E,MATCH($C20,'Policy Characteristics'!$C:$C,0)))</f>
        <v>trans reduce regulated pollutants</v>
      </c>
      <c r="L20" s="284">
        <f>IF(ISBLANK(INDEX('Policy Characteristics'!F:F,MATCH($C20,'Policy Characteristics'!$C:$C,0))),"",INDEX('Policy Characteristics'!F:F,MATCH($C20,'Policy Characteristics'!$C:$C,0)))</f>
        <v>0</v>
      </c>
      <c r="M20" s="284">
        <f>IF(ISBLANK(INDEX('Policy Characteristics'!G:G,MATCH($C20,'Policy Characteristics'!$C:$C,0))),"",INDEX('Policy Characteristics'!G:G,MATCH($C20,'Policy Characteristics'!$C:$C,0)))</f>
        <v>1</v>
      </c>
      <c r="N20" s="284">
        <f>IF(ISBLANK(INDEX('Policy Characteristics'!H:H,MATCH($C20,'Policy Characteristics'!$C:$C,0))),"",INDEX('Policy Characteristics'!H:H,MATCH($C20,'Policy Characteristics'!$C:$C,0)))</f>
        <v>0.02</v>
      </c>
      <c r="O20" s="276" t="str">
        <f>IF(ISBLANK(INDEX('Policy Characteristics'!I:I,MATCH($C20,'Policy Characteristics'!$C:$C,0))),"",INDEX('Policy Characteristics'!I:I,MATCH($C20,'Policy Characteristics'!$C:$C,0)))</f>
        <v>% reduction in emissions</v>
      </c>
      <c r="P20" s="27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276" t="str">
        <f>IF(ISBLANK(INDEX('Policy Characteristics'!K:K,MATCH($C20,'Policy Characteristics'!$C:$C,0))),"",INDEX('Policy Characteristics'!K:K,MATCH($C20,'Policy Characteristics'!$C:$C,0)))</f>
        <v>transportation-sector-main.html#conv-pol-stds</v>
      </c>
      <c r="R20" s="276" t="str">
        <f>IF(ISBLANK(INDEX('Policy Characteristics'!L:L,MATCH($C20,'Policy Characteristics'!$C:$C,0))),"",INDEX('Policy Characteristics'!L:L,MATCH($C20,'Policy Characteristics'!$C:$C,0)))</f>
        <v>conventional-pollutant-standards.html</v>
      </c>
    </row>
    <row r="21" spans="1:18" s="2" customFormat="1" x14ac:dyDescent="0.25">
      <c r="A21" s="276" t="str">
        <f>IF(ISBLANK(INDEX('Policy Characteristics'!A:A,MATCH($C21,'Policy Characteristics'!$C:$C,0))),"",INDEX('Policy Characteristics'!A:A,MATCH($C21,'Policy Characteristics'!$C:$C,0)))</f>
        <v>Transportation</v>
      </c>
      <c r="B21" s="285" t="str">
        <f>IF(ISBLANK(INDEX('Policy Characteristics'!B:B,MATCH($C21,'Policy Characteristics'!$C:$C,0))),"",INDEX('Policy Characteristics'!B:B,MATCH($C21,'Policy Characteristics'!$C:$C,0)))</f>
        <v>Conventional Pollutant Standards</v>
      </c>
      <c r="C21" s="276" t="str">
        <f t="shared" si="0"/>
        <v>Percentage Reduction of Separately Regulated Pollutants</v>
      </c>
      <c r="D21" s="2" t="s">
        <v>39</v>
      </c>
      <c r="E21" s="2" t="s">
        <v>2253</v>
      </c>
      <c r="F21" s="2" t="s">
        <v>3537</v>
      </c>
      <c r="G21" s="2" t="s">
        <v>2253</v>
      </c>
      <c r="H21" s="49">
        <v>319</v>
      </c>
      <c r="I21" s="348" t="s">
        <v>45</v>
      </c>
      <c r="J21" s="277" t="str">
        <f>IF(ISBLANK(INDEX('Policy Characteristics'!D:D,MATCH($C21,'Policy Characteristics'!$C:$C,0))),"",INDEX('Policy Characteristics'!D:D,MATCH($C21,'Policy Characteristics'!$C:$C,0)))</f>
        <v>Conventional Pollutant Standard</v>
      </c>
      <c r="K21" s="276" t="str">
        <f>IF(ISBLANK(INDEX('Policy Characteristics'!E:E,MATCH($C21,'Policy Characteristics'!$C:$C,0))),"",INDEX('Policy Characteristics'!E:E,MATCH($C21,'Policy Characteristics'!$C:$C,0)))</f>
        <v>trans reduce regulated pollutants</v>
      </c>
      <c r="L21" s="284">
        <f>IF(ISBLANK(INDEX('Policy Characteristics'!F:F,MATCH($C21,'Policy Characteristics'!$C:$C,0))),"",INDEX('Policy Characteristics'!F:F,MATCH($C21,'Policy Characteristics'!$C:$C,0)))</f>
        <v>0</v>
      </c>
      <c r="M21" s="284">
        <f>IF(ISBLANK(INDEX('Policy Characteristics'!G:G,MATCH($C21,'Policy Characteristics'!$C:$C,0))),"",INDEX('Policy Characteristics'!G:G,MATCH($C21,'Policy Characteristics'!$C:$C,0)))</f>
        <v>1</v>
      </c>
      <c r="N21" s="284">
        <f>IF(ISBLANK(INDEX('Policy Characteristics'!H:H,MATCH($C21,'Policy Characteristics'!$C:$C,0))),"",INDEX('Policy Characteristics'!H:H,MATCH($C21,'Policy Characteristics'!$C:$C,0)))</f>
        <v>0.02</v>
      </c>
      <c r="O21" s="276" t="str">
        <f>IF(ISBLANK(INDEX('Policy Characteristics'!I:I,MATCH($C21,'Policy Characteristics'!$C:$C,0))),"",INDEX('Policy Characteristics'!I:I,MATCH($C21,'Policy Characteristics'!$C:$C,0)))</f>
        <v>% reduction in emissions</v>
      </c>
      <c r="P21" s="27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276" t="str">
        <f>IF(ISBLANK(INDEX('Policy Characteristics'!K:K,MATCH($C21,'Policy Characteristics'!$C:$C,0))),"",INDEX('Policy Characteristics'!K:K,MATCH($C21,'Policy Characteristics'!$C:$C,0)))</f>
        <v>transportation-sector-main.html#conv-pol-stds</v>
      </c>
      <c r="R21" s="276" t="str">
        <f>IF(ISBLANK(INDEX('Policy Characteristics'!L:L,MATCH($C21,'Policy Characteristics'!$C:$C,0))),"",INDEX('Policy Characteristics'!L:L,MATCH($C21,'Policy Characteristics'!$C:$C,0)))</f>
        <v>conventional-pollutant-standards.html</v>
      </c>
    </row>
    <row r="22" spans="1:18" s="2" customFormat="1" x14ac:dyDescent="0.25">
      <c r="A22" s="276" t="str">
        <f>IF(ISBLANK(INDEX('Policy Characteristics'!A:A,MATCH($C22,'Policy Characteristics'!$C:$C,0))),"",INDEX('Policy Characteristics'!A:A,MATCH($C22,'Policy Characteristics'!$C:$C,0)))</f>
        <v>Transportation</v>
      </c>
      <c r="B22" s="285" t="str">
        <f>IF(ISBLANK(INDEX('Policy Characteristics'!B:B,MATCH($C22,'Policy Characteristics'!$C:$C,0))),"",INDEX('Policy Characteristics'!B:B,MATCH($C22,'Policy Characteristics'!$C:$C,0)))</f>
        <v>Conventional Pollutant Standards</v>
      </c>
      <c r="C22" s="276" t="str">
        <f t="shared" si="0"/>
        <v>Percentage Reduction of Separately Regulated Pollutants</v>
      </c>
      <c r="D22" s="2" t="s">
        <v>40</v>
      </c>
      <c r="E22" s="2" t="s">
        <v>2237</v>
      </c>
      <c r="F22" s="2" t="s">
        <v>3358</v>
      </c>
      <c r="G22" s="2" t="s">
        <v>2451</v>
      </c>
      <c r="H22" s="49">
        <v>320</v>
      </c>
      <c r="I22" s="347" t="s">
        <v>44</v>
      </c>
      <c r="J22" s="277" t="str">
        <f>IF(ISBLANK(INDEX('Policy Characteristics'!D:D,MATCH($C22,'Policy Characteristics'!$C:$C,0))),"",INDEX('Policy Characteristics'!D:D,MATCH($C22,'Policy Characteristics'!$C:$C,0)))</f>
        <v>Conventional Pollutant Standard</v>
      </c>
      <c r="K22" s="276" t="str">
        <f>IF(ISBLANK(INDEX('Policy Characteristics'!E:E,MATCH($C22,'Policy Characteristics'!$C:$C,0))),"",INDEX('Policy Characteristics'!E:E,MATCH($C22,'Policy Characteristics'!$C:$C,0)))</f>
        <v>trans reduce regulated pollutants</v>
      </c>
      <c r="L22" s="284">
        <f>IF(ISBLANK(INDEX('Policy Characteristics'!F:F,MATCH($C22,'Policy Characteristics'!$C:$C,0))),"",INDEX('Policy Characteristics'!F:F,MATCH($C22,'Policy Characteristics'!$C:$C,0)))</f>
        <v>0</v>
      </c>
      <c r="M22" s="284">
        <f>IF(ISBLANK(INDEX('Policy Characteristics'!G:G,MATCH($C22,'Policy Characteristics'!$C:$C,0))),"",INDEX('Policy Characteristics'!G:G,MATCH($C22,'Policy Characteristics'!$C:$C,0)))</f>
        <v>1</v>
      </c>
      <c r="N22" s="284">
        <f>IF(ISBLANK(INDEX('Policy Characteristics'!H:H,MATCH($C22,'Policy Characteristics'!$C:$C,0))),"",INDEX('Policy Characteristics'!H:H,MATCH($C22,'Policy Characteristics'!$C:$C,0)))</f>
        <v>0.02</v>
      </c>
      <c r="O22" s="276" t="str">
        <f>IF(ISBLANK(INDEX('Policy Characteristics'!I:I,MATCH($C22,'Policy Characteristics'!$C:$C,0))),"",INDEX('Policy Characteristics'!I:I,MATCH($C22,'Policy Characteristics'!$C:$C,0)))</f>
        <v>% reduction in emissions</v>
      </c>
      <c r="P22" s="27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276" t="str">
        <f>IF(ISBLANK(INDEX('Policy Characteristics'!K:K,MATCH($C22,'Policy Characteristics'!$C:$C,0))),"",INDEX('Policy Characteristics'!K:K,MATCH($C22,'Policy Characteristics'!$C:$C,0)))</f>
        <v>transportation-sector-main.html#conv-pol-stds</v>
      </c>
      <c r="R22" s="276" t="str">
        <f>IF(ISBLANK(INDEX('Policy Characteristics'!L:L,MATCH($C22,'Policy Characteristics'!$C:$C,0))),"",INDEX('Policy Characteristics'!L:L,MATCH($C22,'Policy Characteristics'!$C:$C,0)))</f>
        <v>conventional-pollutant-standards.html</v>
      </c>
    </row>
    <row r="23" spans="1:18" s="2" customFormat="1" x14ac:dyDescent="0.25">
      <c r="A23" s="276" t="str">
        <f>IF(ISBLANK(INDEX('Policy Characteristics'!A:A,MATCH($C23,'Policy Characteristics'!$C:$C,0))),"",INDEX('Policy Characteristics'!A:A,MATCH($C23,'Policy Characteristics'!$C:$C,0)))</f>
        <v>Transportation</v>
      </c>
      <c r="B23" s="285" t="str">
        <f>IF(ISBLANK(INDEX('Policy Characteristics'!B:B,MATCH($C23,'Policy Characteristics'!$C:$C,0))),"",INDEX('Policy Characteristics'!B:B,MATCH($C23,'Policy Characteristics'!$C:$C,0)))</f>
        <v>Conventional Pollutant Standards</v>
      </c>
      <c r="C23" s="276" t="str">
        <f t="shared" ref="C23:C32" si="1">C$2</f>
        <v>Percentage Reduction of Separately Regulated Pollutants</v>
      </c>
      <c r="D23" s="2" t="s">
        <v>40</v>
      </c>
      <c r="E23" s="2" t="s">
        <v>500</v>
      </c>
      <c r="F23" s="2" t="s">
        <v>3358</v>
      </c>
      <c r="G23" s="2" t="s">
        <v>500</v>
      </c>
      <c r="H23" s="49">
        <v>321</v>
      </c>
      <c r="I23" s="348" t="s">
        <v>45</v>
      </c>
      <c r="J23" s="277" t="str">
        <f>IF(ISBLANK(INDEX('Policy Characteristics'!D:D,MATCH($C23,'Policy Characteristics'!$C:$C,0))),"",INDEX('Policy Characteristics'!D:D,MATCH($C23,'Policy Characteristics'!$C:$C,0)))</f>
        <v>Conventional Pollutant Standard</v>
      </c>
      <c r="K23" s="276" t="str">
        <f>IF(ISBLANK(INDEX('Policy Characteristics'!E:E,MATCH($C23,'Policy Characteristics'!$C:$C,0))),"",INDEX('Policy Characteristics'!E:E,MATCH($C23,'Policy Characteristics'!$C:$C,0)))</f>
        <v>trans reduce regulated pollutants</v>
      </c>
      <c r="L23" s="284">
        <f>IF(ISBLANK(INDEX('Policy Characteristics'!F:F,MATCH($C23,'Policy Characteristics'!$C:$C,0))),"",INDEX('Policy Characteristics'!F:F,MATCH($C23,'Policy Characteristics'!$C:$C,0)))</f>
        <v>0</v>
      </c>
      <c r="M23" s="284">
        <f>IF(ISBLANK(INDEX('Policy Characteristics'!G:G,MATCH($C23,'Policy Characteristics'!$C:$C,0))),"",INDEX('Policy Characteristics'!G:G,MATCH($C23,'Policy Characteristics'!$C:$C,0)))</f>
        <v>1</v>
      </c>
      <c r="N23" s="284">
        <f>IF(ISBLANK(INDEX('Policy Characteristics'!H:H,MATCH($C23,'Policy Characteristics'!$C:$C,0))),"",INDEX('Policy Characteristics'!H:H,MATCH($C23,'Policy Characteristics'!$C:$C,0)))</f>
        <v>0.02</v>
      </c>
      <c r="O23" s="276" t="str">
        <f>IF(ISBLANK(INDEX('Policy Characteristics'!I:I,MATCH($C23,'Policy Characteristics'!$C:$C,0))),"",INDEX('Policy Characteristics'!I:I,MATCH($C23,'Policy Characteristics'!$C:$C,0)))</f>
        <v>% reduction in emissions</v>
      </c>
      <c r="P23" s="27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276" t="str">
        <f>IF(ISBLANK(INDEX('Policy Characteristics'!K:K,MATCH($C23,'Policy Characteristics'!$C:$C,0))),"",INDEX('Policy Characteristics'!K:K,MATCH($C23,'Policy Characteristics'!$C:$C,0)))</f>
        <v>transportation-sector-main.html#conv-pol-stds</v>
      </c>
      <c r="R23" s="276" t="str">
        <f>IF(ISBLANK(INDEX('Policy Characteristics'!L:L,MATCH($C23,'Policy Characteristics'!$C:$C,0))),"",INDEX('Policy Characteristics'!L:L,MATCH($C23,'Policy Characteristics'!$C:$C,0)))</f>
        <v>conventional-pollutant-standards.html</v>
      </c>
    </row>
    <row r="24" spans="1:18" s="2" customFormat="1" x14ac:dyDescent="0.25">
      <c r="A24" s="276" t="str">
        <f>IF(ISBLANK(INDEX('Policy Characteristics'!A:A,MATCH($C24,'Policy Characteristics'!$C:$C,0))),"",INDEX('Policy Characteristics'!A:A,MATCH($C24,'Policy Characteristics'!$C:$C,0)))</f>
        <v>Transportation</v>
      </c>
      <c r="B24" s="285" t="str">
        <f>IF(ISBLANK(INDEX('Policy Characteristics'!B:B,MATCH($C24,'Policy Characteristics'!$C:$C,0))),"",INDEX('Policy Characteristics'!B:B,MATCH($C24,'Policy Characteristics'!$C:$C,0)))</f>
        <v>Conventional Pollutant Standards</v>
      </c>
      <c r="C24" s="276" t="str">
        <f t="shared" si="1"/>
        <v>Percentage Reduction of Separately Regulated Pollutants</v>
      </c>
      <c r="D24" s="2" t="s">
        <v>40</v>
      </c>
      <c r="E24" s="2" t="s">
        <v>2240</v>
      </c>
      <c r="F24" s="2" t="s">
        <v>3358</v>
      </c>
      <c r="G24" s="2" t="s">
        <v>2240</v>
      </c>
      <c r="H24" s="49">
        <v>322</v>
      </c>
      <c r="I24" s="347" t="s">
        <v>44</v>
      </c>
      <c r="J24" s="277" t="str">
        <f>IF(ISBLANK(INDEX('Policy Characteristics'!D:D,MATCH($C24,'Policy Characteristics'!$C:$C,0))),"",INDEX('Policy Characteristics'!D:D,MATCH($C24,'Policy Characteristics'!$C:$C,0)))</f>
        <v>Conventional Pollutant Standard</v>
      </c>
      <c r="K24" s="276" t="str">
        <f>IF(ISBLANK(INDEX('Policy Characteristics'!E:E,MATCH($C24,'Policy Characteristics'!$C:$C,0))),"",INDEX('Policy Characteristics'!E:E,MATCH($C24,'Policy Characteristics'!$C:$C,0)))</f>
        <v>trans reduce regulated pollutants</v>
      </c>
      <c r="L24" s="284">
        <f>IF(ISBLANK(INDEX('Policy Characteristics'!F:F,MATCH($C24,'Policy Characteristics'!$C:$C,0))),"",INDEX('Policy Characteristics'!F:F,MATCH($C24,'Policy Characteristics'!$C:$C,0)))</f>
        <v>0</v>
      </c>
      <c r="M24" s="284">
        <f>IF(ISBLANK(INDEX('Policy Characteristics'!G:G,MATCH($C24,'Policy Characteristics'!$C:$C,0))),"",INDEX('Policy Characteristics'!G:G,MATCH($C24,'Policy Characteristics'!$C:$C,0)))</f>
        <v>1</v>
      </c>
      <c r="N24" s="284">
        <f>IF(ISBLANK(INDEX('Policy Characteristics'!H:H,MATCH($C24,'Policy Characteristics'!$C:$C,0))),"",INDEX('Policy Characteristics'!H:H,MATCH($C24,'Policy Characteristics'!$C:$C,0)))</f>
        <v>0.02</v>
      </c>
      <c r="O24" s="276" t="str">
        <f>IF(ISBLANK(INDEX('Policy Characteristics'!I:I,MATCH($C24,'Policy Characteristics'!$C:$C,0))),"",INDEX('Policy Characteristics'!I:I,MATCH($C24,'Policy Characteristics'!$C:$C,0)))</f>
        <v>% reduction in emissions</v>
      </c>
      <c r="P24" s="27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276" t="str">
        <f>IF(ISBLANK(INDEX('Policy Characteristics'!K:K,MATCH($C24,'Policy Characteristics'!$C:$C,0))),"",INDEX('Policy Characteristics'!K:K,MATCH($C24,'Policy Characteristics'!$C:$C,0)))</f>
        <v>transportation-sector-main.html#conv-pol-stds</v>
      </c>
      <c r="R24" s="276" t="str">
        <f>IF(ISBLANK(INDEX('Policy Characteristics'!L:L,MATCH($C24,'Policy Characteristics'!$C:$C,0))),"",INDEX('Policy Characteristics'!L:L,MATCH($C24,'Policy Characteristics'!$C:$C,0)))</f>
        <v>conventional-pollutant-standards.html</v>
      </c>
    </row>
    <row r="25" spans="1:18" s="2" customFormat="1" x14ac:dyDescent="0.25">
      <c r="A25" s="276" t="str">
        <f>IF(ISBLANK(INDEX('Policy Characteristics'!A:A,MATCH($C25,'Policy Characteristics'!$C:$C,0))),"",INDEX('Policy Characteristics'!A:A,MATCH($C25,'Policy Characteristics'!$C:$C,0)))</f>
        <v>Transportation</v>
      </c>
      <c r="B25" s="285" t="str">
        <f>IF(ISBLANK(INDEX('Policy Characteristics'!B:B,MATCH($C25,'Policy Characteristics'!$C:$C,0))),"",INDEX('Policy Characteristics'!B:B,MATCH($C25,'Policy Characteristics'!$C:$C,0)))</f>
        <v>Conventional Pollutant Standards</v>
      </c>
      <c r="C25" s="276" t="str">
        <f t="shared" si="1"/>
        <v>Percentage Reduction of Separately Regulated Pollutants</v>
      </c>
      <c r="D25" s="2" t="s">
        <v>40</v>
      </c>
      <c r="E25" s="2" t="s">
        <v>2242</v>
      </c>
      <c r="F25" s="2" t="s">
        <v>3358</v>
      </c>
      <c r="G25" s="2" t="s">
        <v>2242</v>
      </c>
      <c r="H25" s="49">
        <v>323</v>
      </c>
      <c r="I25" s="348" t="s">
        <v>45</v>
      </c>
      <c r="J25" s="277" t="str">
        <f>IF(ISBLANK(INDEX('Policy Characteristics'!D:D,MATCH($C25,'Policy Characteristics'!$C:$C,0))),"",INDEX('Policy Characteristics'!D:D,MATCH($C25,'Policy Characteristics'!$C:$C,0)))</f>
        <v>Conventional Pollutant Standard</v>
      </c>
      <c r="K25" s="276" t="str">
        <f>IF(ISBLANK(INDEX('Policy Characteristics'!E:E,MATCH($C25,'Policy Characteristics'!$C:$C,0))),"",INDEX('Policy Characteristics'!E:E,MATCH($C25,'Policy Characteristics'!$C:$C,0)))</f>
        <v>trans reduce regulated pollutants</v>
      </c>
      <c r="L25" s="284">
        <f>IF(ISBLANK(INDEX('Policy Characteristics'!F:F,MATCH($C25,'Policy Characteristics'!$C:$C,0))),"",INDEX('Policy Characteristics'!F:F,MATCH($C25,'Policy Characteristics'!$C:$C,0)))</f>
        <v>0</v>
      </c>
      <c r="M25" s="284">
        <f>IF(ISBLANK(INDEX('Policy Characteristics'!G:G,MATCH($C25,'Policy Characteristics'!$C:$C,0))),"",INDEX('Policy Characteristics'!G:G,MATCH($C25,'Policy Characteristics'!$C:$C,0)))</f>
        <v>1</v>
      </c>
      <c r="N25" s="284">
        <f>IF(ISBLANK(INDEX('Policy Characteristics'!H:H,MATCH($C25,'Policy Characteristics'!$C:$C,0))),"",INDEX('Policy Characteristics'!H:H,MATCH($C25,'Policy Characteristics'!$C:$C,0)))</f>
        <v>0.02</v>
      </c>
      <c r="O25" s="276" t="str">
        <f>IF(ISBLANK(INDEX('Policy Characteristics'!I:I,MATCH($C25,'Policy Characteristics'!$C:$C,0))),"",INDEX('Policy Characteristics'!I:I,MATCH($C25,'Policy Characteristics'!$C:$C,0)))</f>
        <v>% reduction in emissions</v>
      </c>
      <c r="P25" s="27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276" t="str">
        <f>IF(ISBLANK(INDEX('Policy Characteristics'!K:K,MATCH($C25,'Policy Characteristics'!$C:$C,0))),"",INDEX('Policy Characteristics'!K:K,MATCH($C25,'Policy Characteristics'!$C:$C,0)))</f>
        <v>transportation-sector-main.html#conv-pol-stds</v>
      </c>
      <c r="R25" s="276" t="str">
        <f>IF(ISBLANK(INDEX('Policy Characteristics'!L:L,MATCH($C25,'Policy Characteristics'!$C:$C,0))),"",INDEX('Policy Characteristics'!L:L,MATCH($C25,'Policy Characteristics'!$C:$C,0)))</f>
        <v>conventional-pollutant-standards.html</v>
      </c>
    </row>
    <row r="26" spans="1:18" s="2" customFormat="1" x14ac:dyDescent="0.25">
      <c r="A26" s="276" t="str">
        <f>IF(ISBLANK(INDEX('Policy Characteristics'!A:A,MATCH($C26,'Policy Characteristics'!$C:$C,0))),"",INDEX('Policy Characteristics'!A:A,MATCH($C26,'Policy Characteristics'!$C:$C,0)))</f>
        <v>Transportation</v>
      </c>
      <c r="B26" s="285" t="str">
        <f>IF(ISBLANK(INDEX('Policy Characteristics'!B:B,MATCH($C26,'Policy Characteristics'!$C:$C,0))),"",INDEX('Policy Characteristics'!B:B,MATCH($C26,'Policy Characteristics'!$C:$C,0)))</f>
        <v>Conventional Pollutant Standards</v>
      </c>
      <c r="C26" s="276" t="str">
        <f t="shared" si="1"/>
        <v>Percentage Reduction of Separately Regulated Pollutants</v>
      </c>
      <c r="D26" s="2" t="s">
        <v>40</v>
      </c>
      <c r="E26" s="2" t="s">
        <v>2244</v>
      </c>
      <c r="F26" s="2" t="s">
        <v>3358</v>
      </c>
      <c r="G26" s="2" t="s">
        <v>2343</v>
      </c>
      <c r="H26" s="49">
        <v>324</v>
      </c>
      <c r="I26" s="348" t="s">
        <v>45</v>
      </c>
      <c r="J26" s="277" t="str">
        <f>IF(ISBLANK(INDEX('Policy Characteristics'!D:D,MATCH($C26,'Policy Characteristics'!$C:$C,0))),"",INDEX('Policy Characteristics'!D:D,MATCH($C26,'Policy Characteristics'!$C:$C,0)))</f>
        <v>Conventional Pollutant Standard</v>
      </c>
      <c r="K26" s="276" t="str">
        <f>IF(ISBLANK(INDEX('Policy Characteristics'!E:E,MATCH($C26,'Policy Characteristics'!$C:$C,0))),"",INDEX('Policy Characteristics'!E:E,MATCH($C26,'Policy Characteristics'!$C:$C,0)))</f>
        <v>trans reduce regulated pollutants</v>
      </c>
      <c r="L26" s="284">
        <f>IF(ISBLANK(INDEX('Policy Characteristics'!F:F,MATCH($C26,'Policy Characteristics'!$C:$C,0))),"",INDEX('Policy Characteristics'!F:F,MATCH($C26,'Policy Characteristics'!$C:$C,0)))</f>
        <v>0</v>
      </c>
      <c r="M26" s="284">
        <f>IF(ISBLANK(INDEX('Policy Characteristics'!G:G,MATCH($C26,'Policy Characteristics'!$C:$C,0))),"",INDEX('Policy Characteristics'!G:G,MATCH($C26,'Policy Characteristics'!$C:$C,0)))</f>
        <v>1</v>
      </c>
      <c r="N26" s="284">
        <f>IF(ISBLANK(INDEX('Policy Characteristics'!H:H,MATCH($C26,'Policy Characteristics'!$C:$C,0))),"",INDEX('Policy Characteristics'!H:H,MATCH($C26,'Policy Characteristics'!$C:$C,0)))</f>
        <v>0.02</v>
      </c>
      <c r="O26" s="276" t="str">
        <f>IF(ISBLANK(INDEX('Policy Characteristics'!I:I,MATCH($C26,'Policy Characteristics'!$C:$C,0))),"",INDEX('Policy Characteristics'!I:I,MATCH($C26,'Policy Characteristics'!$C:$C,0)))</f>
        <v>% reduction in emissions</v>
      </c>
      <c r="P26" s="27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276" t="str">
        <f>IF(ISBLANK(INDEX('Policy Characteristics'!K:K,MATCH($C26,'Policy Characteristics'!$C:$C,0))),"",INDEX('Policy Characteristics'!K:K,MATCH($C26,'Policy Characteristics'!$C:$C,0)))</f>
        <v>transportation-sector-main.html#conv-pol-stds</v>
      </c>
      <c r="R26" s="276" t="str">
        <f>IF(ISBLANK(INDEX('Policy Characteristics'!L:L,MATCH($C26,'Policy Characteristics'!$C:$C,0))),"",INDEX('Policy Characteristics'!L:L,MATCH($C26,'Policy Characteristics'!$C:$C,0)))</f>
        <v>conventional-pollutant-standards.html</v>
      </c>
    </row>
    <row r="27" spans="1:18" s="2" customFormat="1" x14ac:dyDescent="0.25">
      <c r="A27" s="276" t="str">
        <f>IF(ISBLANK(INDEX('Policy Characteristics'!A:A,MATCH($C27,'Policy Characteristics'!$C:$C,0))),"",INDEX('Policy Characteristics'!A:A,MATCH($C27,'Policy Characteristics'!$C:$C,0)))</f>
        <v>Transportation</v>
      </c>
      <c r="B27" s="285" t="str">
        <f>IF(ISBLANK(INDEX('Policy Characteristics'!B:B,MATCH($C27,'Policy Characteristics'!$C:$C,0))),"",INDEX('Policy Characteristics'!B:B,MATCH($C27,'Policy Characteristics'!$C:$C,0)))</f>
        <v>Conventional Pollutant Standards</v>
      </c>
      <c r="C27" s="276" t="str">
        <f t="shared" si="1"/>
        <v>Percentage Reduction of Separately Regulated Pollutants</v>
      </c>
      <c r="D27" s="2" t="s">
        <v>40</v>
      </c>
      <c r="E27" s="2" t="s">
        <v>2245</v>
      </c>
      <c r="F27" s="2" t="s">
        <v>3358</v>
      </c>
      <c r="G27" s="2" t="s">
        <v>2245</v>
      </c>
      <c r="H27" s="49">
        <v>325</v>
      </c>
      <c r="I27" s="348" t="s">
        <v>45</v>
      </c>
      <c r="J27" s="277" t="str">
        <f>IF(ISBLANK(INDEX('Policy Characteristics'!D:D,MATCH($C27,'Policy Characteristics'!$C:$C,0))),"",INDEX('Policy Characteristics'!D:D,MATCH($C27,'Policy Characteristics'!$C:$C,0)))</f>
        <v>Conventional Pollutant Standard</v>
      </c>
      <c r="K27" s="276" t="str">
        <f>IF(ISBLANK(INDEX('Policy Characteristics'!E:E,MATCH($C27,'Policy Characteristics'!$C:$C,0))),"",INDEX('Policy Characteristics'!E:E,MATCH($C27,'Policy Characteristics'!$C:$C,0)))</f>
        <v>trans reduce regulated pollutants</v>
      </c>
      <c r="L27" s="284">
        <f>IF(ISBLANK(INDEX('Policy Characteristics'!F:F,MATCH($C27,'Policy Characteristics'!$C:$C,0))),"",INDEX('Policy Characteristics'!F:F,MATCH($C27,'Policy Characteristics'!$C:$C,0)))</f>
        <v>0</v>
      </c>
      <c r="M27" s="284">
        <f>IF(ISBLANK(INDEX('Policy Characteristics'!G:G,MATCH($C27,'Policy Characteristics'!$C:$C,0))),"",INDEX('Policy Characteristics'!G:G,MATCH($C27,'Policy Characteristics'!$C:$C,0)))</f>
        <v>1</v>
      </c>
      <c r="N27" s="284">
        <f>IF(ISBLANK(INDEX('Policy Characteristics'!H:H,MATCH($C27,'Policy Characteristics'!$C:$C,0))),"",INDEX('Policy Characteristics'!H:H,MATCH($C27,'Policy Characteristics'!$C:$C,0)))</f>
        <v>0.02</v>
      </c>
      <c r="O27" s="276" t="str">
        <f>IF(ISBLANK(INDEX('Policy Characteristics'!I:I,MATCH($C27,'Policy Characteristics'!$C:$C,0))),"",INDEX('Policy Characteristics'!I:I,MATCH($C27,'Policy Characteristics'!$C:$C,0)))</f>
        <v>% reduction in emissions</v>
      </c>
      <c r="P27" s="27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276" t="str">
        <f>IF(ISBLANK(INDEX('Policy Characteristics'!K:K,MATCH($C27,'Policy Characteristics'!$C:$C,0))),"",INDEX('Policy Characteristics'!K:K,MATCH($C27,'Policy Characteristics'!$C:$C,0)))</f>
        <v>transportation-sector-main.html#conv-pol-stds</v>
      </c>
      <c r="R27" s="276" t="str">
        <f>IF(ISBLANK(INDEX('Policy Characteristics'!L:L,MATCH($C27,'Policy Characteristics'!$C:$C,0))),"",INDEX('Policy Characteristics'!L:L,MATCH($C27,'Policy Characteristics'!$C:$C,0)))</f>
        <v>conventional-pollutant-standards.html</v>
      </c>
    </row>
    <row r="28" spans="1:18" s="2" customFormat="1" x14ac:dyDescent="0.25">
      <c r="A28" s="276" t="str">
        <f>IF(ISBLANK(INDEX('Policy Characteristics'!A:A,MATCH($C28,'Policy Characteristics'!$C:$C,0))),"",INDEX('Policy Characteristics'!A:A,MATCH($C28,'Policy Characteristics'!$C:$C,0)))</f>
        <v>Transportation</v>
      </c>
      <c r="B28" s="285" t="str">
        <f>IF(ISBLANK(INDEX('Policy Characteristics'!B:B,MATCH($C28,'Policy Characteristics'!$C:$C,0))),"",INDEX('Policy Characteristics'!B:B,MATCH($C28,'Policy Characteristics'!$C:$C,0)))</f>
        <v>Conventional Pollutant Standards</v>
      </c>
      <c r="C28" s="276" t="str">
        <f t="shared" si="1"/>
        <v>Percentage Reduction of Separately Regulated Pollutants</v>
      </c>
      <c r="D28" s="2" t="s">
        <v>40</v>
      </c>
      <c r="E28" s="2" t="s">
        <v>2247</v>
      </c>
      <c r="F28" s="2" t="s">
        <v>3358</v>
      </c>
      <c r="G28" s="2" t="s">
        <v>2247</v>
      </c>
      <c r="H28" s="49">
        <v>326</v>
      </c>
      <c r="I28" s="348" t="s">
        <v>45</v>
      </c>
      <c r="J28" s="277" t="str">
        <f>IF(ISBLANK(INDEX('Policy Characteristics'!D:D,MATCH($C28,'Policy Characteristics'!$C:$C,0))),"",INDEX('Policy Characteristics'!D:D,MATCH($C28,'Policy Characteristics'!$C:$C,0)))</f>
        <v>Conventional Pollutant Standard</v>
      </c>
      <c r="K28" s="276" t="str">
        <f>IF(ISBLANK(INDEX('Policy Characteristics'!E:E,MATCH($C28,'Policy Characteristics'!$C:$C,0))),"",INDEX('Policy Characteristics'!E:E,MATCH($C28,'Policy Characteristics'!$C:$C,0)))</f>
        <v>trans reduce regulated pollutants</v>
      </c>
      <c r="L28" s="284">
        <f>IF(ISBLANK(INDEX('Policy Characteristics'!F:F,MATCH($C28,'Policy Characteristics'!$C:$C,0))),"",INDEX('Policy Characteristics'!F:F,MATCH($C28,'Policy Characteristics'!$C:$C,0)))</f>
        <v>0</v>
      </c>
      <c r="M28" s="284">
        <f>IF(ISBLANK(INDEX('Policy Characteristics'!G:G,MATCH($C28,'Policy Characteristics'!$C:$C,0))),"",INDEX('Policy Characteristics'!G:G,MATCH($C28,'Policy Characteristics'!$C:$C,0)))</f>
        <v>1</v>
      </c>
      <c r="N28" s="284">
        <f>IF(ISBLANK(INDEX('Policy Characteristics'!H:H,MATCH($C28,'Policy Characteristics'!$C:$C,0))),"",INDEX('Policy Characteristics'!H:H,MATCH($C28,'Policy Characteristics'!$C:$C,0)))</f>
        <v>0.02</v>
      </c>
      <c r="O28" s="276" t="str">
        <f>IF(ISBLANK(INDEX('Policy Characteristics'!I:I,MATCH($C28,'Policy Characteristics'!$C:$C,0))),"",INDEX('Policy Characteristics'!I:I,MATCH($C28,'Policy Characteristics'!$C:$C,0)))</f>
        <v>% reduction in emissions</v>
      </c>
      <c r="P28" s="27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276" t="str">
        <f>IF(ISBLANK(INDEX('Policy Characteristics'!K:K,MATCH($C28,'Policy Characteristics'!$C:$C,0))),"",INDEX('Policy Characteristics'!K:K,MATCH($C28,'Policy Characteristics'!$C:$C,0)))</f>
        <v>transportation-sector-main.html#conv-pol-stds</v>
      </c>
      <c r="R28" s="276" t="str">
        <f>IF(ISBLANK(INDEX('Policy Characteristics'!L:L,MATCH($C28,'Policy Characteristics'!$C:$C,0))),"",INDEX('Policy Characteristics'!L:L,MATCH($C28,'Policy Characteristics'!$C:$C,0)))</f>
        <v>conventional-pollutant-standards.html</v>
      </c>
    </row>
    <row r="29" spans="1:18" s="2" customFormat="1" x14ac:dyDescent="0.25">
      <c r="A29" s="276" t="str">
        <f>IF(ISBLANK(INDEX('Policy Characteristics'!A:A,MATCH($C29,'Policy Characteristics'!$C:$C,0))),"",INDEX('Policy Characteristics'!A:A,MATCH($C29,'Policy Characteristics'!$C:$C,0)))</f>
        <v>Transportation</v>
      </c>
      <c r="B29" s="285" t="str">
        <f>IF(ISBLANK(INDEX('Policy Characteristics'!B:B,MATCH($C29,'Policy Characteristics'!$C:$C,0))),"",INDEX('Policy Characteristics'!B:B,MATCH($C29,'Policy Characteristics'!$C:$C,0)))</f>
        <v>Conventional Pollutant Standards</v>
      </c>
      <c r="C29" s="276" t="str">
        <f t="shared" si="1"/>
        <v>Percentage Reduction of Separately Regulated Pollutants</v>
      </c>
      <c r="D29" s="2" t="s">
        <v>40</v>
      </c>
      <c r="E29" s="2" t="s">
        <v>2249</v>
      </c>
      <c r="F29" s="2" t="s">
        <v>3358</v>
      </c>
      <c r="G29" s="2" t="s">
        <v>2249</v>
      </c>
      <c r="H29" s="49">
        <v>327</v>
      </c>
      <c r="I29" s="348" t="s">
        <v>45</v>
      </c>
      <c r="J29" s="277" t="str">
        <f>IF(ISBLANK(INDEX('Policy Characteristics'!D:D,MATCH($C29,'Policy Characteristics'!$C:$C,0))),"",INDEX('Policy Characteristics'!D:D,MATCH($C29,'Policy Characteristics'!$C:$C,0)))</f>
        <v>Conventional Pollutant Standard</v>
      </c>
      <c r="K29" s="276" t="str">
        <f>IF(ISBLANK(INDEX('Policy Characteristics'!E:E,MATCH($C29,'Policy Characteristics'!$C:$C,0))),"",INDEX('Policy Characteristics'!E:E,MATCH($C29,'Policy Characteristics'!$C:$C,0)))</f>
        <v>trans reduce regulated pollutants</v>
      </c>
      <c r="L29" s="284">
        <f>IF(ISBLANK(INDEX('Policy Characteristics'!F:F,MATCH($C29,'Policy Characteristics'!$C:$C,0))),"",INDEX('Policy Characteristics'!F:F,MATCH($C29,'Policy Characteristics'!$C:$C,0)))</f>
        <v>0</v>
      </c>
      <c r="M29" s="284">
        <f>IF(ISBLANK(INDEX('Policy Characteristics'!G:G,MATCH($C29,'Policy Characteristics'!$C:$C,0))),"",INDEX('Policy Characteristics'!G:G,MATCH($C29,'Policy Characteristics'!$C:$C,0)))</f>
        <v>1</v>
      </c>
      <c r="N29" s="284">
        <f>IF(ISBLANK(INDEX('Policy Characteristics'!H:H,MATCH($C29,'Policy Characteristics'!$C:$C,0))),"",INDEX('Policy Characteristics'!H:H,MATCH($C29,'Policy Characteristics'!$C:$C,0)))</f>
        <v>0.02</v>
      </c>
      <c r="O29" s="276" t="str">
        <f>IF(ISBLANK(INDEX('Policy Characteristics'!I:I,MATCH($C29,'Policy Characteristics'!$C:$C,0))),"",INDEX('Policy Characteristics'!I:I,MATCH($C29,'Policy Characteristics'!$C:$C,0)))</f>
        <v>% reduction in emissions</v>
      </c>
      <c r="P29" s="27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276" t="str">
        <f>IF(ISBLANK(INDEX('Policy Characteristics'!K:K,MATCH($C29,'Policy Characteristics'!$C:$C,0))),"",INDEX('Policy Characteristics'!K:K,MATCH($C29,'Policy Characteristics'!$C:$C,0)))</f>
        <v>transportation-sector-main.html#conv-pol-stds</v>
      </c>
      <c r="R29" s="276" t="str">
        <f>IF(ISBLANK(INDEX('Policy Characteristics'!L:L,MATCH($C29,'Policy Characteristics'!$C:$C,0))),"",INDEX('Policy Characteristics'!L:L,MATCH($C29,'Policy Characteristics'!$C:$C,0)))</f>
        <v>conventional-pollutant-standards.html</v>
      </c>
    </row>
    <row r="30" spans="1:18" s="2" customFormat="1" x14ac:dyDescent="0.25">
      <c r="A30" s="276" t="str">
        <f>IF(ISBLANK(INDEX('Policy Characteristics'!A:A,MATCH($C30,'Policy Characteristics'!$C:$C,0))),"",INDEX('Policy Characteristics'!A:A,MATCH($C30,'Policy Characteristics'!$C:$C,0)))</f>
        <v>Transportation</v>
      </c>
      <c r="B30" s="285" t="str">
        <f>IF(ISBLANK(INDEX('Policy Characteristics'!B:B,MATCH($C30,'Policy Characteristics'!$C:$C,0))),"",INDEX('Policy Characteristics'!B:B,MATCH($C30,'Policy Characteristics'!$C:$C,0)))</f>
        <v>Conventional Pollutant Standards</v>
      </c>
      <c r="C30" s="276" t="str">
        <f t="shared" si="1"/>
        <v>Percentage Reduction of Separately Regulated Pollutants</v>
      </c>
      <c r="D30" s="2" t="s">
        <v>40</v>
      </c>
      <c r="E30" s="2" t="s">
        <v>2251</v>
      </c>
      <c r="F30" s="2" t="s">
        <v>3358</v>
      </c>
      <c r="G30" s="2" t="s">
        <v>2251</v>
      </c>
      <c r="H30" s="49">
        <v>328</v>
      </c>
      <c r="I30" s="348" t="s">
        <v>45</v>
      </c>
      <c r="J30" s="277" t="str">
        <f>IF(ISBLANK(INDEX('Policy Characteristics'!D:D,MATCH($C30,'Policy Characteristics'!$C:$C,0))),"",INDEX('Policy Characteristics'!D:D,MATCH($C30,'Policy Characteristics'!$C:$C,0)))</f>
        <v>Conventional Pollutant Standard</v>
      </c>
      <c r="K30" s="276" t="str">
        <f>IF(ISBLANK(INDEX('Policy Characteristics'!E:E,MATCH($C30,'Policy Characteristics'!$C:$C,0))),"",INDEX('Policy Characteristics'!E:E,MATCH($C30,'Policy Characteristics'!$C:$C,0)))</f>
        <v>trans reduce regulated pollutants</v>
      </c>
      <c r="L30" s="284">
        <f>IF(ISBLANK(INDEX('Policy Characteristics'!F:F,MATCH($C30,'Policy Characteristics'!$C:$C,0))),"",INDEX('Policy Characteristics'!F:F,MATCH($C30,'Policy Characteristics'!$C:$C,0)))</f>
        <v>0</v>
      </c>
      <c r="M30" s="284">
        <f>IF(ISBLANK(INDEX('Policy Characteristics'!G:G,MATCH($C30,'Policy Characteristics'!$C:$C,0))),"",INDEX('Policy Characteristics'!G:G,MATCH($C30,'Policy Characteristics'!$C:$C,0)))</f>
        <v>1</v>
      </c>
      <c r="N30" s="284">
        <f>IF(ISBLANK(INDEX('Policy Characteristics'!H:H,MATCH($C30,'Policy Characteristics'!$C:$C,0))),"",INDEX('Policy Characteristics'!H:H,MATCH($C30,'Policy Characteristics'!$C:$C,0)))</f>
        <v>0.02</v>
      </c>
      <c r="O30" s="276" t="str">
        <f>IF(ISBLANK(INDEX('Policy Characteristics'!I:I,MATCH($C30,'Policy Characteristics'!$C:$C,0))),"",INDEX('Policy Characteristics'!I:I,MATCH($C30,'Policy Characteristics'!$C:$C,0)))</f>
        <v>% reduction in emissions</v>
      </c>
      <c r="P30" s="27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276" t="str">
        <f>IF(ISBLANK(INDEX('Policy Characteristics'!K:K,MATCH($C30,'Policy Characteristics'!$C:$C,0))),"",INDEX('Policy Characteristics'!K:K,MATCH($C30,'Policy Characteristics'!$C:$C,0)))</f>
        <v>transportation-sector-main.html#conv-pol-stds</v>
      </c>
      <c r="R30" s="276" t="str">
        <f>IF(ISBLANK(INDEX('Policy Characteristics'!L:L,MATCH($C30,'Policy Characteristics'!$C:$C,0))),"",INDEX('Policy Characteristics'!L:L,MATCH($C30,'Policy Characteristics'!$C:$C,0)))</f>
        <v>conventional-pollutant-standards.html</v>
      </c>
    </row>
    <row r="31" spans="1:18" s="2" customFormat="1" x14ac:dyDescent="0.25">
      <c r="A31" s="276" t="str">
        <f>IF(ISBLANK(INDEX('Policy Characteristics'!A:A,MATCH($C31,'Policy Characteristics'!$C:$C,0))),"",INDEX('Policy Characteristics'!A:A,MATCH($C31,'Policy Characteristics'!$C:$C,0)))</f>
        <v>Transportation</v>
      </c>
      <c r="B31" s="285" t="str">
        <f>IF(ISBLANK(INDEX('Policy Characteristics'!B:B,MATCH($C31,'Policy Characteristics'!$C:$C,0))),"",INDEX('Policy Characteristics'!B:B,MATCH($C31,'Policy Characteristics'!$C:$C,0)))</f>
        <v>Conventional Pollutant Standards</v>
      </c>
      <c r="C31" s="276" t="str">
        <f t="shared" si="1"/>
        <v>Percentage Reduction of Separately Regulated Pollutants</v>
      </c>
      <c r="D31" s="2" t="s">
        <v>40</v>
      </c>
      <c r="E31" s="2" t="s">
        <v>2253</v>
      </c>
      <c r="F31" s="2" t="s">
        <v>3358</v>
      </c>
      <c r="G31" s="2" t="s">
        <v>2253</v>
      </c>
      <c r="H31" s="49">
        <v>329</v>
      </c>
      <c r="I31" s="348" t="s">
        <v>45</v>
      </c>
      <c r="J31" s="277" t="str">
        <f>IF(ISBLANK(INDEX('Policy Characteristics'!D:D,MATCH($C31,'Policy Characteristics'!$C:$C,0))),"",INDEX('Policy Characteristics'!D:D,MATCH($C31,'Policy Characteristics'!$C:$C,0)))</f>
        <v>Conventional Pollutant Standard</v>
      </c>
      <c r="K31" s="276" t="str">
        <f>IF(ISBLANK(INDEX('Policy Characteristics'!E:E,MATCH($C31,'Policy Characteristics'!$C:$C,0))),"",INDEX('Policy Characteristics'!E:E,MATCH($C31,'Policy Characteristics'!$C:$C,0)))</f>
        <v>trans reduce regulated pollutants</v>
      </c>
      <c r="L31" s="284">
        <f>IF(ISBLANK(INDEX('Policy Characteristics'!F:F,MATCH($C31,'Policy Characteristics'!$C:$C,0))),"",INDEX('Policy Characteristics'!F:F,MATCH($C31,'Policy Characteristics'!$C:$C,0)))</f>
        <v>0</v>
      </c>
      <c r="M31" s="284">
        <f>IF(ISBLANK(INDEX('Policy Characteristics'!G:G,MATCH($C31,'Policy Characteristics'!$C:$C,0))),"",INDEX('Policy Characteristics'!G:G,MATCH($C31,'Policy Characteristics'!$C:$C,0)))</f>
        <v>1</v>
      </c>
      <c r="N31" s="284">
        <f>IF(ISBLANK(INDEX('Policy Characteristics'!H:H,MATCH($C31,'Policy Characteristics'!$C:$C,0))),"",INDEX('Policy Characteristics'!H:H,MATCH($C31,'Policy Characteristics'!$C:$C,0)))</f>
        <v>0.02</v>
      </c>
      <c r="O31" s="276" t="str">
        <f>IF(ISBLANK(INDEX('Policy Characteristics'!I:I,MATCH($C31,'Policy Characteristics'!$C:$C,0))),"",INDEX('Policy Characteristics'!I:I,MATCH($C31,'Policy Characteristics'!$C:$C,0)))</f>
        <v>% reduction in emissions</v>
      </c>
      <c r="P31" s="27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276" t="str">
        <f>IF(ISBLANK(INDEX('Policy Characteristics'!K:K,MATCH($C31,'Policy Characteristics'!$C:$C,0))),"",INDEX('Policy Characteristics'!K:K,MATCH($C31,'Policy Characteristics'!$C:$C,0)))</f>
        <v>transportation-sector-main.html#conv-pol-stds</v>
      </c>
      <c r="R31" s="276" t="str">
        <f>IF(ISBLANK(INDEX('Policy Characteristics'!L:L,MATCH($C31,'Policy Characteristics'!$C:$C,0))),"",INDEX('Policy Characteristics'!L:L,MATCH($C31,'Policy Characteristics'!$C:$C,0)))</f>
        <v>conventional-pollutant-standards.html</v>
      </c>
    </row>
    <row r="32" spans="1:18" s="2" customFormat="1" x14ac:dyDescent="0.25">
      <c r="A32" s="276" t="str">
        <f>IF(ISBLANK(INDEX('Policy Characteristics'!A:A,MATCH($C32,'Policy Characteristics'!$C:$C,0))),"",INDEX('Policy Characteristics'!A:A,MATCH($C32,'Policy Characteristics'!$C:$C,0)))</f>
        <v>Transportation</v>
      </c>
      <c r="B32" s="285" t="str">
        <f>IF(ISBLANK(INDEX('Policy Characteristics'!B:B,MATCH($C32,'Policy Characteristics'!$C:$C,0))),"",INDEX('Policy Characteristics'!B:B,MATCH($C32,'Policy Characteristics'!$C:$C,0)))</f>
        <v>Conventional Pollutant Standards</v>
      </c>
      <c r="C32" s="276" t="str">
        <f t="shared" si="1"/>
        <v>Percentage Reduction of Separately Regulated Pollutants</v>
      </c>
      <c r="D32" s="2" t="s">
        <v>41</v>
      </c>
      <c r="E32" s="2" t="s">
        <v>2237</v>
      </c>
      <c r="F32" s="2" t="s">
        <v>3359</v>
      </c>
      <c r="G32" s="2" t="s">
        <v>2451</v>
      </c>
      <c r="H32" s="49">
        <v>330</v>
      </c>
      <c r="I32" s="347" t="s">
        <v>44</v>
      </c>
      <c r="J32" s="277" t="str">
        <f>IF(ISBLANK(INDEX('Policy Characteristics'!D:D,MATCH($C32,'Policy Characteristics'!$C:$C,0))),"",INDEX('Policy Characteristics'!D:D,MATCH($C32,'Policy Characteristics'!$C:$C,0)))</f>
        <v>Conventional Pollutant Standard</v>
      </c>
      <c r="K32" s="276" t="str">
        <f>IF(ISBLANK(INDEX('Policy Characteristics'!E:E,MATCH($C32,'Policy Characteristics'!$C:$C,0))),"",INDEX('Policy Characteristics'!E:E,MATCH($C32,'Policy Characteristics'!$C:$C,0)))</f>
        <v>trans reduce regulated pollutants</v>
      </c>
      <c r="L32" s="284">
        <f>IF(ISBLANK(INDEX('Policy Characteristics'!F:F,MATCH($C32,'Policy Characteristics'!$C:$C,0))),"",INDEX('Policy Characteristics'!F:F,MATCH($C32,'Policy Characteristics'!$C:$C,0)))</f>
        <v>0</v>
      </c>
      <c r="M32" s="284">
        <f>IF(ISBLANK(INDEX('Policy Characteristics'!G:G,MATCH($C32,'Policy Characteristics'!$C:$C,0))),"",INDEX('Policy Characteristics'!G:G,MATCH($C32,'Policy Characteristics'!$C:$C,0)))</f>
        <v>1</v>
      </c>
      <c r="N32" s="284">
        <f>IF(ISBLANK(INDEX('Policy Characteristics'!H:H,MATCH($C32,'Policy Characteristics'!$C:$C,0))),"",INDEX('Policy Characteristics'!H:H,MATCH($C32,'Policy Characteristics'!$C:$C,0)))</f>
        <v>0.02</v>
      </c>
      <c r="O32" s="276" t="str">
        <f>IF(ISBLANK(INDEX('Policy Characteristics'!I:I,MATCH($C32,'Policy Characteristics'!$C:$C,0))),"",INDEX('Policy Characteristics'!I:I,MATCH($C32,'Policy Characteristics'!$C:$C,0)))</f>
        <v>% reduction in emissions</v>
      </c>
      <c r="P32" s="27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276" t="str">
        <f>IF(ISBLANK(INDEX('Policy Characteristics'!K:K,MATCH($C32,'Policy Characteristics'!$C:$C,0))),"",INDEX('Policy Characteristics'!K:K,MATCH($C32,'Policy Characteristics'!$C:$C,0)))</f>
        <v>transportation-sector-main.html#conv-pol-stds</v>
      </c>
      <c r="R32" s="276" t="str">
        <f>IF(ISBLANK(INDEX('Policy Characteristics'!L:L,MATCH($C32,'Policy Characteristics'!$C:$C,0))),"",INDEX('Policy Characteristics'!L:L,MATCH($C32,'Policy Characteristics'!$C:$C,0)))</f>
        <v>conventional-pollutant-standards.html</v>
      </c>
    </row>
    <row r="33" spans="1:18" s="2" customFormat="1" x14ac:dyDescent="0.25">
      <c r="A33" s="276" t="str">
        <f>IF(ISBLANK(INDEX('Policy Characteristics'!A:A,MATCH($C33,'Policy Characteristics'!$C:$C,0))),"",INDEX('Policy Characteristics'!A:A,MATCH($C33,'Policy Characteristics'!$C:$C,0)))</f>
        <v>Transportation</v>
      </c>
      <c r="B33" s="285" t="str">
        <f>IF(ISBLANK(INDEX('Policy Characteristics'!B:B,MATCH($C33,'Policy Characteristics'!$C:$C,0))),"",INDEX('Policy Characteristics'!B:B,MATCH($C33,'Policy Characteristics'!$C:$C,0)))</f>
        <v>Conventional Pollutant Standards</v>
      </c>
      <c r="C33" s="276" t="str">
        <f t="shared" ref="C33:C61" si="2">C$2</f>
        <v>Percentage Reduction of Separately Regulated Pollutants</v>
      </c>
      <c r="D33" s="2" t="s">
        <v>41</v>
      </c>
      <c r="E33" s="2" t="s">
        <v>500</v>
      </c>
      <c r="F33" s="2" t="s">
        <v>3359</v>
      </c>
      <c r="G33" s="2" t="s">
        <v>500</v>
      </c>
      <c r="H33" s="49">
        <v>331</v>
      </c>
      <c r="I33" s="347" t="s">
        <v>44</v>
      </c>
      <c r="J33" s="277" t="str">
        <f>IF(ISBLANK(INDEX('Policy Characteristics'!D:D,MATCH($C33,'Policy Characteristics'!$C:$C,0))),"",INDEX('Policy Characteristics'!D:D,MATCH($C33,'Policy Characteristics'!$C:$C,0)))</f>
        <v>Conventional Pollutant Standard</v>
      </c>
      <c r="K33" s="276" t="str">
        <f>IF(ISBLANK(INDEX('Policy Characteristics'!E:E,MATCH($C33,'Policy Characteristics'!$C:$C,0))),"",INDEX('Policy Characteristics'!E:E,MATCH($C33,'Policy Characteristics'!$C:$C,0)))</f>
        <v>trans reduce regulated pollutants</v>
      </c>
      <c r="L33" s="284">
        <f>IF(ISBLANK(INDEX('Policy Characteristics'!F:F,MATCH($C33,'Policy Characteristics'!$C:$C,0))),"",INDEX('Policy Characteristics'!F:F,MATCH($C33,'Policy Characteristics'!$C:$C,0)))</f>
        <v>0</v>
      </c>
      <c r="M33" s="284">
        <f>IF(ISBLANK(INDEX('Policy Characteristics'!G:G,MATCH($C33,'Policy Characteristics'!$C:$C,0))),"",INDEX('Policy Characteristics'!G:G,MATCH($C33,'Policy Characteristics'!$C:$C,0)))</f>
        <v>1</v>
      </c>
      <c r="N33" s="284">
        <f>IF(ISBLANK(INDEX('Policy Characteristics'!H:H,MATCH($C33,'Policy Characteristics'!$C:$C,0))),"",INDEX('Policy Characteristics'!H:H,MATCH($C33,'Policy Characteristics'!$C:$C,0)))</f>
        <v>0.02</v>
      </c>
      <c r="O33" s="276" t="str">
        <f>IF(ISBLANK(INDEX('Policy Characteristics'!I:I,MATCH($C33,'Policy Characteristics'!$C:$C,0))),"",INDEX('Policy Characteristics'!I:I,MATCH($C33,'Policy Characteristics'!$C:$C,0)))</f>
        <v>% reduction in emissions</v>
      </c>
      <c r="P33" s="27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276" t="str">
        <f>IF(ISBLANK(INDEX('Policy Characteristics'!K:K,MATCH($C33,'Policy Characteristics'!$C:$C,0))),"",INDEX('Policy Characteristics'!K:K,MATCH($C33,'Policy Characteristics'!$C:$C,0)))</f>
        <v>transportation-sector-main.html#conv-pol-stds</v>
      </c>
      <c r="R33" s="276" t="str">
        <f>IF(ISBLANK(INDEX('Policy Characteristics'!L:L,MATCH($C33,'Policy Characteristics'!$C:$C,0))),"",INDEX('Policy Characteristics'!L:L,MATCH($C33,'Policy Characteristics'!$C:$C,0)))</f>
        <v>conventional-pollutant-standards.html</v>
      </c>
    </row>
    <row r="34" spans="1:18" s="2" customFormat="1" x14ac:dyDescent="0.25">
      <c r="A34" s="276" t="str">
        <f>IF(ISBLANK(INDEX('Policy Characteristics'!A:A,MATCH($C34,'Policy Characteristics'!$C:$C,0))),"",INDEX('Policy Characteristics'!A:A,MATCH($C34,'Policy Characteristics'!$C:$C,0)))</f>
        <v>Transportation</v>
      </c>
      <c r="B34" s="285" t="str">
        <f>IF(ISBLANK(INDEX('Policy Characteristics'!B:B,MATCH($C34,'Policy Characteristics'!$C:$C,0))),"",INDEX('Policy Characteristics'!B:B,MATCH($C34,'Policy Characteristics'!$C:$C,0)))</f>
        <v>Conventional Pollutant Standards</v>
      </c>
      <c r="C34" s="276" t="str">
        <f t="shared" si="2"/>
        <v>Percentage Reduction of Separately Regulated Pollutants</v>
      </c>
      <c r="D34" s="2" t="s">
        <v>41</v>
      </c>
      <c r="E34" s="2" t="s">
        <v>2240</v>
      </c>
      <c r="F34" s="2" t="s">
        <v>3359</v>
      </c>
      <c r="G34" s="2" t="s">
        <v>2240</v>
      </c>
      <c r="H34" s="49">
        <v>332</v>
      </c>
      <c r="I34" s="347" t="s">
        <v>44</v>
      </c>
      <c r="J34" s="277" t="str">
        <f>IF(ISBLANK(INDEX('Policy Characteristics'!D:D,MATCH($C34,'Policy Characteristics'!$C:$C,0))),"",INDEX('Policy Characteristics'!D:D,MATCH($C34,'Policy Characteristics'!$C:$C,0)))</f>
        <v>Conventional Pollutant Standard</v>
      </c>
      <c r="K34" s="276" t="str">
        <f>IF(ISBLANK(INDEX('Policy Characteristics'!E:E,MATCH($C34,'Policy Characteristics'!$C:$C,0))),"",INDEX('Policy Characteristics'!E:E,MATCH($C34,'Policy Characteristics'!$C:$C,0)))</f>
        <v>trans reduce regulated pollutants</v>
      </c>
      <c r="L34" s="284">
        <f>IF(ISBLANK(INDEX('Policy Characteristics'!F:F,MATCH($C34,'Policy Characteristics'!$C:$C,0))),"",INDEX('Policy Characteristics'!F:F,MATCH($C34,'Policy Characteristics'!$C:$C,0)))</f>
        <v>0</v>
      </c>
      <c r="M34" s="284">
        <f>IF(ISBLANK(INDEX('Policy Characteristics'!G:G,MATCH($C34,'Policy Characteristics'!$C:$C,0))),"",INDEX('Policy Characteristics'!G:G,MATCH($C34,'Policy Characteristics'!$C:$C,0)))</f>
        <v>1</v>
      </c>
      <c r="N34" s="284">
        <f>IF(ISBLANK(INDEX('Policy Characteristics'!H:H,MATCH($C34,'Policy Characteristics'!$C:$C,0))),"",INDEX('Policy Characteristics'!H:H,MATCH($C34,'Policy Characteristics'!$C:$C,0)))</f>
        <v>0.02</v>
      </c>
      <c r="O34" s="276" t="str">
        <f>IF(ISBLANK(INDEX('Policy Characteristics'!I:I,MATCH($C34,'Policy Characteristics'!$C:$C,0))),"",INDEX('Policy Characteristics'!I:I,MATCH($C34,'Policy Characteristics'!$C:$C,0)))</f>
        <v>% reduction in emissions</v>
      </c>
      <c r="P34" s="27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276" t="str">
        <f>IF(ISBLANK(INDEX('Policy Characteristics'!K:K,MATCH($C34,'Policy Characteristics'!$C:$C,0))),"",INDEX('Policy Characteristics'!K:K,MATCH($C34,'Policy Characteristics'!$C:$C,0)))</f>
        <v>transportation-sector-main.html#conv-pol-stds</v>
      </c>
      <c r="R34" s="276" t="str">
        <f>IF(ISBLANK(INDEX('Policy Characteristics'!L:L,MATCH($C34,'Policy Characteristics'!$C:$C,0))),"",INDEX('Policy Characteristics'!L:L,MATCH($C34,'Policy Characteristics'!$C:$C,0)))</f>
        <v>conventional-pollutant-standards.html</v>
      </c>
    </row>
    <row r="35" spans="1:18" s="2" customFormat="1" x14ac:dyDescent="0.25">
      <c r="A35" s="276" t="str">
        <f>IF(ISBLANK(INDEX('Policy Characteristics'!A:A,MATCH($C35,'Policy Characteristics'!$C:$C,0))),"",INDEX('Policy Characteristics'!A:A,MATCH($C35,'Policy Characteristics'!$C:$C,0)))</f>
        <v>Transportation</v>
      </c>
      <c r="B35" s="285" t="str">
        <f>IF(ISBLANK(INDEX('Policy Characteristics'!B:B,MATCH($C35,'Policy Characteristics'!$C:$C,0))),"",INDEX('Policy Characteristics'!B:B,MATCH($C35,'Policy Characteristics'!$C:$C,0)))</f>
        <v>Conventional Pollutant Standards</v>
      </c>
      <c r="C35" s="276" t="str">
        <f t="shared" si="2"/>
        <v>Percentage Reduction of Separately Regulated Pollutants</v>
      </c>
      <c r="D35" s="2" t="s">
        <v>41</v>
      </c>
      <c r="E35" s="2" t="s">
        <v>2242</v>
      </c>
      <c r="F35" s="2" t="s">
        <v>3359</v>
      </c>
      <c r="G35" s="2" t="s">
        <v>2242</v>
      </c>
      <c r="H35" s="49">
        <v>333</v>
      </c>
      <c r="I35" s="347" t="s">
        <v>44</v>
      </c>
      <c r="J35" s="277" t="str">
        <f>IF(ISBLANK(INDEX('Policy Characteristics'!D:D,MATCH($C35,'Policy Characteristics'!$C:$C,0))),"",INDEX('Policy Characteristics'!D:D,MATCH($C35,'Policy Characteristics'!$C:$C,0)))</f>
        <v>Conventional Pollutant Standard</v>
      </c>
      <c r="K35" s="276" t="str">
        <f>IF(ISBLANK(INDEX('Policy Characteristics'!E:E,MATCH($C35,'Policy Characteristics'!$C:$C,0))),"",INDEX('Policy Characteristics'!E:E,MATCH($C35,'Policy Characteristics'!$C:$C,0)))</f>
        <v>trans reduce regulated pollutants</v>
      </c>
      <c r="L35" s="284">
        <f>IF(ISBLANK(INDEX('Policy Characteristics'!F:F,MATCH($C35,'Policy Characteristics'!$C:$C,0))),"",INDEX('Policy Characteristics'!F:F,MATCH($C35,'Policy Characteristics'!$C:$C,0)))</f>
        <v>0</v>
      </c>
      <c r="M35" s="284">
        <f>IF(ISBLANK(INDEX('Policy Characteristics'!G:G,MATCH($C35,'Policy Characteristics'!$C:$C,0))),"",INDEX('Policy Characteristics'!G:G,MATCH($C35,'Policy Characteristics'!$C:$C,0)))</f>
        <v>1</v>
      </c>
      <c r="N35" s="284">
        <f>IF(ISBLANK(INDEX('Policy Characteristics'!H:H,MATCH($C35,'Policy Characteristics'!$C:$C,0))),"",INDEX('Policy Characteristics'!H:H,MATCH($C35,'Policy Characteristics'!$C:$C,0)))</f>
        <v>0.02</v>
      </c>
      <c r="O35" s="276" t="str">
        <f>IF(ISBLANK(INDEX('Policy Characteristics'!I:I,MATCH($C35,'Policy Characteristics'!$C:$C,0))),"",INDEX('Policy Characteristics'!I:I,MATCH($C35,'Policy Characteristics'!$C:$C,0)))</f>
        <v>% reduction in emissions</v>
      </c>
      <c r="P35" s="27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276" t="str">
        <f>IF(ISBLANK(INDEX('Policy Characteristics'!K:K,MATCH($C35,'Policy Characteristics'!$C:$C,0))),"",INDEX('Policy Characteristics'!K:K,MATCH($C35,'Policy Characteristics'!$C:$C,0)))</f>
        <v>transportation-sector-main.html#conv-pol-stds</v>
      </c>
      <c r="R35" s="276" t="str">
        <f>IF(ISBLANK(INDEX('Policy Characteristics'!L:L,MATCH($C35,'Policy Characteristics'!$C:$C,0))),"",INDEX('Policy Characteristics'!L:L,MATCH($C35,'Policy Characteristics'!$C:$C,0)))</f>
        <v>conventional-pollutant-standards.html</v>
      </c>
    </row>
    <row r="36" spans="1:18" s="2" customFormat="1" x14ac:dyDescent="0.25">
      <c r="A36" s="276" t="str">
        <f>IF(ISBLANK(INDEX('Policy Characteristics'!A:A,MATCH($C36,'Policy Characteristics'!$C:$C,0))),"",INDEX('Policy Characteristics'!A:A,MATCH($C36,'Policy Characteristics'!$C:$C,0)))</f>
        <v>Transportation</v>
      </c>
      <c r="B36" s="285" t="str">
        <f>IF(ISBLANK(INDEX('Policy Characteristics'!B:B,MATCH($C36,'Policy Characteristics'!$C:$C,0))),"",INDEX('Policy Characteristics'!B:B,MATCH($C36,'Policy Characteristics'!$C:$C,0)))</f>
        <v>Conventional Pollutant Standards</v>
      </c>
      <c r="C36" s="276" t="str">
        <f t="shared" si="2"/>
        <v>Percentage Reduction of Separately Regulated Pollutants</v>
      </c>
      <c r="D36" s="2" t="s">
        <v>41</v>
      </c>
      <c r="E36" s="2" t="s">
        <v>2244</v>
      </c>
      <c r="F36" s="2" t="s">
        <v>3359</v>
      </c>
      <c r="G36" s="2" t="s">
        <v>2343</v>
      </c>
      <c r="H36" s="49">
        <v>334</v>
      </c>
      <c r="I36" s="347" t="s">
        <v>44</v>
      </c>
      <c r="J36" s="277" t="str">
        <f>IF(ISBLANK(INDEX('Policy Characteristics'!D:D,MATCH($C36,'Policy Characteristics'!$C:$C,0))),"",INDEX('Policy Characteristics'!D:D,MATCH($C36,'Policy Characteristics'!$C:$C,0)))</f>
        <v>Conventional Pollutant Standard</v>
      </c>
      <c r="K36" s="276" t="str">
        <f>IF(ISBLANK(INDEX('Policy Characteristics'!E:E,MATCH($C36,'Policy Characteristics'!$C:$C,0))),"",INDEX('Policy Characteristics'!E:E,MATCH($C36,'Policy Characteristics'!$C:$C,0)))</f>
        <v>trans reduce regulated pollutants</v>
      </c>
      <c r="L36" s="284">
        <f>IF(ISBLANK(INDEX('Policy Characteristics'!F:F,MATCH($C36,'Policy Characteristics'!$C:$C,0))),"",INDEX('Policy Characteristics'!F:F,MATCH($C36,'Policy Characteristics'!$C:$C,0)))</f>
        <v>0</v>
      </c>
      <c r="M36" s="284">
        <f>IF(ISBLANK(INDEX('Policy Characteristics'!G:G,MATCH($C36,'Policy Characteristics'!$C:$C,0))),"",INDEX('Policy Characteristics'!G:G,MATCH($C36,'Policy Characteristics'!$C:$C,0)))</f>
        <v>1</v>
      </c>
      <c r="N36" s="284">
        <f>IF(ISBLANK(INDEX('Policy Characteristics'!H:H,MATCH($C36,'Policy Characteristics'!$C:$C,0))),"",INDEX('Policy Characteristics'!H:H,MATCH($C36,'Policy Characteristics'!$C:$C,0)))</f>
        <v>0.02</v>
      </c>
      <c r="O36" s="276" t="str">
        <f>IF(ISBLANK(INDEX('Policy Characteristics'!I:I,MATCH($C36,'Policy Characteristics'!$C:$C,0))),"",INDEX('Policy Characteristics'!I:I,MATCH($C36,'Policy Characteristics'!$C:$C,0)))</f>
        <v>% reduction in emissions</v>
      </c>
      <c r="P36" s="27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276" t="str">
        <f>IF(ISBLANK(INDEX('Policy Characteristics'!K:K,MATCH($C36,'Policy Characteristics'!$C:$C,0))),"",INDEX('Policy Characteristics'!K:K,MATCH($C36,'Policy Characteristics'!$C:$C,0)))</f>
        <v>transportation-sector-main.html#conv-pol-stds</v>
      </c>
      <c r="R36" s="276" t="str">
        <f>IF(ISBLANK(INDEX('Policy Characteristics'!L:L,MATCH($C36,'Policy Characteristics'!$C:$C,0))),"",INDEX('Policy Characteristics'!L:L,MATCH($C36,'Policy Characteristics'!$C:$C,0)))</f>
        <v>conventional-pollutant-standards.html</v>
      </c>
    </row>
    <row r="37" spans="1:18" s="2" customFormat="1" x14ac:dyDescent="0.25">
      <c r="A37" s="276" t="str">
        <f>IF(ISBLANK(INDEX('Policy Characteristics'!A:A,MATCH($C37,'Policy Characteristics'!$C:$C,0))),"",INDEX('Policy Characteristics'!A:A,MATCH($C37,'Policy Characteristics'!$C:$C,0)))</f>
        <v>Transportation</v>
      </c>
      <c r="B37" s="285" t="str">
        <f>IF(ISBLANK(INDEX('Policy Characteristics'!B:B,MATCH($C37,'Policy Characteristics'!$C:$C,0))),"",INDEX('Policy Characteristics'!B:B,MATCH($C37,'Policy Characteristics'!$C:$C,0)))</f>
        <v>Conventional Pollutant Standards</v>
      </c>
      <c r="C37" s="276" t="str">
        <f t="shared" si="2"/>
        <v>Percentage Reduction of Separately Regulated Pollutants</v>
      </c>
      <c r="D37" s="2" t="s">
        <v>41</v>
      </c>
      <c r="E37" s="2" t="s">
        <v>2245</v>
      </c>
      <c r="F37" s="2" t="s">
        <v>3359</v>
      </c>
      <c r="G37" s="2" t="s">
        <v>2245</v>
      </c>
      <c r="H37" s="49">
        <v>335</v>
      </c>
      <c r="I37" s="348" t="s">
        <v>45</v>
      </c>
      <c r="J37" s="277" t="str">
        <f>IF(ISBLANK(INDEX('Policy Characteristics'!D:D,MATCH($C37,'Policy Characteristics'!$C:$C,0))),"",INDEX('Policy Characteristics'!D:D,MATCH($C37,'Policy Characteristics'!$C:$C,0)))</f>
        <v>Conventional Pollutant Standard</v>
      </c>
      <c r="K37" s="276" t="str">
        <f>IF(ISBLANK(INDEX('Policy Characteristics'!E:E,MATCH($C37,'Policy Characteristics'!$C:$C,0))),"",INDEX('Policy Characteristics'!E:E,MATCH($C37,'Policy Characteristics'!$C:$C,0)))</f>
        <v>trans reduce regulated pollutants</v>
      </c>
      <c r="L37" s="284">
        <f>IF(ISBLANK(INDEX('Policy Characteristics'!F:F,MATCH($C37,'Policy Characteristics'!$C:$C,0))),"",INDEX('Policy Characteristics'!F:F,MATCH($C37,'Policy Characteristics'!$C:$C,0)))</f>
        <v>0</v>
      </c>
      <c r="M37" s="284">
        <f>IF(ISBLANK(INDEX('Policy Characteristics'!G:G,MATCH($C37,'Policy Characteristics'!$C:$C,0))),"",INDEX('Policy Characteristics'!G:G,MATCH($C37,'Policy Characteristics'!$C:$C,0)))</f>
        <v>1</v>
      </c>
      <c r="N37" s="284">
        <f>IF(ISBLANK(INDEX('Policy Characteristics'!H:H,MATCH($C37,'Policy Characteristics'!$C:$C,0))),"",INDEX('Policy Characteristics'!H:H,MATCH($C37,'Policy Characteristics'!$C:$C,0)))</f>
        <v>0.02</v>
      </c>
      <c r="O37" s="276" t="str">
        <f>IF(ISBLANK(INDEX('Policy Characteristics'!I:I,MATCH($C37,'Policy Characteristics'!$C:$C,0))),"",INDEX('Policy Characteristics'!I:I,MATCH($C37,'Policy Characteristics'!$C:$C,0)))</f>
        <v>% reduction in emissions</v>
      </c>
      <c r="P37" s="27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276" t="str">
        <f>IF(ISBLANK(INDEX('Policy Characteristics'!K:K,MATCH($C37,'Policy Characteristics'!$C:$C,0))),"",INDEX('Policy Characteristics'!K:K,MATCH($C37,'Policy Characteristics'!$C:$C,0)))</f>
        <v>transportation-sector-main.html#conv-pol-stds</v>
      </c>
      <c r="R37" s="276" t="str">
        <f>IF(ISBLANK(INDEX('Policy Characteristics'!L:L,MATCH($C37,'Policy Characteristics'!$C:$C,0))),"",INDEX('Policy Characteristics'!L:L,MATCH($C37,'Policy Characteristics'!$C:$C,0)))</f>
        <v>conventional-pollutant-standards.html</v>
      </c>
    </row>
    <row r="38" spans="1:18" s="2" customFormat="1" x14ac:dyDescent="0.25">
      <c r="A38" s="276" t="str">
        <f>IF(ISBLANK(INDEX('Policy Characteristics'!A:A,MATCH($C38,'Policy Characteristics'!$C:$C,0))),"",INDEX('Policy Characteristics'!A:A,MATCH($C38,'Policy Characteristics'!$C:$C,0)))</f>
        <v>Transportation</v>
      </c>
      <c r="B38" s="285" t="str">
        <f>IF(ISBLANK(INDEX('Policy Characteristics'!B:B,MATCH($C38,'Policy Characteristics'!$C:$C,0))),"",INDEX('Policy Characteristics'!B:B,MATCH($C38,'Policy Characteristics'!$C:$C,0)))</f>
        <v>Conventional Pollutant Standards</v>
      </c>
      <c r="C38" s="276" t="str">
        <f t="shared" si="2"/>
        <v>Percentage Reduction of Separately Regulated Pollutants</v>
      </c>
      <c r="D38" s="2" t="s">
        <v>41</v>
      </c>
      <c r="E38" s="2" t="s">
        <v>2247</v>
      </c>
      <c r="F38" s="2" t="s">
        <v>3359</v>
      </c>
      <c r="G38" s="2" t="s">
        <v>2247</v>
      </c>
      <c r="H38" s="49">
        <v>336</v>
      </c>
      <c r="I38" s="347" t="s">
        <v>44</v>
      </c>
      <c r="J38" s="277" t="str">
        <f>IF(ISBLANK(INDEX('Policy Characteristics'!D:D,MATCH($C38,'Policy Characteristics'!$C:$C,0))),"",INDEX('Policy Characteristics'!D:D,MATCH($C38,'Policy Characteristics'!$C:$C,0)))</f>
        <v>Conventional Pollutant Standard</v>
      </c>
      <c r="K38" s="276" t="str">
        <f>IF(ISBLANK(INDEX('Policy Characteristics'!E:E,MATCH($C38,'Policy Characteristics'!$C:$C,0))),"",INDEX('Policy Characteristics'!E:E,MATCH($C38,'Policy Characteristics'!$C:$C,0)))</f>
        <v>trans reduce regulated pollutants</v>
      </c>
      <c r="L38" s="284">
        <f>IF(ISBLANK(INDEX('Policy Characteristics'!F:F,MATCH($C38,'Policy Characteristics'!$C:$C,0))),"",INDEX('Policy Characteristics'!F:F,MATCH($C38,'Policy Characteristics'!$C:$C,0)))</f>
        <v>0</v>
      </c>
      <c r="M38" s="284">
        <f>IF(ISBLANK(INDEX('Policy Characteristics'!G:G,MATCH($C38,'Policy Characteristics'!$C:$C,0))),"",INDEX('Policy Characteristics'!G:G,MATCH($C38,'Policy Characteristics'!$C:$C,0)))</f>
        <v>1</v>
      </c>
      <c r="N38" s="284">
        <f>IF(ISBLANK(INDEX('Policy Characteristics'!H:H,MATCH($C38,'Policy Characteristics'!$C:$C,0))),"",INDEX('Policy Characteristics'!H:H,MATCH($C38,'Policy Characteristics'!$C:$C,0)))</f>
        <v>0.02</v>
      </c>
      <c r="O38" s="276" t="str">
        <f>IF(ISBLANK(INDEX('Policy Characteristics'!I:I,MATCH($C38,'Policy Characteristics'!$C:$C,0))),"",INDEX('Policy Characteristics'!I:I,MATCH($C38,'Policy Characteristics'!$C:$C,0)))</f>
        <v>% reduction in emissions</v>
      </c>
      <c r="P38" s="27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276" t="str">
        <f>IF(ISBLANK(INDEX('Policy Characteristics'!K:K,MATCH($C38,'Policy Characteristics'!$C:$C,0))),"",INDEX('Policy Characteristics'!K:K,MATCH($C38,'Policy Characteristics'!$C:$C,0)))</f>
        <v>transportation-sector-main.html#conv-pol-stds</v>
      </c>
      <c r="R38" s="276" t="str">
        <f>IF(ISBLANK(INDEX('Policy Characteristics'!L:L,MATCH($C38,'Policy Characteristics'!$C:$C,0))),"",INDEX('Policy Characteristics'!L:L,MATCH($C38,'Policy Characteristics'!$C:$C,0)))</f>
        <v>conventional-pollutant-standards.html</v>
      </c>
    </row>
    <row r="39" spans="1:18" s="2" customFormat="1" x14ac:dyDescent="0.25">
      <c r="A39" s="276" t="str">
        <f>IF(ISBLANK(INDEX('Policy Characteristics'!A:A,MATCH($C39,'Policy Characteristics'!$C:$C,0))),"",INDEX('Policy Characteristics'!A:A,MATCH($C39,'Policy Characteristics'!$C:$C,0)))</f>
        <v>Transportation</v>
      </c>
      <c r="B39" s="285" t="str">
        <f>IF(ISBLANK(INDEX('Policy Characteristics'!B:B,MATCH($C39,'Policy Characteristics'!$C:$C,0))),"",INDEX('Policy Characteristics'!B:B,MATCH($C39,'Policy Characteristics'!$C:$C,0)))</f>
        <v>Conventional Pollutant Standards</v>
      </c>
      <c r="C39" s="276" t="str">
        <f t="shared" si="2"/>
        <v>Percentage Reduction of Separately Regulated Pollutants</v>
      </c>
      <c r="D39" s="2" t="s">
        <v>41</v>
      </c>
      <c r="E39" s="2" t="s">
        <v>2249</v>
      </c>
      <c r="F39" s="2" t="s">
        <v>3359</v>
      </c>
      <c r="G39" s="2" t="s">
        <v>2249</v>
      </c>
      <c r="H39" s="49">
        <v>337</v>
      </c>
      <c r="I39" s="347" t="s">
        <v>44</v>
      </c>
      <c r="J39" s="277" t="str">
        <f>IF(ISBLANK(INDEX('Policy Characteristics'!D:D,MATCH($C39,'Policy Characteristics'!$C:$C,0))),"",INDEX('Policy Characteristics'!D:D,MATCH($C39,'Policy Characteristics'!$C:$C,0)))</f>
        <v>Conventional Pollutant Standard</v>
      </c>
      <c r="K39" s="276" t="str">
        <f>IF(ISBLANK(INDEX('Policy Characteristics'!E:E,MATCH($C39,'Policy Characteristics'!$C:$C,0))),"",INDEX('Policy Characteristics'!E:E,MATCH($C39,'Policy Characteristics'!$C:$C,0)))</f>
        <v>trans reduce regulated pollutants</v>
      </c>
      <c r="L39" s="284">
        <f>IF(ISBLANK(INDEX('Policy Characteristics'!F:F,MATCH($C39,'Policy Characteristics'!$C:$C,0))),"",INDEX('Policy Characteristics'!F:F,MATCH($C39,'Policy Characteristics'!$C:$C,0)))</f>
        <v>0</v>
      </c>
      <c r="M39" s="284">
        <f>IF(ISBLANK(INDEX('Policy Characteristics'!G:G,MATCH($C39,'Policy Characteristics'!$C:$C,0))),"",INDEX('Policy Characteristics'!G:G,MATCH($C39,'Policy Characteristics'!$C:$C,0)))</f>
        <v>1</v>
      </c>
      <c r="N39" s="284">
        <f>IF(ISBLANK(INDEX('Policy Characteristics'!H:H,MATCH($C39,'Policy Characteristics'!$C:$C,0))),"",INDEX('Policy Characteristics'!H:H,MATCH($C39,'Policy Characteristics'!$C:$C,0)))</f>
        <v>0.02</v>
      </c>
      <c r="O39" s="276" t="str">
        <f>IF(ISBLANK(INDEX('Policy Characteristics'!I:I,MATCH($C39,'Policy Characteristics'!$C:$C,0))),"",INDEX('Policy Characteristics'!I:I,MATCH($C39,'Policy Characteristics'!$C:$C,0)))</f>
        <v>% reduction in emissions</v>
      </c>
      <c r="P39" s="27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276" t="str">
        <f>IF(ISBLANK(INDEX('Policy Characteristics'!K:K,MATCH($C39,'Policy Characteristics'!$C:$C,0))),"",INDEX('Policy Characteristics'!K:K,MATCH($C39,'Policy Characteristics'!$C:$C,0)))</f>
        <v>transportation-sector-main.html#conv-pol-stds</v>
      </c>
      <c r="R39" s="276" t="str">
        <f>IF(ISBLANK(INDEX('Policy Characteristics'!L:L,MATCH($C39,'Policy Characteristics'!$C:$C,0))),"",INDEX('Policy Characteristics'!L:L,MATCH($C39,'Policy Characteristics'!$C:$C,0)))</f>
        <v>conventional-pollutant-standards.html</v>
      </c>
    </row>
    <row r="40" spans="1:18" s="2" customFormat="1" x14ac:dyDescent="0.25">
      <c r="A40" s="276" t="str">
        <f>IF(ISBLANK(INDEX('Policy Characteristics'!A:A,MATCH($C40,'Policy Characteristics'!$C:$C,0))),"",INDEX('Policy Characteristics'!A:A,MATCH($C40,'Policy Characteristics'!$C:$C,0)))</f>
        <v>Transportation</v>
      </c>
      <c r="B40" s="285" t="str">
        <f>IF(ISBLANK(INDEX('Policy Characteristics'!B:B,MATCH($C40,'Policy Characteristics'!$C:$C,0))),"",INDEX('Policy Characteristics'!B:B,MATCH($C40,'Policy Characteristics'!$C:$C,0)))</f>
        <v>Conventional Pollutant Standards</v>
      </c>
      <c r="C40" s="276" t="str">
        <f t="shared" si="2"/>
        <v>Percentage Reduction of Separately Regulated Pollutants</v>
      </c>
      <c r="D40" s="2" t="s">
        <v>41</v>
      </c>
      <c r="E40" s="2" t="s">
        <v>2251</v>
      </c>
      <c r="F40" s="2" t="s">
        <v>3359</v>
      </c>
      <c r="G40" s="2" t="s">
        <v>2251</v>
      </c>
      <c r="H40" s="49">
        <v>338</v>
      </c>
      <c r="I40" s="348" t="s">
        <v>45</v>
      </c>
      <c r="J40" s="277" t="str">
        <f>IF(ISBLANK(INDEX('Policy Characteristics'!D:D,MATCH($C40,'Policy Characteristics'!$C:$C,0))),"",INDEX('Policy Characteristics'!D:D,MATCH($C40,'Policy Characteristics'!$C:$C,0)))</f>
        <v>Conventional Pollutant Standard</v>
      </c>
      <c r="K40" s="276" t="str">
        <f>IF(ISBLANK(INDEX('Policy Characteristics'!E:E,MATCH($C40,'Policy Characteristics'!$C:$C,0))),"",INDEX('Policy Characteristics'!E:E,MATCH($C40,'Policy Characteristics'!$C:$C,0)))</f>
        <v>trans reduce regulated pollutants</v>
      </c>
      <c r="L40" s="284">
        <f>IF(ISBLANK(INDEX('Policy Characteristics'!F:F,MATCH($C40,'Policy Characteristics'!$C:$C,0))),"",INDEX('Policy Characteristics'!F:F,MATCH($C40,'Policy Characteristics'!$C:$C,0)))</f>
        <v>0</v>
      </c>
      <c r="M40" s="284">
        <f>IF(ISBLANK(INDEX('Policy Characteristics'!G:G,MATCH($C40,'Policy Characteristics'!$C:$C,0))),"",INDEX('Policy Characteristics'!G:G,MATCH($C40,'Policy Characteristics'!$C:$C,0)))</f>
        <v>1</v>
      </c>
      <c r="N40" s="284">
        <f>IF(ISBLANK(INDEX('Policy Characteristics'!H:H,MATCH($C40,'Policy Characteristics'!$C:$C,0))),"",INDEX('Policy Characteristics'!H:H,MATCH($C40,'Policy Characteristics'!$C:$C,0)))</f>
        <v>0.02</v>
      </c>
      <c r="O40" s="276" t="str">
        <f>IF(ISBLANK(INDEX('Policy Characteristics'!I:I,MATCH($C40,'Policy Characteristics'!$C:$C,0))),"",INDEX('Policy Characteristics'!I:I,MATCH($C40,'Policy Characteristics'!$C:$C,0)))</f>
        <v>% reduction in emissions</v>
      </c>
      <c r="P40" s="27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276" t="str">
        <f>IF(ISBLANK(INDEX('Policy Characteristics'!K:K,MATCH($C40,'Policy Characteristics'!$C:$C,0))),"",INDEX('Policy Characteristics'!K:K,MATCH($C40,'Policy Characteristics'!$C:$C,0)))</f>
        <v>transportation-sector-main.html#conv-pol-stds</v>
      </c>
      <c r="R40" s="276" t="str">
        <f>IF(ISBLANK(INDEX('Policy Characteristics'!L:L,MATCH($C40,'Policy Characteristics'!$C:$C,0))),"",INDEX('Policy Characteristics'!L:L,MATCH($C40,'Policy Characteristics'!$C:$C,0)))</f>
        <v>conventional-pollutant-standards.html</v>
      </c>
    </row>
    <row r="41" spans="1:18" s="2" customFormat="1" x14ac:dyDescent="0.25">
      <c r="A41" s="276" t="str">
        <f>IF(ISBLANK(INDEX('Policy Characteristics'!A:A,MATCH($C41,'Policy Characteristics'!$C:$C,0))),"",INDEX('Policy Characteristics'!A:A,MATCH($C41,'Policy Characteristics'!$C:$C,0)))</f>
        <v>Transportation</v>
      </c>
      <c r="B41" s="285" t="str">
        <f>IF(ISBLANK(INDEX('Policy Characteristics'!B:B,MATCH($C41,'Policy Characteristics'!$C:$C,0))),"",INDEX('Policy Characteristics'!B:B,MATCH($C41,'Policy Characteristics'!$C:$C,0)))</f>
        <v>Conventional Pollutant Standards</v>
      </c>
      <c r="C41" s="276" t="str">
        <f t="shared" si="2"/>
        <v>Percentage Reduction of Separately Regulated Pollutants</v>
      </c>
      <c r="D41" s="2" t="s">
        <v>41</v>
      </c>
      <c r="E41" s="2" t="s">
        <v>2253</v>
      </c>
      <c r="F41" s="2" t="s">
        <v>3359</v>
      </c>
      <c r="G41" s="2" t="s">
        <v>2253</v>
      </c>
      <c r="H41" s="49">
        <v>339</v>
      </c>
      <c r="I41" s="348" t="s">
        <v>45</v>
      </c>
      <c r="J41" s="277" t="str">
        <f>IF(ISBLANK(INDEX('Policy Characteristics'!D:D,MATCH($C41,'Policy Characteristics'!$C:$C,0))),"",INDEX('Policy Characteristics'!D:D,MATCH($C41,'Policy Characteristics'!$C:$C,0)))</f>
        <v>Conventional Pollutant Standard</v>
      </c>
      <c r="K41" s="276" t="str">
        <f>IF(ISBLANK(INDEX('Policy Characteristics'!E:E,MATCH($C41,'Policy Characteristics'!$C:$C,0))),"",INDEX('Policy Characteristics'!E:E,MATCH($C41,'Policy Characteristics'!$C:$C,0)))</f>
        <v>trans reduce regulated pollutants</v>
      </c>
      <c r="L41" s="284">
        <f>IF(ISBLANK(INDEX('Policy Characteristics'!F:F,MATCH($C41,'Policy Characteristics'!$C:$C,0))),"",INDEX('Policy Characteristics'!F:F,MATCH($C41,'Policy Characteristics'!$C:$C,0)))</f>
        <v>0</v>
      </c>
      <c r="M41" s="284">
        <f>IF(ISBLANK(INDEX('Policy Characteristics'!G:G,MATCH($C41,'Policy Characteristics'!$C:$C,0))),"",INDEX('Policy Characteristics'!G:G,MATCH($C41,'Policy Characteristics'!$C:$C,0)))</f>
        <v>1</v>
      </c>
      <c r="N41" s="284">
        <f>IF(ISBLANK(INDEX('Policy Characteristics'!H:H,MATCH($C41,'Policy Characteristics'!$C:$C,0))),"",INDEX('Policy Characteristics'!H:H,MATCH($C41,'Policy Characteristics'!$C:$C,0)))</f>
        <v>0.02</v>
      </c>
      <c r="O41" s="276" t="str">
        <f>IF(ISBLANK(INDEX('Policy Characteristics'!I:I,MATCH($C41,'Policy Characteristics'!$C:$C,0))),"",INDEX('Policy Characteristics'!I:I,MATCH($C41,'Policy Characteristics'!$C:$C,0)))</f>
        <v>% reduction in emissions</v>
      </c>
      <c r="P41" s="27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276" t="str">
        <f>IF(ISBLANK(INDEX('Policy Characteristics'!K:K,MATCH($C41,'Policy Characteristics'!$C:$C,0))),"",INDEX('Policy Characteristics'!K:K,MATCH($C41,'Policy Characteristics'!$C:$C,0)))</f>
        <v>transportation-sector-main.html#conv-pol-stds</v>
      </c>
      <c r="R41" s="276" t="str">
        <f>IF(ISBLANK(INDEX('Policy Characteristics'!L:L,MATCH($C41,'Policy Characteristics'!$C:$C,0))),"",INDEX('Policy Characteristics'!L:L,MATCH($C41,'Policy Characteristics'!$C:$C,0)))</f>
        <v>conventional-pollutant-standards.html</v>
      </c>
    </row>
    <row r="42" spans="1:18" s="2" customFormat="1" x14ac:dyDescent="0.25">
      <c r="A42" s="276" t="str">
        <f>IF(ISBLANK(INDEX('Policy Characteristics'!A:A,MATCH($C42,'Policy Characteristics'!$C:$C,0))),"",INDEX('Policy Characteristics'!A:A,MATCH($C42,'Policy Characteristics'!$C:$C,0)))</f>
        <v>Transportation</v>
      </c>
      <c r="B42" s="285" t="str">
        <f>IF(ISBLANK(INDEX('Policy Characteristics'!B:B,MATCH($C42,'Policy Characteristics'!$C:$C,0))),"",INDEX('Policy Characteristics'!B:B,MATCH($C42,'Policy Characteristics'!$C:$C,0)))</f>
        <v>Conventional Pollutant Standards</v>
      </c>
      <c r="C42" s="276" t="str">
        <f t="shared" si="2"/>
        <v>Percentage Reduction of Separately Regulated Pollutants</v>
      </c>
      <c r="D42" s="2" t="s">
        <v>42</v>
      </c>
      <c r="E42" s="2" t="s">
        <v>2237</v>
      </c>
      <c r="F42" s="2" t="s">
        <v>3360</v>
      </c>
      <c r="G42" s="2" t="s">
        <v>2451</v>
      </c>
      <c r="H42" s="49">
        <v>340</v>
      </c>
      <c r="I42" s="347" t="s">
        <v>44</v>
      </c>
      <c r="J42" s="277" t="str">
        <f>IF(ISBLANK(INDEX('Policy Characteristics'!D:D,MATCH($C42,'Policy Characteristics'!$C:$C,0))),"",INDEX('Policy Characteristics'!D:D,MATCH($C42,'Policy Characteristics'!$C:$C,0)))</f>
        <v>Conventional Pollutant Standard</v>
      </c>
      <c r="K42" s="276" t="str">
        <f>IF(ISBLANK(INDEX('Policy Characteristics'!E:E,MATCH($C42,'Policy Characteristics'!$C:$C,0))),"",INDEX('Policy Characteristics'!E:E,MATCH($C42,'Policy Characteristics'!$C:$C,0)))</f>
        <v>trans reduce regulated pollutants</v>
      </c>
      <c r="L42" s="284">
        <f>IF(ISBLANK(INDEX('Policy Characteristics'!F:F,MATCH($C42,'Policy Characteristics'!$C:$C,0))),"",INDEX('Policy Characteristics'!F:F,MATCH($C42,'Policy Characteristics'!$C:$C,0)))</f>
        <v>0</v>
      </c>
      <c r="M42" s="284">
        <f>IF(ISBLANK(INDEX('Policy Characteristics'!G:G,MATCH($C42,'Policy Characteristics'!$C:$C,0))),"",INDEX('Policy Characteristics'!G:G,MATCH($C42,'Policy Characteristics'!$C:$C,0)))</f>
        <v>1</v>
      </c>
      <c r="N42" s="284">
        <f>IF(ISBLANK(INDEX('Policy Characteristics'!H:H,MATCH($C42,'Policy Characteristics'!$C:$C,0))),"",INDEX('Policy Characteristics'!H:H,MATCH($C42,'Policy Characteristics'!$C:$C,0)))</f>
        <v>0.02</v>
      </c>
      <c r="O42" s="276" t="str">
        <f>IF(ISBLANK(INDEX('Policy Characteristics'!I:I,MATCH($C42,'Policy Characteristics'!$C:$C,0))),"",INDEX('Policy Characteristics'!I:I,MATCH($C42,'Policy Characteristics'!$C:$C,0)))</f>
        <v>% reduction in emissions</v>
      </c>
      <c r="P42" s="27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276" t="str">
        <f>IF(ISBLANK(INDEX('Policy Characteristics'!K:K,MATCH($C42,'Policy Characteristics'!$C:$C,0))),"",INDEX('Policy Characteristics'!K:K,MATCH($C42,'Policy Characteristics'!$C:$C,0)))</f>
        <v>transportation-sector-main.html#conv-pol-stds</v>
      </c>
      <c r="R42" s="276" t="str">
        <f>IF(ISBLANK(INDEX('Policy Characteristics'!L:L,MATCH($C42,'Policy Characteristics'!$C:$C,0))),"",INDEX('Policy Characteristics'!L:L,MATCH($C42,'Policy Characteristics'!$C:$C,0)))</f>
        <v>conventional-pollutant-standards.html</v>
      </c>
    </row>
    <row r="43" spans="1:18" s="2" customFormat="1" x14ac:dyDescent="0.25">
      <c r="A43" s="276" t="str">
        <f>IF(ISBLANK(INDEX('Policy Characteristics'!A:A,MATCH($C43,'Policy Characteristics'!$C:$C,0))),"",INDEX('Policy Characteristics'!A:A,MATCH($C43,'Policy Characteristics'!$C:$C,0)))</f>
        <v>Transportation</v>
      </c>
      <c r="B43" s="285" t="str">
        <f>IF(ISBLANK(INDEX('Policy Characteristics'!B:B,MATCH($C43,'Policy Characteristics'!$C:$C,0))),"",INDEX('Policy Characteristics'!B:B,MATCH($C43,'Policy Characteristics'!$C:$C,0)))</f>
        <v>Conventional Pollutant Standards</v>
      </c>
      <c r="C43" s="276" t="str">
        <f t="shared" si="2"/>
        <v>Percentage Reduction of Separately Regulated Pollutants</v>
      </c>
      <c r="D43" s="2" t="s">
        <v>42</v>
      </c>
      <c r="E43" s="2" t="s">
        <v>500</v>
      </c>
      <c r="F43" s="2" t="s">
        <v>3360</v>
      </c>
      <c r="G43" s="2" t="s">
        <v>500</v>
      </c>
      <c r="H43" s="49">
        <v>341</v>
      </c>
      <c r="I43" s="347" t="s">
        <v>44</v>
      </c>
      <c r="J43" s="277" t="str">
        <f>IF(ISBLANK(INDEX('Policy Characteristics'!D:D,MATCH($C43,'Policy Characteristics'!$C:$C,0))),"",INDEX('Policy Characteristics'!D:D,MATCH($C43,'Policy Characteristics'!$C:$C,0)))</f>
        <v>Conventional Pollutant Standard</v>
      </c>
      <c r="K43" s="276" t="str">
        <f>IF(ISBLANK(INDEX('Policy Characteristics'!E:E,MATCH($C43,'Policy Characteristics'!$C:$C,0))),"",INDEX('Policy Characteristics'!E:E,MATCH($C43,'Policy Characteristics'!$C:$C,0)))</f>
        <v>trans reduce regulated pollutants</v>
      </c>
      <c r="L43" s="284">
        <f>IF(ISBLANK(INDEX('Policy Characteristics'!F:F,MATCH($C43,'Policy Characteristics'!$C:$C,0))),"",INDEX('Policy Characteristics'!F:F,MATCH($C43,'Policy Characteristics'!$C:$C,0)))</f>
        <v>0</v>
      </c>
      <c r="M43" s="284">
        <f>IF(ISBLANK(INDEX('Policy Characteristics'!G:G,MATCH($C43,'Policy Characteristics'!$C:$C,0))),"",INDEX('Policy Characteristics'!G:G,MATCH($C43,'Policy Characteristics'!$C:$C,0)))</f>
        <v>1</v>
      </c>
      <c r="N43" s="284">
        <f>IF(ISBLANK(INDEX('Policy Characteristics'!H:H,MATCH($C43,'Policy Characteristics'!$C:$C,0))),"",INDEX('Policy Characteristics'!H:H,MATCH($C43,'Policy Characteristics'!$C:$C,0)))</f>
        <v>0.02</v>
      </c>
      <c r="O43" s="276" t="str">
        <f>IF(ISBLANK(INDEX('Policy Characteristics'!I:I,MATCH($C43,'Policy Characteristics'!$C:$C,0))),"",INDEX('Policy Characteristics'!I:I,MATCH($C43,'Policy Characteristics'!$C:$C,0)))</f>
        <v>% reduction in emissions</v>
      </c>
      <c r="P43" s="27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276" t="str">
        <f>IF(ISBLANK(INDEX('Policy Characteristics'!K:K,MATCH($C43,'Policy Characteristics'!$C:$C,0))),"",INDEX('Policy Characteristics'!K:K,MATCH($C43,'Policy Characteristics'!$C:$C,0)))</f>
        <v>transportation-sector-main.html#conv-pol-stds</v>
      </c>
      <c r="R43" s="276" t="str">
        <f>IF(ISBLANK(INDEX('Policy Characteristics'!L:L,MATCH($C43,'Policy Characteristics'!$C:$C,0))),"",INDEX('Policy Characteristics'!L:L,MATCH($C43,'Policy Characteristics'!$C:$C,0)))</f>
        <v>conventional-pollutant-standards.html</v>
      </c>
    </row>
    <row r="44" spans="1:18" s="2" customFormat="1" x14ac:dyDescent="0.25">
      <c r="A44" s="276" t="str">
        <f>IF(ISBLANK(INDEX('Policy Characteristics'!A:A,MATCH($C44,'Policy Characteristics'!$C:$C,0))),"",INDEX('Policy Characteristics'!A:A,MATCH($C44,'Policy Characteristics'!$C:$C,0)))</f>
        <v>Transportation</v>
      </c>
      <c r="B44" s="285" t="str">
        <f>IF(ISBLANK(INDEX('Policy Characteristics'!B:B,MATCH($C44,'Policy Characteristics'!$C:$C,0))),"",INDEX('Policy Characteristics'!B:B,MATCH($C44,'Policy Characteristics'!$C:$C,0)))</f>
        <v>Conventional Pollutant Standards</v>
      </c>
      <c r="C44" s="276" t="str">
        <f t="shared" si="2"/>
        <v>Percentage Reduction of Separately Regulated Pollutants</v>
      </c>
      <c r="D44" s="2" t="s">
        <v>42</v>
      </c>
      <c r="E44" s="2" t="s">
        <v>2240</v>
      </c>
      <c r="F44" s="2" t="s">
        <v>3360</v>
      </c>
      <c r="G44" s="2" t="s">
        <v>2240</v>
      </c>
      <c r="H44" s="49">
        <v>342</v>
      </c>
      <c r="I44" s="347" t="s">
        <v>44</v>
      </c>
      <c r="J44" s="277" t="str">
        <f>IF(ISBLANK(INDEX('Policy Characteristics'!D:D,MATCH($C44,'Policy Characteristics'!$C:$C,0))),"",INDEX('Policy Characteristics'!D:D,MATCH($C44,'Policy Characteristics'!$C:$C,0)))</f>
        <v>Conventional Pollutant Standard</v>
      </c>
      <c r="K44" s="276" t="str">
        <f>IF(ISBLANK(INDEX('Policy Characteristics'!E:E,MATCH($C44,'Policy Characteristics'!$C:$C,0))),"",INDEX('Policy Characteristics'!E:E,MATCH($C44,'Policy Characteristics'!$C:$C,0)))</f>
        <v>trans reduce regulated pollutants</v>
      </c>
      <c r="L44" s="284">
        <f>IF(ISBLANK(INDEX('Policy Characteristics'!F:F,MATCH($C44,'Policy Characteristics'!$C:$C,0))),"",INDEX('Policy Characteristics'!F:F,MATCH($C44,'Policy Characteristics'!$C:$C,0)))</f>
        <v>0</v>
      </c>
      <c r="M44" s="284">
        <f>IF(ISBLANK(INDEX('Policy Characteristics'!G:G,MATCH($C44,'Policy Characteristics'!$C:$C,0))),"",INDEX('Policy Characteristics'!G:G,MATCH($C44,'Policy Characteristics'!$C:$C,0)))</f>
        <v>1</v>
      </c>
      <c r="N44" s="284">
        <f>IF(ISBLANK(INDEX('Policy Characteristics'!H:H,MATCH($C44,'Policy Characteristics'!$C:$C,0))),"",INDEX('Policy Characteristics'!H:H,MATCH($C44,'Policy Characteristics'!$C:$C,0)))</f>
        <v>0.02</v>
      </c>
      <c r="O44" s="276" t="str">
        <f>IF(ISBLANK(INDEX('Policy Characteristics'!I:I,MATCH($C44,'Policy Characteristics'!$C:$C,0))),"",INDEX('Policy Characteristics'!I:I,MATCH($C44,'Policy Characteristics'!$C:$C,0)))</f>
        <v>% reduction in emissions</v>
      </c>
      <c r="P44" s="27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276" t="str">
        <f>IF(ISBLANK(INDEX('Policy Characteristics'!K:K,MATCH($C44,'Policy Characteristics'!$C:$C,0))),"",INDEX('Policy Characteristics'!K:K,MATCH($C44,'Policy Characteristics'!$C:$C,0)))</f>
        <v>transportation-sector-main.html#conv-pol-stds</v>
      </c>
      <c r="R44" s="276" t="str">
        <f>IF(ISBLANK(INDEX('Policy Characteristics'!L:L,MATCH($C44,'Policy Characteristics'!$C:$C,0))),"",INDEX('Policy Characteristics'!L:L,MATCH($C44,'Policy Characteristics'!$C:$C,0)))</f>
        <v>conventional-pollutant-standards.html</v>
      </c>
    </row>
    <row r="45" spans="1:18" s="2" customFormat="1" x14ac:dyDescent="0.25">
      <c r="A45" s="276" t="str">
        <f>IF(ISBLANK(INDEX('Policy Characteristics'!A:A,MATCH($C45,'Policy Characteristics'!$C:$C,0))),"",INDEX('Policy Characteristics'!A:A,MATCH($C45,'Policy Characteristics'!$C:$C,0)))</f>
        <v>Transportation</v>
      </c>
      <c r="B45" s="285" t="str">
        <f>IF(ISBLANK(INDEX('Policy Characteristics'!B:B,MATCH($C45,'Policy Characteristics'!$C:$C,0))),"",INDEX('Policy Characteristics'!B:B,MATCH($C45,'Policy Characteristics'!$C:$C,0)))</f>
        <v>Conventional Pollutant Standards</v>
      </c>
      <c r="C45" s="276" t="str">
        <f t="shared" si="2"/>
        <v>Percentage Reduction of Separately Regulated Pollutants</v>
      </c>
      <c r="D45" s="2" t="s">
        <v>42</v>
      </c>
      <c r="E45" s="2" t="s">
        <v>2242</v>
      </c>
      <c r="F45" s="2" t="s">
        <v>3360</v>
      </c>
      <c r="G45" s="2" t="s">
        <v>2242</v>
      </c>
      <c r="H45" s="49">
        <v>343</v>
      </c>
      <c r="I45" s="347" t="s">
        <v>44</v>
      </c>
      <c r="J45" s="277" t="str">
        <f>IF(ISBLANK(INDEX('Policy Characteristics'!D:D,MATCH($C45,'Policy Characteristics'!$C:$C,0))),"",INDEX('Policy Characteristics'!D:D,MATCH($C45,'Policy Characteristics'!$C:$C,0)))</f>
        <v>Conventional Pollutant Standard</v>
      </c>
      <c r="K45" s="276" t="str">
        <f>IF(ISBLANK(INDEX('Policy Characteristics'!E:E,MATCH($C45,'Policy Characteristics'!$C:$C,0))),"",INDEX('Policy Characteristics'!E:E,MATCH($C45,'Policy Characteristics'!$C:$C,0)))</f>
        <v>trans reduce regulated pollutants</v>
      </c>
      <c r="L45" s="284">
        <f>IF(ISBLANK(INDEX('Policy Characteristics'!F:F,MATCH($C45,'Policy Characteristics'!$C:$C,0))),"",INDEX('Policy Characteristics'!F:F,MATCH($C45,'Policy Characteristics'!$C:$C,0)))</f>
        <v>0</v>
      </c>
      <c r="M45" s="284">
        <f>IF(ISBLANK(INDEX('Policy Characteristics'!G:G,MATCH($C45,'Policy Characteristics'!$C:$C,0))),"",INDEX('Policy Characteristics'!G:G,MATCH($C45,'Policy Characteristics'!$C:$C,0)))</f>
        <v>1</v>
      </c>
      <c r="N45" s="284">
        <f>IF(ISBLANK(INDEX('Policy Characteristics'!H:H,MATCH($C45,'Policy Characteristics'!$C:$C,0))),"",INDEX('Policy Characteristics'!H:H,MATCH($C45,'Policy Characteristics'!$C:$C,0)))</f>
        <v>0.02</v>
      </c>
      <c r="O45" s="276" t="str">
        <f>IF(ISBLANK(INDEX('Policy Characteristics'!I:I,MATCH($C45,'Policy Characteristics'!$C:$C,0))),"",INDEX('Policy Characteristics'!I:I,MATCH($C45,'Policy Characteristics'!$C:$C,0)))</f>
        <v>% reduction in emissions</v>
      </c>
      <c r="P45" s="27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276" t="str">
        <f>IF(ISBLANK(INDEX('Policy Characteristics'!K:K,MATCH($C45,'Policy Characteristics'!$C:$C,0))),"",INDEX('Policy Characteristics'!K:K,MATCH($C45,'Policy Characteristics'!$C:$C,0)))</f>
        <v>transportation-sector-main.html#conv-pol-stds</v>
      </c>
      <c r="R45" s="276" t="str">
        <f>IF(ISBLANK(INDEX('Policy Characteristics'!L:L,MATCH($C45,'Policy Characteristics'!$C:$C,0))),"",INDEX('Policy Characteristics'!L:L,MATCH($C45,'Policy Characteristics'!$C:$C,0)))</f>
        <v>conventional-pollutant-standards.html</v>
      </c>
    </row>
    <row r="46" spans="1:18" s="2" customFormat="1" x14ac:dyDescent="0.25">
      <c r="A46" s="276" t="str">
        <f>IF(ISBLANK(INDEX('Policy Characteristics'!A:A,MATCH($C46,'Policy Characteristics'!$C:$C,0))),"",INDEX('Policy Characteristics'!A:A,MATCH($C46,'Policy Characteristics'!$C:$C,0)))</f>
        <v>Transportation</v>
      </c>
      <c r="B46" s="285" t="str">
        <f>IF(ISBLANK(INDEX('Policy Characteristics'!B:B,MATCH($C46,'Policy Characteristics'!$C:$C,0))),"",INDEX('Policy Characteristics'!B:B,MATCH($C46,'Policy Characteristics'!$C:$C,0)))</f>
        <v>Conventional Pollutant Standards</v>
      </c>
      <c r="C46" s="276" t="str">
        <f t="shared" si="2"/>
        <v>Percentage Reduction of Separately Regulated Pollutants</v>
      </c>
      <c r="D46" s="2" t="s">
        <v>42</v>
      </c>
      <c r="E46" s="2" t="s">
        <v>2244</v>
      </c>
      <c r="F46" s="2" t="s">
        <v>3360</v>
      </c>
      <c r="G46" s="2" t="s">
        <v>2343</v>
      </c>
      <c r="H46" s="49">
        <v>344</v>
      </c>
      <c r="I46" s="347" t="s">
        <v>44</v>
      </c>
      <c r="J46" s="277" t="str">
        <f>IF(ISBLANK(INDEX('Policy Characteristics'!D:D,MATCH($C46,'Policy Characteristics'!$C:$C,0))),"",INDEX('Policy Characteristics'!D:D,MATCH($C46,'Policy Characteristics'!$C:$C,0)))</f>
        <v>Conventional Pollutant Standard</v>
      </c>
      <c r="K46" s="276" t="str">
        <f>IF(ISBLANK(INDEX('Policy Characteristics'!E:E,MATCH($C46,'Policy Characteristics'!$C:$C,0))),"",INDEX('Policy Characteristics'!E:E,MATCH($C46,'Policy Characteristics'!$C:$C,0)))</f>
        <v>trans reduce regulated pollutants</v>
      </c>
      <c r="L46" s="284">
        <f>IF(ISBLANK(INDEX('Policy Characteristics'!F:F,MATCH($C46,'Policy Characteristics'!$C:$C,0))),"",INDEX('Policy Characteristics'!F:F,MATCH($C46,'Policy Characteristics'!$C:$C,0)))</f>
        <v>0</v>
      </c>
      <c r="M46" s="284">
        <f>IF(ISBLANK(INDEX('Policy Characteristics'!G:G,MATCH($C46,'Policy Characteristics'!$C:$C,0))),"",INDEX('Policy Characteristics'!G:G,MATCH($C46,'Policy Characteristics'!$C:$C,0)))</f>
        <v>1</v>
      </c>
      <c r="N46" s="284">
        <f>IF(ISBLANK(INDEX('Policy Characteristics'!H:H,MATCH($C46,'Policy Characteristics'!$C:$C,0))),"",INDEX('Policy Characteristics'!H:H,MATCH($C46,'Policy Characteristics'!$C:$C,0)))</f>
        <v>0.02</v>
      </c>
      <c r="O46" s="276" t="str">
        <f>IF(ISBLANK(INDEX('Policy Characteristics'!I:I,MATCH($C46,'Policy Characteristics'!$C:$C,0))),"",INDEX('Policy Characteristics'!I:I,MATCH($C46,'Policy Characteristics'!$C:$C,0)))</f>
        <v>% reduction in emissions</v>
      </c>
      <c r="P46" s="27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276" t="str">
        <f>IF(ISBLANK(INDEX('Policy Characteristics'!K:K,MATCH($C46,'Policy Characteristics'!$C:$C,0))),"",INDEX('Policy Characteristics'!K:K,MATCH($C46,'Policy Characteristics'!$C:$C,0)))</f>
        <v>transportation-sector-main.html#conv-pol-stds</v>
      </c>
      <c r="R46" s="276" t="str">
        <f>IF(ISBLANK(INDEX('Policy Characteristics'!L:L,MATCH($C46,'Policy Characteristics'!$C:$C,0))),"",INDEX('Policy Characteristics'!L:L,MATCH($C46,'Policy Characteristics'!$C:$C,0)))</f>
        <v>conventional-pollutant-standards.html</v>
      </c>
    </row>
    <row r="47" spans="1:18" s="2" customFormat="1" x14ac:dyDescent="0.25">
      <c r="A47" s="276" t="str">
        <f>IF(ISBLANK(INDEX('Policy Characteristics'!A:A,MATCH($C47,'Policy Characteristics'!$C:$C,0))),"",INDEX('Policy Characteristics'!A:A,MATCH($C47,'Policy Characteristics'!$C:$C,0)))</f>
        <v>Transportation</v>
      </c>
      <c r="B47" s="285" t="str">
        <f>IF(ISBLANK(INDEX('Policy Characteristics'!B:B,MATCH($C47,'Policy Characteristics'!$C:$C,0))),"",INDEX('Policy Characteristics'!B:B,MATCH($C47,'Policy Characteristics'!$C:$C,0)))</f>
        <v>Conventional Pollutant Standards</v>
      </c>
      <c r="C47" s="276" t="str">
        <f t="shared" si="2"/>
        <v>Percentage Reduction of Separately Regulated Pollutants</v>
      </c>
      <c r="D47" s="2" t="s">
        <v>42</v>
      </c>
      <c r="E47" s="2" t="s">
        <v>2245</v>
      </c>
      <c r="F47" s="2" t="s">
        <v>3360</v>
      </c>
      <c r="G47" s="2" t="s">
        <v>2245</v>
      </c>
      <c r="H47" s="49">
        <v>345</v>
      </c>
      <c r="I47" s="348" t="s">
        <v>45</v>
      </c>
      <c r="J47" s="277" t="str">
        <f>IF(ISBLANK(INDEX('Policy Characteristics'!D:D,MATCH($C47,'Policy Characteristics'!$C:$C,0))),"",INDEX('Policy Characteristics'!D:D,MATCH($C47,'Policy Characteristics'!$C:$C,0)))</f>
        <v>Conventional Pollutant Standard</v>
      </c>
      <c r="K47" s="276" t="str">
        <f>IF(ISBLANK(INDEX('Policy Characteristics'!E:E,MATCH($C47,'Policy Characteristics'!$C:$C,0))),"",INDEX('Policy Characteristics'!E:E,MATCH($C47,'Policy Characteristics'!$C:$C,0)))</f>
        <v>trans reduce regulated pollutants</v>
      </c>
      <c r="L47" s="284">
        <f>IF(ISBLANK(INDEX('Policy Characteristics'!F:F,MATCH($C47,'Policy Characteristics'!$C:$C,0))),"",INDEX('Policy Characteristics'!F:F,MATCH($C47,'Policy Characteristics'!$C:$C,0)))</f>
        <v>0</v>
      </c>
      <c r="M47" s="284">
        <f>IF(ISBLANK(INDEX('Policy Characteristics'!G:G,MATCH($C47,'Policy Characteristics'!$C:$C,0))),"",INDEX('Policy Characteristics'!G:G,MATCH($C47,'Policy Characteristics'!$C:$C,0)))</f>
        <v>1</v>
      </c>
      <c r="N47" s="284">
        <f>IF(ISBLANK(INDEX('Policy Characteristics'!H:H,MATCH($C47,'Policy Characteristics'!$C:$C,0))),"",INDEX('Policy Characteristics'!H:H,MATCH($C47,'Policy Characteristics'!$C:$C,0)))</f>
        <v>0.02</v>
      </c>
      <c r="O47" s="276" t="str">
        <f>IF(ISBLANK(INDEX('Policy Characteristics'!I:I,MATCH($C47,'Policy Characteristics'!$C:$C,0))),"",INDEX('Policy Characteristics'!I:I,MATCH($C47,'Policy Characteristics'!$C:$C,0)))</f>
        <v>% reduction in emissions</v>
      </c>
      <c r="P47" s="27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276" t="str">
        <f>IF(ISBLANK(INDEX('Policy Characteristics'!K:K,MATCH($C47,'Policy Characteristics'!$C:$C,0))),"",INDEX('Policy Characteristics'!K:K,MATCH($C47,'Policy Characteristics'!$C:$C,0)))</f>
        <v>transportation-sector-main.html#conv-pol-stds</v>
      </c>
      <c r="R47" s="276" t="str">
        <f>IF(ISBLANK(INDEX('Policy Characteristics'!L:L,MATCH($C47,'Policy Characteristics'!$C:$C,0))),"",INDEX('Policy Characteristics'!L:L,MATCH($C47,'Policy Characteristics'!$C:$C,0)))</f>
        <v>conventional-pollutant-standards.html</v>
      </c>
    </row>
    <row r="48" spans="1:18" s="2" customFormat="1" x14ac:dyDescent="0.25">
      <c r="A48" s="276" t="str">
        <f>IF(ISBLANK(INDEX('Policy Characteristics'!A:A,MATCH($C48,'Policy Characteristics'!$C:$C,0))),"",INDEX('Policy Characteristics'!A:A,MATCH($C48,'Policy Characteristics'!$C:$C,0)))</f>
        <v>Transportation</v>
      </c>
      <c r="B48" s="285" t="str">
        <f>IF(ISBLANK(INDEX('Policy Characteristics'!B:B,MATCH($C48,'Policy Characteristics'!$C:$C,0))),"",INDEX('Policy Characteristics'!B:B,MATCH($C48,'Policy Characteristics'!$C:$C,0)))</f>
        <v>Conventional Pollutant Standards</v>
      </c>
      <c r="C48" s="276" t="str">
        <f t="shared" si="2"/>
        <v>Percentage Reduction of Separately Regulated Pollutants</v>
      </c>
      <c r="D48" s="2" t="s">
        <v>42</v>
      </c>
      <c r="E48" s="2" t="s">
        <v>2247</v>
      </c>
      <c r="F48" s="2" t="s">
        <v>3360</v>
      </c>
      <c r="G48" s="2" t="s">
        <v>2247</v>
      </c>
      <c r="H48" s="49">
        <v>346</v>
      </c>
      <c r="I48" s="347" t="s">
        <v>44</v>
      </c>
      <c r="J48" s="277" t="str">
        <f>IF(ISBLANK(INDEX('Policy Characteristics'!D:D,MATCH($C48,'Policy Characteristics'!$C:$C,0))),"",INDEX('Policy Characteristics'!D:D,MATCH($C48,'Policy Characteristics'!$C:$C,0)))</f>
        <v>Conventional Pollutant Standard</v>
      </c>
      <c r="K48" s="276" t="str">
        <f>IF(ISBLANK(INDEX('Policy Characteristics'!E:E,MATCH($C48,'Policy Characteristics'!$C:$C,0))),"",INDEX('Policy Characteristics'!E:E,MATCH($C48,'Policy Characteristics'!$C:$C,0)))</f>
        <v>trans reduce regulated pollutants</v>
      </c>
      <c r="L48" s="284">
        <f>IF(ISBLANK(INDEX('Policy Characteristics'!F:F,MATCH($C48,'Policy Characteristics'!$C:$C,0))),"",INDEX('Policy Characteristics'!F:F,MATCH($C48,'Policy Characteristics'!$C:$C,0)))</f>
        <v>0</v>
      </c>
      <c r="M48" s="284">
        <f>IF(ISBLANK(INDEX('Policy Characteristics'!G:G,MATCH($C48,'Policy Characteristics'!$C:$C,0))),"",INDEX('Policy Characteristics'!G:G,MATCH($C48,'Policy Characteristics'!$C:$C,0)))</f>
        <v>1</v>
      </c>
      <c r="N48" s="284">
        <f>IF(ISBLANK(INDEX('Policy Characteristics'!H:H,MATCH($C48,'Policy Characteristics'!$C:$C,0))),"",INDEX('Policy Characteristics'!H:H,MATCH($C48,'Policy Characteristics'!$C:$C,0)))</f>
        <v>0.02</v>
      </c>
      <c r="O48" s="276" t="str">
        <f>IF(ISBLANK(INDEX('Policy Characteristics'!I:I,MATCH($C48,'Policy Characteristics'!$C:$C,0))),"",INDEX('Policy Characteristics'!I:I,MATCH($C48,'Policy Characteristics'!$C:$C,0)))</f>
        <v>% reduction in emissions</v>
      </c>
      <c r="P48" s="27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276" t="str">
        <f>IF(ISBLANK(INDEX('Policy Characteristics'!K:K,MATCH($C48,'Policy Characteristics'!$C:$C,0))),"",INDEX('Policy Characteristics'!K:K,MATCH($C48,'Policy Characteristics'!$C:$C,0)))</f>
        <v>transportation-sector-main.html#conv-pol-stds</v>
      </c>
      <c r="R48" s="276" t="str">
        <f>IF(ISBLANK(INDEX('Policy Characteristics'!L:L,MATCH($C48,'Policy Characteristics'!$C:$C,0))),"",INDEX('Policy Characteristics'!L:L,MATCH($C48,'Policy Characteristics'!$C:$C,0)))</f>
        <v>conventional-pollutant-standards.html</v>
      </c>
    </row>
    <row r="49" spans="1:18" s="2" customFormat="1" x14ac:dyDescent="0.25">
      <c r="A49" s="276" t="str">
        <f>IF(ISBLANK(INDEX('Policy Characteristics'!A:A,MATCH($C49,'Policy Characteristics'!$C:$C,0))),"",INDEX('Policy Characteristics'!A:A,MATCH($C49,'Policy Characteristics'!$C:$C,0)))</f>
        <v>Transportation</v>
      </c>
      <c r="B49" s="285" t="str">
        <f>IF(ISBLANK(INDEX('Policy Characteristics'!B:B,MATCH($C49,'Policy Characteristics'!$C:$C,0))),"",INDEX('Policy Characteristics'!B:B,MATCH($C49,'Policy Characteristics'!$C:$C,0)))</f>
        <v>Conventional Pollutant Standards</v>
      </c>
      <c r="C49" s="276" t="str">
        <f t="shared" si="2"/>
        <v>Percentage Reduction of Separately Regulated Pollutants</v>
      </c>
      <c r="D49" s="2" t="s">
        <v>42</v>
      </c>
      <c r="E49" s="2" t="s">
        <v>2249</v>
      </c>
      <c r="F49" s="2" t="s">
        <v>3360</v>
      </c>
      <c r="G49" s="2" t="s">
        <v>2249</v>
      </c>
      <c r="H49" s="49">
        <v>347</v>
      </c>
      <c r="I49" s="347" t="s">
        <v>44</v>
      </c>
      <c r="J49" s="277" t="str">
        <f>IF(ISBLANK(INDEX('Policy Characteristics'!D:D,MATCH($C49,'Policy Characteristics'!$C:$C,0))),"",INDEX('Policy Characteristics'!D:D,MATCH($C49,'Policy Characteristics'!$C:$C,0)))</f>
        <v>Conventional Pollutant Standard</v>
      </c>
      <c r="K49" s="276" t="str">
        <f>IF(ISBLANK(INDEX('Policy Characteristics'!E:E,MATCH($C49,'Policy Characteristics'!$C:$C,0))),"",INDEX('Policy Characteristics'!E:E,MATCH($C49,'Policy Characteristics'!$C:$C,0)))</f>
        <v>trans reduce regulated pollutants</v>
      </c>
      <c r="L49" s="284">
        <f>IF(ISBLANK(INDEX('Policy Characteristics'!F:F,MATCH($C49,'Policy Characteristics'!$C:$C,0))),"",INDEX('Policy Characteristics'!F:F,MATCH($C49,'Policy Characteristics'!$C:$C,0)))</f>
        <v>0</v>
      </c>
      <c r="M49" s="284">
        <f>IF(ISBLANK(INDEX('Policy Characteristics'!G:G,MATCH($C49,'Policy Characteristics'!$C:$C,0))),"",INDEX('Policy Characteristics'!G:G,MATCH($C49,'Policy Characteristics'!$C:$C,0)))</f>
        <v>1</v>
      </c>
      <c r="N49" s="284">
        <f>IF(ISBLANK(INDEX('Policy Characteristics'!H:H,MATCH($C49,'Policy Characteristics'!$C:$C,0))),"",INDEX('Policy Characteristics'!H:H,MATCH($C49,'Policy Characteristics'!$C:$C,0)))</f>
        <v>0.02</v>
      </c>
      <c r="O49" s="276" t="str">
        <f>IF(ISBLANK(INDEX('Policy Characteristics'!I:I,MATCH($C49,'Policy Characteristics'!$C:$C,0))),"",INDEX('Policy Characteristics'!I:I,MATCH($C49,'Policy Characteristics'!$C:$C,0)))</f>
        <v>% reduction in emissions</v>
      </c>
      <c r="P49" s="27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276" t="str">
        <f>IF(ISBLANK(INDEX('Policy Characteristics'!K:K,MATCH($C49,'Policy Characteristics'!$C:$C,0))),"",INDEX('Policy Characteristics'!K:K,MATCH($C49,'Policy Characteristics'!$C:$C,0)))</f>
        <v>transportation-sector-main.html#conv-pol-stds</v>
      </c>
      <c r="R49" s="276" t="str">
        <f>IF(ISBLANK(INDEX('Policy Characteristics'!L:L,MATCH($C49,'Policy Characteristics'!$C:$C,0))),"",INDEX('Policy Characteristics'!L:L,MATCH($C49,'Policy Characteristics'!$C:$C,0)))</f>
        <v>conventional-pollutant-standards.html</v>
      </c>
    </row>
    <row r="50" spans="1:18" s="2" customFormat="1" x14ac:dyDescent="0.25">
      <c r="A50" s="276" t="str">
        <f>IF(ISBLANK(INDEX('Policy Characteristics'!A:A,MATCH($C50,'Policy Characteristics'!$C:$C,0))),"",INDEX('Policy Characteristics'!A:A,MATCH($C50,'Policy Characteristics'!$C:$C,0)))</f>
        <v>Transportation</v>
      </c>
      <c r="B50" s="285" t="str">
        <f>IF(ISBLANK(INDEX('Policy Characteristics'!B:B,MATCH($C50,'Policy Characteristics'!$C:$C,0))),"",INDEX('Policy Characteristics'!B:B,MATCH($C50,'Policy Characteristics'!$C:$C,0)))</f>
        <v>Conventional Pollutant Standards</v>
      </c>
      <c r="C50" s="276" t="str">
        <f t="shared" si="2"/>
        <v>Percentage Reduction of Separately Regulated Pollutants</v>
      </c>
      <c r="D50" s="2" t="s">
        <v>42</v>
      </c>
      <c r="E50" s="2" t="s">
        <v>2251</v>
      </c>
      <c r="F50" s="2" t="s">
        <v>3360</v>
      </c>
      <c r="G50" s="2" t="s">
        <v>2251</v>
      </c>
      <c r="H50" s="49">
        <v>348</v>
      </c>
      <c r="I50" s="348" t="s">
        <v>45</v>
      </c>
      <c r="J50" s="277" t="str">
        <f>IF(ISBLANK(INDEX('Policy Characteristics'!D:D,MATCH($C50,'Policy Characteristics'!$C:$C,0))),"",INDEX('Policy Characteristics'!D:D,MATCH($C50,'Policy Characteristics'!$C:$C,0)))</f>
        <v>Conventional Pollutant Standard</v>
      </c>
      <c r="K50" s="276" t="str">
        <f>IF(ISBLANK(INDEX('Policy Characteristics'!E:E,MATCH($C50,'Policy Characteristics'!$C:$C,0))),"",INDEX('Policy Characteristics'!E:E,MATCH($C50,'Policy Characteristics'!$C:$C,0)))</f>
        <v>trans reduce regulated pollutants</v>
      </c>
      <c r="L50" s="284">
        <f>IF(ISBLANK(INDEX('Policy Characteristics'!F:F,MATCH($C50,'Policy Characteristics'!$C:$C,0))),"",INDEX('Policy Characteristics'!F:F,MATCH($C50,'Policy Characteristics'!$C:$C,0)))</f>
        <v>0</v>
      </c>
      <c r="M50" s="284">
        <f>IF(ISBLANK(INDEX('Policy Characteristics'!G:G,MATCH($C50,'Policy Characteristics'!$C:$C,0))),"",INDEX('Policy Characteristics'!G:G,MATCH($C50,'Policy Characteristics'!$C:$C,0)))</f>
        <v>1</v>
      </c>
      <c r="N50" s="284">
        <f>IF(ISBLANK(INDEX('Policy Characteristics'!H:H,MATCH($C50,'Policy Characteristics'!$C:$C,0))),"",INDEX('Policy Characteristics'!H:H,MATCH($C50,'Policy Characteristics'!$C:$C,0)))</f>
        <v>0.02</v>
      </c>
      <c r="O50" s="276" t="str">
        <f>IF(ISBLANK(INDEX('Policy Characteristics'!I:I,MATCH($C50,'Policy Characteristics'!$C:$C,0))),"",INDEX('Policy Characteristics'!I:I,MATCH($C50,'Policy Characteristics'!$C:$C,0)))</f>
        <v>% reduction in emissions</v>
      </c>
      <c r="P50" s="27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276" t="str">
        <f>IF(ISBLANK(INDEX('Policy Characteristics'!K:K,MATCH($C50,'Policy Characteristics'!$C:$C,0))),"",INDEX('Policy Characteristics'!K:K,MATCH($C50,'Policy Characteristics'!$C:$C,0)))</f>
        <v>transportation-sector-main.html#conv-pol-stds</v>
      </c>
      <c r="R50" s="276" t="str">
        <f>IF(ISBLANK(INDEX('Policy Characteristics'!L:L,MATCH($C50,'Policy Characteristics'!$C:$C,0))),"",INDEX('Policy Characteristics'!L:L,MATCH($C50,'Policy Characteristics'!$C:$C,0)))</f>
        <v>conventional-pollutant-standards.html</v>
      </c>
    </row>
    <row r="51" spans="1:18" s="2" customFormat="1" x14ac:dyDescent="0.25">
      <c r="A51" s="276" t="str">
        <f>IF(ISBLANK(INDEX('Policy Characteristics'!A:A,MATCH($C51,'Policy Characteristics'!$C:$C,0))),"",INDEX('Policy Characteristics'!A:A,MATCH($C51,'Policy Characteristics'!$C:$C,0)))</f>
        <v>Transportation</v>
      </c>
      <c r="B51" s="285" t="str">
        <f>IF(ISBLANK(INDEX('Policy Characteristics'!B:B,MATCH($C51,'Policy Characteristics'!$C:$C,0))),"",INDEX('Policy Characteristics'!B:B,MATCH($C51,'Policy Characteristics'!$C:$C,0)))</f>
        <v>Conventional Pollutant Standards</v>
      </c>
      <c r="C51" s="276" t="str">
        <f t="shared" si="2"/>
        <v>Percentage Reduction of Separately Regulated Pollutants</v>
      </c>
      <c r="D51" s="2" t="s">
        <v>42</v>
      </c>
      <c r="E51" s="2" t="s">
        <v>2253</v>
      </c>
      <c r="F51" s="2" t="s">
        <v>3360</v>
      </c>
      <c r="G51" s="2" t="s">
        <v>2253</v>
      </c>
      <c r="H51" s="49">
        <v>349</v>
      </c>
      <c r="I51" s="348" t="s">
        <v>45</v>
      </c>
      <c r="J51" s="277" t="str">
        <f>IF(ISBLANK(INDEX('Policy Characteristics'!D:D,MATCH($C51,'Policy Characteristics'!$C:$C,0))),"",INDEX('Policy Characteristics'!D:D,MATCH($C51,'Policy Characteristics'!$C:$C,0)))</f>
        <v>Conventional Pollutant Standard</v>
      </c>
      <c r="K51" s="276" t="str">
        <f>IF(ISBLANK(INDEX('Policy Characteristics'!E:E,MATCH($C51,'Policy Characteristics'!$C:$C,0))),"",INDEX('Policy Characteristics'!E:E,MATCH($C51,'Policy Characteristics'!$C:$C,0)))</f>
        <v>trans reduce regulated pollutants</v>
      </c>
      <c r="L51" s="284">
        <f>IF(ISBLANK(INDEX('Policy Characteristics'!F:F,MATCH($C51,'Policy Characteristics'!$C:$C,0))),"",INDEX('Policy Characteristics'!F:F,MATCH($C51,'Policy Characteristics'!$C:$C,0)))</f>
        <v>0</v>
      </c>
      <c r="M51" s="284">
        <f>IF(ISBLANK(INDEX('Policy Characteristics'!G:G,MATCH($C51,'Policy Characteristics'!$C:$C,0))),"",INDEX('Policy Characteristics'!G:G,MATCH($C51,'Policy Characteristics'!$C:$C,0)))</f>
        <v>1</v>
      </c>
      <c r="N51" s="284">
        <f>IF(ISBLANK(INDEX('Policy Characteristics'!H:H,MATCH($C51,'Policy Characteristics'!$C:$C,0))),"",INDEX('Policy Characteristics'!H:H,MATCH($C51,'Policy Characteristics'!$C:$C,0)))</f>
        <v>0.02</v>
      </c>
      <c r="O51" s="276" t="str">
        <f>IF(ISBLANK(INDEX('Policy Characteristics'!I:I,MATCH($C51,'Policy Characteristics'!$C:$C,0))),"",INDEX('Policy Characteristics'!I:I,MATCH($C51,'Policy Characteristics'!$C:$C,0)))</f>
        <v>% reduction in emissions</v>
      </c>
      <c r="P51" s="27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276" t="str">
        <f>IF(ISBLANK(INDEX('Policy Characteristics'!K:K,MATCH($C51,'Policy Characteristics'!$C:$C,0))),"",INDEX('Policy Characteristics'!K:K,MATCH($C51,'Policy Characteristics'!$C:$C,0)))</f>
        <v>transportation-sector-main.html#conv-pol-stds</v>
      </c>
      <c r="R51" s="276" t="str">
        <f>IF(ISBLANK(INDEX('Policy Characteristics'!L:L,MATCH($C51,'Policy Characteristics'!$C:$C,0))),"",INDEX('Policy Characteristics'!L:L,MATCH($C51,'Policy Characteristics'!$C:$C,0)))</f>
        <v>conventional-pollutant-standards.html</v>
      </c>
    </row>
    <row r="52" spans="1:18" s="2" customFormat="1" x14ac:dyDescent="0.25">
      <c r="A52" s="276" t="str">
        <f>IF(ISBLANK(INDEX('Policy Characteristics'!A:A,MATCH($C52,'Policy Characteristics'!$C:$C,0))),"",INDEX('Policy Characteristics'!A:A,MATCH($C52,'Policy Characteristics'!$C:$C,0)))</f>
        <v>Transportation</v>
      </c>
      <c r="B52" s="285" t="str">
        <f>IF(ISBLANK(INDEX('Policy Characteristics'!B:B,MATCH($C52,'Policy Characteristics'!$C:$C,0))),"",INDEX('Policy Characteristics'!B:B,MATCH($C52,'Policy Characteristics'!$C:$C,0)))</f>
        <v>Conventional Pollutant Standards</v>
      </c>
      <c r="C52" s="276" t="str">
        <f t="shared" si="2"/>
        <v>Percentage Reduction of Separately Regulated Pollutants</v>
      </c>
      <c r="D52" s="2" t="s">
        <v>114</v>
      </c>
      <c r="E52" s="2" t="s">
        <v>2237</v>
      </c>
      <c r="F52" s="2" t="s">
        <v>3361</v>
      </c>
      <c r="G52" s="2" t="s">
        <v>2451</v>
      </c>
      <c r="H52" s="49">
        <v>350</v>
      </c>
      <c r="I52" s="347" t="s">
        <v>44</v>
      </c>
      <c r="J52" s="277" t="str">
        <f>IF(ISBLANK(INDEX('Policy Characteristics'!D:D,MATCH($C52,'Policy Characteristics'!$C:$C,0))),"",INDEX('Policy Characteristics'!D:D,MATCH($C52,'Policy Characteristics'!$C:$C,0)))</f>
        <v>Conventional Pollutant Standard</v>
      </c>
      <c r="K52" s="276" t="str">
        <f>IF(ISBLANK(INDEX('Policy Characteristics'!E:E,MATCH($C52,'Policy Characteristics'!$C:$C,0))),"",INDEX('Policy Characteristics'!E:E,MATCH($C52,'Policy Characteristics'!$C:$C,0)))</f>
        <v>trans reduce regulated pollutants</v>
      </c>
      <c r="L52" s="284">
        <f>IF(ISBLANK(INDEX('Policy Characteristics'!F:F,MATCH($C52,'Policy Characteristics'!$C:$C,0))),"",INDEX('Policy Characteristics'!F:F,MATCH($C52,'Policy Characteristics'!$C:$C,0)))</f>
        <v>0</v>
      </c>
      <c r="M52" s="284">
        <f>IF(ISBLANK(INDEX('Policy Characteristics'!G:G,MATCH($C52,'Policy Characteristics'!$C:$C,0))),"",INDEX('Policy Characteristics'!G:G,MATCH($C52,'Policy Characteristics'!$C:$C,0)))</f>
        <v>1</v>
      </c>
      <c r="N52" s="284">
        <f>IF(ISBLANK(INDEX('Policy Characteristics'!H:H,MATCH($C52,'Policy Characteristics'!$C:$C,0))),"",INDEX('Policy Characteristics'!H:H,MATCH($C52,'Policy Characteristics'!$C:$C,0)))</f>
        <v>0.02</v>
      </c>
      <c r="O52" s="276" t="str">
        <f>IF(ISBLANK(INDEX('Policy Characteristics'!I:I,MATCH($C52,'Policy Characteristics'!$C:$C,0))),"",INDEX('Policy Characteristics'!I:I,MATCH($C52,'Policy Characteristics'!$C:$C,0)))</f>
        <v>% reduction in emissions</v>
      </c>
      <c r="P52" s="27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276" t="str">
        <f>IF(ISBLANK(INDEX('Policy Characteristics'!K:K,MATCH($C52,'Policy Characteristics'!$C:$C,0))),"",INDEX('Policy Characteristics'!K:K,MATCH($C52,'Policy Characteristics'!$C:$C,0)))</f>
        <v>transportation-sector-main.html#conv-pol-stds</v>
      </c>
      <c r="R52" s="276" t="str">
        <f>IF(ISBLANK(INDEX('Policy Characteristics'!L:L,MATCH($C52,'Policy Characteristics'!$C:$C,0))),"",INDEX('Policy Characteristics'!L:L,MATCH($C52,'Policy Characteristics'!$C:$C,0)))</f>
        <v>conventional-pollutant-standards.html</v>
      </c>
    </row>
    <row r="53" spans="1:18" s="2" customFormat="1" x14ac:dyDescent="0.25">
      <c r="A53" s="276" t="str">
        <f>IF(ISBLANK(INDEX('Policy Characteristics'!A:A,MATCH($C53,'Policy Characteristics'!$C:$C,0))),"",INDEX('Policy Characteristics'!A:A,MATCH($C53,'Policy Characteristics'!$C:$C,0)))</f>
        <v>Transportation</v>
      </c>
      <c r="B53" s="285" t="str">
        <f>IF(ISBLANK(INDEX('Policy Characteristics'!B:B,MATCH($C53,'Policy Characteristics'!$C:$C,0))),"",INDEX('Policy Characteristics'!B:B,MATCH($C53,'Policy Characteristics'!$C:$C,0)))</f>
        <v>Conventional Pollutant Standards</v>
      </c>
      <c r="C53" s="276" t="str">
        <f t="shared" si="2"/>
        <v>Percentage Reduction of Separately Regulated Pollutants</v>
      </c>
      <c r="D53" s="2" t="s">
        <v>114</v>
      </c>
      <c r="E53" s="2" t="s">
        <v>500</v>
      </c>
      <c r="F53" s="2" t="s">
        <v>3361</v>
      </c>
      <c r="G53" s="2" t="s">
        <v>500</v>
      </c>
      <c r="H53" s="49">
        <v>351</v>
      </c>
      <c r="I53" s="347" t="s">
        <v>44</v>
      </c>
      <c r="J53" s="277" t="str">
        <f>IF(ISBLANK(INDEX('Policy Characteristics'!D:D,MATCH($C53,'Policy Characteristics'!$C:$C,0))),"",INDEX('Policy Characteristics'!D:D,MATCH($C53,'Policy Characteristics'!$C:$C,0)))</f>
        <v>Conventional Pollutant Standard</v>
      </c>
      <c r="K53" s="276" t="str">
        <f>IF(ISBLANK(INDEX('Policy Characteristics'!E:E,MATCH($C53,'Policy Characteristics'!$C:$C,0))),"",INDEX('Policy Characteristics'!E:E,MATCH($C53,'Policy Characteristics'!$C:$C,0)))</f>
        <v>trans reduce regulated pollutants</v>
      </c>
      <c r="L53" s="284">
        <f>IF(ISBLANK(INDEX('Policy Characteristics'!F:F,MATCH($C53,'Policy Characteristics'!$C:$C,0))),"",INDEX('Policy Characteristics'!F:F,MATCH($C53,'Policy Characteristics'!$C:$C,0)))</f>
        <v>0</v>
      </c>
      <c r="M53" s="284">
        <f>IF(ISBLANK(INDEX('Policy Characteristics'!G:G,MATCH($C53,'Policy Characteristics'!$C:$C,0))),"",INDEX('Policy Characteristics'!G:G,MATCH($C53,'Policy Characteristics'!$C:$C,0)))</f>
        <v>1</v>
      </c>
      <c r="N53" s="284">
        <f>IF(ISBLANK(INDEX('Policy Characteristics'!H:H,MATCH($C53,'Policy Characteristics'!$C:$C,0))),"",INDEX('Policy Characteristics'!H:H,MATCH($C53,'Policy Characteristics'!$C:$C,0)))</f>
        <v>0.02</v>
      </c>
      <c r="O53" s="276" t="str">
        <f>IF(ISBLANK(INDEX('Policy Characteristics'!I:I,MATCH($C53,'Policy Characteristics'!$C:$C,0))),"",INDEX('Policy Characteristics'!I:I,MATCH($C53,'Policy Characteristics'!$C:$C,0)))</f>
        <v>% reduction in emissions</v>
      </c>
      <c r="P53" s="27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276" t="str">
        <f>IF(ISBLANK(INDEX('Policy Characteristics'!K:K,MATCH($C53,'Policy Characteristics'!$C:$C,0))),"",INDEX('Policy Characteristics'!K:K,MATCH($C53,'Policy Characteristics'!$C:$C,0)))</f>
        <v>transportation-sector-main.html#conv-pol-stds</v>
      </c>
      <c r="R53" s="276" t="str">
        <f>IF(ISBLANK(INDEX('Policy Characteristics'!L:L,MATCH($C53,'Policy Characteristics'!$C:$C,0))),"",INDEX('Policy Characteristics'!L:L,MATCH($C53,'Policy Characteristics'!$C:$C,0)))</f>
        <v>conventional-pollutant-standards.html</v>
      </c>
    </row>
    <row r="54" spans="1:18" s="2" customFormat="1" x14ac:dyDescent="0.25">
      <c r="A54" s="276" t="str">
        <f>IF(ISBLANK(INDEX('Policy Characteristics'!A:A,MATCH($C54,'Policy Characteristics'!$C:$C,0))),"",INDEX('Policy Characteristics'!A:A,MATCH($C54,'Policy Characteristics'!$C:$C,0)))</f>
        <v>Transportation</v>
      </c>
      <c r="B54" s="285" t="str">
        <f>IF(ISBLANK(INDEX('Policy Characteristics'!B:B,MATCH($C54,'Policy Characteristics'!$C:$C,0))),"",INDEX('Policy Characteristics'!B:B,MATCH($C54,'Policy Characteristics'!$C:$C,0)))</f>
        <v>Conventional Pollutant Standards</v>
      </c>
      <c r="C54" s="276" t="str">
        <f t="shared" si="2"/>
        <v>Percentage Reduction of Separately Regulated Pollutants</v>
      </c>
      <c r="D54" s="2" t="s">
        <v>114</v>
      </c>
      <c r="E54" s="2" t="s">
        <v>2240</v>
      </c>
      <c r="F54" s="2" t="s">
        <v>3361</v>
      </c>
      <c r="G54" s="2" t="s">
        <v>2240</v>
      </c>
      <c r="H54" s="49">
        <v>352</v>
      </c>
      <c r="I54" s="347" t="s">
        <v>44</v>
      </c>
      <c r="J54" s="277" t="str">
        <f>IF(ISBLANK(INDEX('Policy Characteristics'!D:D,MATCH($C54,'Policy Characteristics'!$C:$C,0))),"",INDEX('Policy Characteristics'!D:D,MATCH($C54,'Policy Characteristics'!$C:$C,0)))</f>
        <v>Conventional Pollutant Standard</v>
      </c>
      <c r="K54" s="276" t="str">
        <f>IF(ISBLANK(INDEX('Policy Characteristics'!E:E,MATCH($C54,'Policy Characteristics'!$C:$C,0))),"",INDEX('Policy Characteristics'!E:E,MATCH($C54,'Policy Characteristics'!$C:$C,0)))</f>
        <v>trans reduce regulated pollutants</v>
      </c>
      <c r="L54" s="284">
        <f>IF(ISBLANK(INDEX('Policy Characteristics'!F:F,MATCH($C54,'Policy Characteristics'!$C:$C,0))),"",INDEX('Policy Characteristics'!F:F,MATCH($C54,'Policy Characteristics'!$C:$C,0)))</f>
        <v>0</v>
      </c>
      <c r="M54" s="284">
        <f>IF(ISBLANK(INDEX('Policy Characteristics'!G:G,MATCH($C54,'Policy Characteristics'!$C:$C,0))),"",INDEX('Policy Characteristics'!G:G,MATCH($C54,'Policy Characteristics'!$C:$C,0)))</f>
        <v>1</v>
      </c>
      <c r="N54" s="284">
        <f>IF(ISBLANK(INDEX('Policy Characteristics'!H:H,MATCH($C54,'Policy Characteristics'!$C:$C,0))),"",INDEX('Policy Characteristics'!H:H,MATCH($C54,'Policy Characteristics'!$C:$C,0)))</f>
        <v>0.02</v>
      </c>
      <c r="O54" s="276" t="str">
        <f>IF(ISBLANK(INDEX('Policy Characteristics'!I:I,MATCH($C54,'Policy Characteristics'!$C:$C,0))),"",INDEX('Policy Characteristics'!I:I,MATCH($C54,'Policy Characteristics'!$C:$C,0)))</f>
        <v>% reduction in emissions</v>
      </c>
      <c r="P54" s="27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276" t="str">
        <f>IF(ISBLANK(INDEX('Policy Characteristics'!K:K,MATCH($C54,'Policy Characteristics'!$C:$C,0))),"",INDEX('Policy Characteristics'!K:K,MATCH($C54,'Policy Characteristics'!$C:$C,0)))</f>
        <v>transportation-sector-main.html#conv-pol-stds</v>
      </c>
      <c r="R54" s="276" t="str">
        <f>IF(ISBLANK(INDEX('Policy Characteristics'!L:L,MATCH($C54,'Policy Characteristics'!$C:$C,0))),"",INDEX('Policy Characteristics'!L:L,MATCH($C54,'Policy Characteristics'!$C:$C,0)))</f>
        <v>conventional-pollutant-standards.html</v>
      </c>
    </row>
    <row r="55" spans="1:18" s="2" customFormat="1" x14ac:dyDescent="0.25">
      <c r="A55" s="276" t="str">
        <f>IF(ISBLANK(INDEX('Policy Characteristics'!A:A,MATCH($C55,'Policy Characteristics'!$C:$C,0))),"",INDEX('Policy Characteristics'!A:A,MATCH($C55,'Policy Characteristics'!$C:$C,0)))</f>
        <v>Transportation</v>
      </c>
      <c r="B55" s="285" t="str">
        <f>IF(ISBLANK(INDEX('Policy Characteristics'!B:B,MATCH($C55,'Policy Characteristics'!$C:$C,0))),"",INDEX('Policy Characteristics'!B:B,MATCH($C55,'Policy Characteristics'!$C:$C,0)))</f>
        <v>Conventional Pollutant Standards</v>
      </c>
      <c r="C55" s="276" t="str">
        <f t="shared" si="2"/>
        <v>Percentage Reduction of Separately Regulated Pollutants</v>
      </c>
      <c r="D55" s="2" t="s">
        <v>114</v>
      </c>
      <c r="E55" s="2" t="s">
        <v>2242</v>
      </c>
      <c r="F55" s="2" t="s">
        <v>3361</v>
      </c>
      <c r="G55" s="2" t="s">
        <v>2242</v>
      </c>
      <c r="H55" s="49">
        <v>353</v>
      </c>
      <c r="I55" s="347" t="s">
        <v>44</v>
      </c>
      <c r="J55" s="277" t="str">
        <f>IF(ISBLANK(INDEX('Policy Characteristics'!D:D,MATCH($C55,'Policy Characteristics'!$C:$C,0))),"",INDEX('Policy Characteristics'!D:D,MATCH($C55,'Policy Characteristics'!$C:$C,0)))</f>
        <v>Conventional Pollutant Standard</v>
      </c>
      <c r="K55" s="276" t="str">
        <f>IF(ISBLANK(INDEX('Policy Characteristics'!E:E,MATCH($C55,'Policy Characteristics'!$C:$C,0))),"",INDEX('Policy Characteristics'!E:E,MATCH($C55,'Policy Characteristics'!$C:$C,0)))</f>
        <v>trans reduce regulated pollutants</v>
      </c>
      <c r="L55" s="284">
        <f>IF(ISBLANK(INDEX('Policy Characteristics'!F:F,MATCH($C55,'Policy Characteristics'!$C:$C,0))),"",INDEX('Policy Characteristics'!F:F,MATCH($C55,'Policy Characteristics'!$C:$C,0)))</f>
        <v>0</v>
      </c>
      <c r="M55" s="284">
        <f>IF(ISBLANK(INDEX('Policy Characteristics'!G:G,MATCH($C55,'Policy Characteristics'!$C:$C,0))),"",INDEX('Policy Characteristics'!G:G,MATCH($C55,'Policy Characteristics'!$C:$C,0)))</f>
        <v>1</v>
      </c>
      <c r="N55" s="284">
        <f>IF(ISBLANK(INDEX('Policy Characteristics'!H:H,MATCH($C55,'Policy Characteristics'!$C:$C,0))),"",INDEX('Policy Characteristics'!H:H,MATCH($C55,'Policy Characteristics'!$C:$C,0)))</f>
        <v>0.02</v>
      </c>
      <c r="O55" s="276" t="str">
        <f>IF(ISBLANK(INDEX('Policy Characteristics'!I:I,MATCH($C55,'Policy Characteristics'!$C:$C,0))),"",INDEX('Policy Characteristics'!I:I,MATCH($C55,'Policy Characteristics'!$C:$C,0)))</f>
        <v>% reduction in emissions</v>
      </c>
      <c r="P55" s="27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276" t="str">
        <f>IF(ISBLANK(INDEX('Policy Characteristics'!K:K,MATCH($C55,'Policy Characteristics'!$C:$C,0))),"",INDEX('Policy Characteristics'!K:K,MATCH($C55,'Policy Characteristics'!$C:$C,0)))</f>
        <v>transportation-sector-main.html#conv-pol-stds</v>
      </c>
      <c r="R55" s="276" t="str">
        <f>IF(ISBLANK(INDEX('Policy Characteristics'!L:L,MATCH($C55,'Policy Characteristics'!$C:$C,0))),"",INDEX('Policy Characteristics'!L:L,MATCH($C55,'Policy Characteristics'!$C:$C,0)))</f>
        <v>conventional-pollutant-standards.html</v>
      </c>
    </row>
    <row r="56" spans="1:18" s="2" customFormat="1" x14ac:dyDescent="0.25">
      <c r="A56" s="276" t="str">
        <f>IF(ISBLANK(INDEX('Policy Characteristics'!A:A,MATCH($C56,'Policy Characteristics'!$C:$C,0))),"",INDEX('Policy Characteristics'!A:A,MATCH($C56,'Policy Characteristics'!$C:$C,0)))</f>
        <v>Transportation</v>
      </c>
      <c r="B56" s="285" t="str">
        <f>IF(ISBLANK(INDEX('Policy Characteristics'!B:B,MATCH($C56,'Policy Characteristics'!$C:$C,0))),"",INDEX('Policy Characteristics'!B:B,MATCH($C56,'Policy Characteristics'!$C:$C,0)))</f>
        <v>Conventional Pollutant Standards</v>
      </c>
      <c r="C56" s="276" t="str">
        <f t="shared" si="2"/>
        <v>Percentage Reduction of Separately Regulated Pollutants</v>
      </c>
      <c r="D56" s="2" t="s">
        <v>114</v>
      </c>
      <c r="E56" s="2" t="s">
        <v>2244</v>
      </c>
      <c r="F56" s="2" t="s">
        <v>3361</v>
      </c>
      <c r="G56" s="2" t="s">
        <v>2343</v>
      </c>
      <c r="H56" s="49">
        <v>354</v>
      </c>
      <c r="I56" s="347" t="s">
        <v>44</v>
      </c>
      <c r="J56" s="277" t="str">
        <f>IF(ISBLANK(INDEX('Policy Characteristics'!D:D,MATCH($C56,'Policy Characteristics'!$C:$C,0))),"",INDEX('Policy Characteristics'!D:D,MATCH($C56,'Policy Characteristics'!$C:$C,0)))</f>
        <v>Conventional Pollutant Standard</v>
      </c>
      <c r="K56" s="276" t="str">
        <f>IF(ISBLANK(INDEX('Policy Characteristics'!E:E,MATCH($C56,'Policy Characteristics'!$C:$C,0))),"",INDEX('Policy Characteristics'!E:E,MATCH($C56,'Policy Characteristics'!$C:$C,0)))</f>
        <v>trans reduce regulated pollutants</v>
      </c>
      <c r="L56" s="284">
        <f>IF(ISBLANK(INDEX('Policy Characteristics'!F:F,MATCH($C56,'Policy Characteristics'!$C:$C,0))),"",INDEX('Policy Characteristics'!F:F,MATCH($C56,'Policy Characteristics'!$C:$C,0)))</f>
        <v>0</v>
      </c>
      <c r="M56" s="284">
        <f>IF(ISBLANK(INDEX('Policy Characteristics'!G:G,MATCH($C56,'Policy Characteristics'!$C:$C,0))),"",INDEX('Policy Characteristics'!G:G,MATCH($C56,'Policy Characteristics'!$C:$C,0)))</f>
        <v>1</v>
      </c>
      <c r="N56" s="284">
        <f>IF(ISBLANK(INDEX('Policy Characteristics'!H:H,MATCH($C56,'Policy Characteristics'!$C:$C,0))),"",INDEX('Policy Characteristics'!H:H,MATCH($C56,'Policy Characteristics'!$C:$C,0)))</f>
        <v>0.02</v>
      </c>
      <c r="O56" s="276" t="str">
        <f>IF(ISBLANK(INDEX('Policy Characteristics'!I:I,MATCH($C56,'Policy Characteristics'!$C:$C,0))),"",INDEX('Policy Characteristics'!I:I,MATCH($C56,'Policy Characteristics'!$C:$C,0)))</f>
        <v>% reduction in emissions</v>
      </c>
      <c r="P56" s="27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276" t="str">
        <f>IF(ISBLANK(INDEX('Policy Characteristics'!K:K,MATCH($C56,'Policy Characteristics'!$C:$C,0))),"",INDEX('Policy Characteristics'!K:K,MATCH($C56,'Policy Characteristics'!$C:$C,0)))</f>
        <v>transportation-sector-main.html#conv-pol-stds</v>
      </c>
      <c r="R56" s="276" t="str">
        <f>IF(ISBLANK(INDEX('Policy Characteristics'!L:L,MATCH($C56,'Policy Characteristics'!$C:$C,0))),"",INDEX('Policy Characteristics'!L:L,MATCH($C56,'Policy Characteristics'!$C:$C,0)))</f>
        <v>conventional-pollutant-standards.html</v>
      </c>
    </row>
    <row r="57" spans="1:18" s="2" customFormat="1" x14ac:dyDescent="0.25">
      <c r="A57" s="276" t="str">
        <f>IF(ISBLANK(INDEX('Policy Characteristics'!A:A,MATCH($C57,'Policy Characteristics'!$C:$C,0))),"",INDEX('Policy Characteristics'!A:A,MATCH($C57,'Policy Characteristics'!$C:$C,0)))</f>
        <v>Transportation</v>
      </c>
      <c r="B57" s="285" t="str">
        <f>IF(ISBLANK(INDEX('Policy Characteristics'!B:B,MATCH($C57,'Policy Characteristics'!$C:$C,0))),"",INDEX('Policy Characteristics'!B:B,MATCH($C57,'Policy Characteristics'!$C:$C,0)))</f>
        <v>Conventional Pollutant Standards</v>
      </c>
      <c r="C57" s="276" t="str">
        <f t="shared" si="2"/>
        <v>Percentage Reduction of Separately Regulated Pollutants</v>
      </c>
      <c r="D57" s="2" t="s">
        <v>114</v>
      </c>
      <c r="E57" s="2" t="s">
        <v>2245</v>
      </c>
      <c r="F57" s="2" t="s">
        <v>3361</v>
      </c>
      <c r="G57" s="2" t="s">
        <v>2245</v>
      </c>
      <c r="H57" s="49">
        <v>355</v>
      </c>
      <c r="I57" s="347" t="s">
        <v>44</v>
      </c>
      <c r="J57" s="277" t="str">
        <f>IF(ISBLANK(INDEX('Policy Characteristics'!D:D,MATCH($C57,'Policy Characteristics'!$C:$C,0))),"",INDEX('Policy Characteristics'!D:D,MATCH($C57,'Policy Characteristics'!$C:$C,0)))</f>
        <v>Conventional Pollutant Standard</v>
      </c>
      <c r="K57" s="276" t="str">
        <f>IF(ISBLANK(INDEX('Policy Characteristics'!E:E,MATCH($C57,'Policy Characteristics'!$C:$C,0))),"",INDEX('Policy Characteristics'!E:E,MATCH($C57,'Policy Characteristics'!$C:$C,0)))</f>
        <v>trans reduce regulated pollutants</v>
      </c>
      <c r="L57" s="284">
        <f>IF(ISBLANK(INDEX('Policy Characteristics'!F:F,MATCH($C57,'Policy Characteristics'!$C:$C,0))),"",INDEX('Policy Characteristics'!F:F,MATCH($C57,'Policy Characteristics'!$C:$C,0)))</f>
        <v>0</v>
      </c>
      <c r="M57" s="284">
        <f>IF(ISBLANK(INDEX('Policy Characteristics'!G:G,MATCH($C57,'Policy Characteristics'!$C:$C,0))),"",INDEX('Policy Characteristics'!G:G,MATCH($C57,'Policy Characteristics'!$C:$C,0)))</f>
        <v>1</v>
      </c>
      <c r="N57" s="284">
        <f>IF(ISBLANK(INDEX('Policy Characteristics'!H:H,MATCH($C57,'Policy Characteristics'!$C:$C,0))),"",INDEX('Policy Characteristics'!H:H,MATCH($C57,'Policy Characteristics'!$C:$C,0)))</f>
        <v>0.02</v>
      </c>
      <c r="O57" s="276" t="str">
        <f>IF(ISBLANK(INDEX('Policy Characteristics'!I:I,MATCH($C57,'Policy Characteristics'!$C:$C,0))),"",INDEX('Policy Characteristics'!I:I,MATCH($C57,'Policy Characteristics'!$C:$C,0)))</f>
        <v>% reduction in emissions</v>
      </c>
      <c r="P57" s="27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276" t="str">
        <f>IF(ISBLANK(INDEX('Policy Characteristics'!K:K,MATCH($C57,'Policy Characteristics'!$C:$C,0))),"",INDEX('Policy Characteristics'!K:K,MATCH($C57,'Policy Characteristics'!$C:$C,0)))</f>
        <v>transportation-sector-main.html#conv-pol-stds</v>
      </c>
      <c r="R57" s="276" t="str">
        <f>IF(ISBLANK(INDEX('Policy Characteristics'!L:L,MATCH($C57,'Policy Characteristics'!$C:$C,0))),"",INDEX('Policy Characteristics'!L:L,MATCH($C57,'Policy Characteristics'!$C:$C,0)))</f>
        <v>conventional-pollutant-standards.html</v>
      </c>
    </row>
    <row r="58" spans="1:18" s="2" customFormat="1" x14ac:dyDescent="0.25">
      <c r="A58" s="276" t="str">
        <f>IF(ISBLANK(INDEX('Policy Characteristics'!A:A,MATCH($C58,'Policy Characteristics'!$C:$C,0))),"",INDEX('Policy Characteristics'!A:A,MATCH($C58,'Policy Characteristics'!$C:$C,0)))</f>
        <v>Transportation</v>
      </c>
      <c r="B58" s="285" t="str">
        <f>IF(ISBLANK(INDEX('Policy Characteristics'!B:B,MATCH($C58,'Policy Characteristics'!$C:$C,0))),"",INDEX('Policy Characteristics'!B:B,MATCH($C58,'Policy Characteristics'!$C:$C,0)))</f>
        <v>Conventional Pollutant Standards</v>
      </c>
      <c r="C58" s="276" t="str">
        <f t="shared" si="2"/>
        <v>Percentage Reduction of Separately Regulated Pollutants</v>
      </c>
      <c r="D58" s="2" t="s">
        <v>114</v>
      </c>
      <c r="E58" s="2" t="s">
        <v>2247</v>
      </c>
      <c r="F58" s="2" t="s">
        <v>3361</v>
      </c>
      <c r="G58" s="2" t="s">
        <v>2247</v>
      </c>
      <c r="H58" s="49">
        <v>356</v>
      </c>
      <c r="I58" s="347" t="s">
        <v>44</v>
      </c>
      <c r="J58" s="277" t="str">
        <f>IF(ISBLANK(INDEX('Policy Characteristics'!D:D,MATCH($C58,'Policy Characteristics'!$C:$C,0))),"",INDEX('Policy Characteristics'!D:D,MATCH($C58,'Policy Characteristics'!$C:$C,0)))</f>
        <v>Conventional Pollutant Standard</v>
      </c>
      <c r="K58" s="276" t="str">
        <f>IF(ISBLANK(INDEX('Policy Characteristics'!E:E,MATCH($C58,'Policy Characteristics'!$C:$C,0))),"",INDEX('Policy Characteristics'!E:E,MATCH($C58,'Policy Characteristics'!$C:$C,0)))</f>
        <v>trans reduce regulated pollutants</v>
      </c>
      <c r="L58" s="284">
        <f>IF(ISBLANK(INDEX('Policy Characteristics'!F:F,MATCH($C58,'Policy Characteristics'!$C:$C,0))),"",INDEX('Policy Characteristics'!F:F,MATCH($C58,'Policy Characteristics'!$C:$C,0)))</f>
        <v>0</v>
      </c>
      <c r="M58" s="284">
        <f>IF(ISBLANK(INDEX('Policy Characteristics'!G:G,MATCH($C58,'Policy Characteristics'!$C:$C,0))),"",INDEX('Policy Characteristics'!G:G,MATCH($C58,'Policy Characteristics'!$C:$C,0)))</f>
        <v>1</v>
      </c>
      <c r="N58" s="284">
        <f>IF(ISBLANK(INDEX('Policy Characteristics'!H:H,MATCH($C58,'Policy Characteristics'!$C:$C,0))),"",INDEX('Policy Characteristics'!H:H,MATCH($C58,'Policy Characteristics'!$C:$C,0)))</f>
        <v>0.02</v>
      </c>
      <c r="O58" s="276" t="str">
        <f>IF(ISBLANK(INDEX('Policy Characteristics'!I:I,MATCH($C58,'Policy Characteristics'!$C:$C,0))),"",INDEX('Policy Characteristics'!I:I,MATCH($C58,'Policy Characteristics'!$C:$C,0)))</f>
        <v>% reduction in emissions</v>
      </c>
      <c r="P58" s="27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276" t="str">
        <f>IF(ISBLANK(INDEX('Policy Characteristics'!K:K,MATCH($C58,'Policy Characteristics'!$C:$C,0))),"",INDEX('Policy Characteristics'!K:K,MATCH($C58,'Policy Characteristics'!$C:$C,0)))</f>
        <v>transportation-sector-main.html#conv-pol-stds</v>
      </c>
      <c r="R58" s="276" t="str">
        <f>IF(ISBLANK(INDEX('Policy Characteristics'!L:L,MATCH($C58,'Policy Characteristics'!$C:$C,0))),"",INDEX('Policy Characteristics'!L:L,MATCH($C58,'Policy Characteristics'!$C:$C,0)))</f>
        <v>conventional-pollutant-standards.html</v>
      </c>
    </row>
    <row r="59" spans="1:18" s="2" customFormat="1" x14ac:dyDescent="0.25">
      <c r="A59" s="276" t="str">
        <f>IF(ISBLANK(INDEX('Policy Characteristics'!A:A,MATCH($C59,'Policy Characteristics'!$C:$C,0))),"",INDEX('Policy Characteristics'!A:A,MATCH($C59,'Policy Characteristics'!$C:$C,0)))</f>
        <v>Transportation</v>
      </c>
      <c r="B59" s="285" t="str">
        <f>IF(ISBLANK(INDEX('Policy Characteristics'!B:B,MATCH($C59,'Policy Characteristics'!$C:$C,0))),"",INDEX('Policy Characteristics'!B:B,MATCH($C59,'Policy Characteristics'!$C:$C,0)))</f>
        <v>Conventional Pollutant Standards</v>
      </c>
      <c r="C59" s="276" t="str">
        <f t="shared" si="2"/>
        <v>Percentage Reduction of Separately Regulated Pollutants</v>
      </c>
      <c r="D59" s="2" t="s">
        <v>114</v>
      </c>
      <c r="E59" s="2" t="s">
        <v>2249</v>
      </c>
      <c r="F59" s="2" t="s">
        <v>3361</v>
      </c>
      <c r="G59" s="2" t="s">
        <v>2249</v>
      </c>
      <c r="H59" s="49">
        <v>357</v>
      </c>
      <c r="I59" s="347" t="s">
        <v>44</v>
      </c>
      <c r="J59" s="277" t="str">
        <f>IF(ISBLANK(INDEX('Policy Characteristics'!D:D,MATCH($C59,'Policy Characteristics'!$C:$C,0))),"",INDEX('Policy Characteristics'!D:D,MATCH($C59,'Policy Characteristics'!$C:$C,0)))</f>
        <v>Conventional Pollutant Standard</v>
      </c>
      <c r="K59" s="276" t="str">
        <f>IF(ISBLANK(INDEX('Policy Characteristics'!E:E,MATCH($C59,'Policy Characteristics'!$C:$C,0))),"",INDEX('Policy Characteristics'!E:E,MATCH($C59,'Policy Characteristics'!$C:$C,0)))</f>
        <v>trans reduce regulated pollutants</v>
      </c>
      <c r="L59" s="284">
        <f>IF(ISBLANK(INDEX('Policy Characteristics'!F:F,MATCH($C59,'Policy Characteristics'!$C:$C,0))),"",INDEX('Policy Characteristics'!F:F,MATCH($C59,'Policy Characteristics'!$C:$C,0)))</f>
        <v>0</v>
      </c>
      <c r="M59" s="284">
        <f>IF(ISBLANK(INDEX('Policy Characteristics'!G:G,MATCH($C59,'Policy Characteristics'!$C:$C,0))),"",INDEX('Policy Characteristics'!G:G,MATCH($C59,'Policy Characteristics'!$C:$C,0)))</f>
        <v>1</v>
      </c>
      <c r="N59" s="284">
        <f>IF(ISBLANK(INDEX('Policy Characteristics'!H:H,MATCH($C59,'Policy Characteristics'!$C:$C,0))),"",INDEX('Policy Characteristics'!H:H,MATCH($C59,'Policy Characteristics'!$C:$C,0)))</f>
        <v>0.02</v>
      </c>
      <c r="O59" s="276" t="str">
        <f>IF(ISBLANK(INDEX('Policy Characteristics'!I:I,MATCH($C59,'Policy Characteristics'!$C:$C,0))),"",INDEX('Policy Characteristics'!I:I,MATCH($C59,'Policy Characteristics'!$C:$C,0)))</f>
        <v>% reduction in emissions</v>
      </c>
      <c r="P59" s="27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276" t="str">
        <f>IF(ISBLANK(INDEX('Policy Characteristics'!K:K,MATCH($C59,'Policy Characteristics'!$C:$C,0))),"",INDEX('Policy Characteristics'!K:K,MATCH($C59,'Policy Characteristics'!$C:$C,0)))</f>
        <v>transportation-sector-main.html#conv-pol-stds</v>
      </c>
      <c r="R59" s="276" t="str">
        <f>IF(ISBLANK(INDEX('Policy Characteristics'!L:L,MATCH($C59,'Policy Characteristics'!$C:$C,0))),"",INDEX('Policy Characteristics'!L:L,MATCH($C59,'Policy Characteristics'!$C:$C,0)))</f>
        <v>conventional-pollutant-standards.html</v>
      </c>
    </row>
    <row r="60" spans="1:18" s="2" customFormat="1" x14ac:dyDescent="0.25">
      <c r="A60" s="276" t="str">
        <f>IF(ISBLANK(INDEX('Policy Characteristics'!A:A,MATCH($C60,'Policy Characteristics'!$C:$C,0))),"",INDEX('Policy Characteristics'!A:A,MATCH($C60,'Policy Characteristics'!$C:$C,0)))</f>
        <v>Transportation</v>
      </c>
      <c r="B60" s="285" t="str">
        <f>IF(ISBLANK(INDEX('Policy Characteristics'!B:B,MATCH($C60,'Policy Characteristics'!$C:$C,0))),"",INDEX('Policy Characteristics'!B:B,MATCH($C60,'Policy Characteristics'!$C:$C,0)))</f>
        <v>Conventional Pollutant Standards</v>
      </c>
      <c r="C60" s="276" t="str">
        <f t="shared" si="2"/>
        <v>Percentage Reduction of Separately Regulated Pollutants</v>
      </c>
      <c r="D60" s="2" t="s">
        <v>114</v>
      </c>
      <c r="E60" s="2" t="s">
        <v>2251</v>
      </c>
      <c r="F60" s="2" t="s">
        <v>3361</v>
      </c>
      <c r="G60" s="2" t="s">
        <v>2251</v>
      </c>
      <c r="H60" s="49">
        <v>358</v>
      </c>
      <c r="I60" s="348" t="s">
        <v>45</v>
      </c>
      <c r="J60" s="277" t="str">
        <f>IF(ISBLANK(INDEX('Policy Characteristics'!D:D,MATCH($C60,'Policy Characteristics'!$C:$C,0))),"",INDEX('Policy Characteristics'!D:D,MATCH($C60,'Policy Characteristics'!$C:$C,0)))</f>
        <v>Conventional Pollutant Standard</v>
      </c>
      <c r="K60" s="276" t="str">
        <f>IF(ISBLANK(INDEX('Policy Characteristics'!E:E,MATCH($C60,'Policy Characteristics'!$C:$C,0))),"",INDEX('Policy Characteristics'!E:E,MATCH($C60,'Policy Characteristics'!$C:$C,0)))</f>
        <v>trans reduce regulated pollutants</v>
      </c>
      <c r="L60" s="284">
        <f>IF(ISBLANK(INDEX('Policy Characteristics'!F:F,MATCH($C60,'Policy Characteristics'!$C:$C,0))),"",INDEX('Policy Characteristics'!F:F,MATCH($C60,'Policy Characteristics'!$C:$C,0)))</f>
        <v>0</v>
      </c>
      <c r="M60" s="284">
        <f>IF(ISBLANK(INDEX('Policy Characteristics'!G:G,MATCH($C60,'Policy Characteristics'!$C:$C,0))),"",INDEX('Policy Characteristics'!G:G,MATCH($C60,'Policy Characteristics'!$C:$C,0)))</f>
        <v>1</v>
      </c>
      <c r="N60" s="284">
        <f>IF(ISBLANK(INDEX('Policy Characteristics'!H:H,MATCH($C60,'Policy Characteristics'!$C:$C,0))),"",INDEX('Policy Characteristics'!H:H,MATCH($C60,'Policy Characteristics'!$C:$C,0)))</f>
        <v>0.02</v>
      </c>
      <c r="O60" s="276" t="str">
        <f>IF(ISBLANK(INDEX('Policy Characteristics'!I:I,MATCH($C60,'Policy Characteristics'!$C:$C,0))),"",INDEX('Policy Characteristics'!I:I,MATCH($C60,'Policy Characteristics'!$C:$C,0)))</f>
        <v>% reduction in emissions</v>
      </c>
      <c r="P60" s="27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276" t="str">
        <f>IF(ISBLANK(INDEX('Policy Characteristics'!K:K,MATCH($C60,'Policy Characteristics'!$C:$C,0))),"",INDEX('Policy Characteristics'!K:K,MATCH($C60,'Policy Characteristics'!$C:$C,0)))</f>
        <v>transportation-sector-main.html#conv-pol-stds</v>
      </c>
      <c r="R60" s="276" t="str">
        <f>IF(ISBLANK(INDEX('Policy Characteristics'!L:L,MATCH($C60,'Policy Characteristics'!$C:$C,0))),"",INDEX('Policy Characteristics'!L:L,MATCH($C60,'Policy Characteristics'!$C:$C,0)))</f>
        <v>conventional-pollutant-standards.html</v>
      </c>
    </row>
    <row r="61" spans="1:18" s="2" customFormat="1" x14ac:dyDescent="0.25">
      <c r="A61" s="276" t="str">
        <f>IF(ISBLANK(INDEX('Policy Characteristics'!A:A,MATCH($C61,'Policy Characteristics'!$C:$C,0))),"",INDEX('Policy Characteristics'!A:A,MATCH($C61,'Policy Characteristics'!$C:$C,0)))</f>
        <v>Transportation</v>
      </c>
      <c r="B61" s="285" t="str">
        <f>IF(ISBLANK(INDEX('Policy Characteristics'!B:B,MATCH($C61,'Policy Characteristics'!$C:$C,0))),"",INDEX('Policy Characteristics'!B:B,MATCH($C61,'Policy Characteristics'!$C:$C,0)))</f>
        <v>Conventional Pollutant Standards</v>
      </c>
      <c r="C61" s="276" t="str">
        <f t="shared" si="2"/>
        <v>Percentage Reduction of Separately Regulated Pollutants</v>
      </c>
      <c r="D61" s="2" t="s">
        <v>114</v>
      </c>
      <c r="E61" s="2" t="s">
        <v>2253</v>
      </c>
      <c r="F61" s="2" t="s">
        <v>3361</v>
      </c>
      <c r="G61" s="2" t="s">
        <v>2253</v>
      </c>
      <c r="H61" s="49">
        <v>359</v>
      </c>
      <c r="I61" s="348" t="s">
        <v>45</v>
      </c>
      <c r="J61" s="277" t="str">
        <f>IF(ISBLANK(INDEX('Policy Characteristics'!D:D,MATCH($C61,'Policy Characteristics'!$C:$C,0))),"",INDEX('Policy Characteristics'!D:D,MATCH($C61,'Policy Characteristics'!$C:$C,0)))</f>
        <v>Conventional Pollutant Standard</v>
      </c>
      <c r="K61" s="276" t="str">
        <f>IF(ISBLANK(INDEX('Policy Characteristics'!E:E,MATCH($C61,'Policy Characteristics'!$C:$C,0))),"",INDEX('Policy Characteristics'!E:E,MATCH($C61,'Policy Characteristics'!$C:$C,0)))</f>
        <v>trans reduce regulated pollutants</v>
      </c>
      <c r="L61" s="284">
        <f>IF(ISBLANK(INDEX('Policy Characteristics'!F:F,MATCH($C61,'Policy Characteristics'!$C:$C,0))),"",INDEX('Policy Characteristics'!F:F,MATCH($C61,'Policy Characteristics'!$C:$C,0)))</f>
        <v>0</v>
      </c>
      <c r="M61" s="284">
        <f>IF(ISBLANK(INDEX('Policy Characteristics'!G:G,MATCH($C61,'Policy Characteristics'!$C:$C,0))),"",INDEX('Policy Characteristics'!G:G,MATCH($C61,'Policy Characteristics'!$C:$C,0)))</f>
        <v>1</v>
      </c>
      <c r="N61" s="284">
        <f>IF(ISBLANK(INDEX('Policy Characteristics'!H:H,MATCH($C61,'Policy Characteristics'!$C:$C,0))),"",INDEX('Policy Characteristics'!H:H,MATCH($C61,'Policy Characteristics'!$C:$C,0)))</f>
        <v>0.02</v>
      </c>
      <c r="O61" s="276" t="str">
        <f>IF(ISBLANK(INDEX('Policy Characteristics'!I:I,MATCH($C61,'Policy Characteristics'!$C:$C,0))),"",INDEX('Policy Characteristics'!I:I,MATCH($C61,'Policy Characteristics'!$C:$C,0)))</f>
        <v>% reduction in emissions</v>
      </c>
      <c r="P61" s="27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276" t="str">
        <f>IF(ISBLANK(INDEX('Policy Characteristics'!K:K,MATCH($C61,'Policy Characteristics'!$C:$C,0))),"",INDEX('Policy Characteristics'!K:K,MATCH($C61,'Policy Characteristics'!$C:$C,0)))</f>
        <v>transportation-sector-main.html#conv-pol-stds</v>
      </c>
      <c r="R61" s="276" t="str">
        <f>IF(ISBLANK(INDEX('Policy Characteristics'!L:L,MATCH($C61,'Policy Characteristics'!$C:$C,0))),"",INDEX('Policy Characteristics'!L:L,MATCH($C61,'Policy Characteristics'!$C:$C,0)))</f>
        <v>conventional-pollutant-standards.html</v>
      </c>
    </row>
    <row r="62" spans="1:18" s="2" customFormat="1" x14ac:dyDescent="0.25">
      <c r="A62" s="276" t="str">
        <f>IF(ISBLANK(INDEX('Policy Characteristics'!A:A,MATCH($C62,'Policy Characteristics'!$C:$C,0))),"",INDEX('Policy Characteristics'!A:A,MATCH($C62,'Policy Characteristics'!$C:$C,0)))</f>
        <v>Transportation</v>
      </c>
      <c r="B62" s="285" t="str">
        <f>IF(ISBLANK(INDEX('Policy Characteristics'!B:B,MATCH($C62,'Policy Characteristics'!$C:$C,0))),"",INDEX('Policy Characteristics'!B:B,MATCH($C62,'Policy Characteristics'!$C:$C,0)))</f>
        <v>Electric Vehicle Charger Deployment</v>
      </c>
      <c r="C62" s="1" t="s">
        <v>3549</v>
      </c>
      <c r="H62" s="49">
        <v>360</v>
      </c>
      <c r="I62" s="348" t="s">
        <v>44</v>
      </c>
      <c r="J62" s="277" t="str">
        <f>IF(ISBLANK(INDEX('Policy Characteristics'!D:D,MATCH($C62,'Policy Characteristics'!$C:$C,0))),"",INDEX('Policy Characteristics'!D:D,MATCH($C62,'Policy Characteristics'!$C:$C,0)))</f>
        <v>EV Charger Deployment</v>
      </c>
      <c r="K62" s="276" t="str">
        <f>IF(ISBLANK(INDEX('Policy Characteristics'!E:E,MATCH($C62,'Policy Characteristics'!$C:$C,0))),"",INDEX('Policy Characteristics'!E:E,MATCH($C62,'Policy Characteristics'!$C:$C,0)))</f>
        <v>trans EV charger deployment</v>
      </c>
      <c r="L62" s="276">
        <f>IF(ISBLANK(INDEX('Policy Characteristics'!F:F,MATCH($C62,'Policy Characteristics'!$C:$C,0))),"",INDEX('Policy Characteristics'!F:F,MATCH($C62,'Policy Characteristics'!$C:$C,0)))</f>
        <v>0</v>
      </c>
      <c r="M62" s="276">
        <f>IF(ISBLANK(INDEX('Policy Characteristics'!G:G,MATCH($C62,'Policy Characteristics'!$C:$C,0))),"",INDEX('Policy Characteristics'!G:G,MATCH($C62,'Policy Characteristics'!$C:$C,0)))</f>
        <v>3</v>
      </c>
      <c r="N62" s="276">
        <f>IF(ISBLANK(INDEX('Policy Characteristics'!H:H,MATCH($C62,'Policy Characteristics'!$C:$C,0))),"",INDEX('Policy Characteristics'!H:H,MATCH($C62,'Policy Characteristics'!$C:$C,0)))</f>
        <v>0.1</v>
      </c>
      <c r="O62" s="276" t="str">
        <f>IF(ISBLANK(INDEX('Policy Characteristics'!I:I,MATCH($C62,'Policy Characteristics'!$C:$C,0))),"",INDEX('Policy Characteristics'!I:I,MATCH($C62,'Policy Characteristics'!$C:$C,0)))</f>
        <v>% increase</v>
      </c>
      <c r="P62" s="276" t="str">
        <f>IF(ISBLANK(INDEX('Policy Characteristics'!J:J,MATCH($C62,'Policy Characteristics'!$C:$C,0))),"",INDEX('Policy Characteristics'!J:J,MATCH($C62,'Policy Characteristics'!$C:$C,0)))</f>
        <v>**Description:** This policy represents increasing the deployment of EV charging stations, including DC Fast and Level 2 charging stations.   // **Guidance for setting values:** This policy affects vehicle deployment by lowering the perceived charging availability penalty for EVs, insofar as it increases the ratio of EV chargers to gasoline pumps. In the United States, we find the charging availability penalty already reaches zero by roughly 2030. Beyond that point, this policy lever will have noadditional effect on EV deployment.</v>
      </c>
      <c r="Q62" s="276" t="str">
        <f>IF(ISBLANK(INDEX('Policy Characteristics'!K:K,MATCH($C62,'Policy Characteristics'!$C:$C,0))),"",INDEX('Policy Characteristics'!K:K,MATCH($C62,'Policy Characteristics'!$C:$C,0)))</f>
        <v/>
      </c>
      <c r="R62" s="276" t="str">
        <f>IF(ISBLANK(INDEX('Policy Characteristics'!L:L,MATCH($C62,'Policy Characteristics'!$C:$C,0))),"",INDEX('Policy Characteristics'!L:L,MATCH($C62,'Policy Characteristics'!$C:$C,0)))</f>
        <v>ev-charger-deployment.html</v>
      </c>
    </row>
    <row r="63" spans="1:18" s="2" customFormat="1" x14ac:dyDescent="0.25">
      <c r="A63" s="276" t="str">
        <f>IF(ISBLANK(INDEX('Policy Characteristics'!A:A,MATCH($C63,'Policy Characteristics'!$C:$C,0))),"",INDEX('Policy Characteristics'!A:A,MATCH($C63,'Policy Characteristics'!$C:$C,0)))</f>
        <v>Transportation</v>
      </c>
      <c r="B63" s="285" t="str">
        <f>IF(ISBLANK(INDEX('Policy Characteristics'!B:B,MATCH($C63,'Policy Characteristics'!$C:$C,0))),"",INDEX('Policy Characteristics'!B:B,MATCH($C63,'Policy Characteristics'!$C:$C,0)))</f>
        <v>Electric Vehicle Range</v>
      </c>
      <c r="C63" s="1" t="s">
        <v>3547</v>
      </c>
      <c r="D63" s="47"/>
      <c r="E63" s="47"/>
      <c r="F63" s="47"/>
      <c r="G63" s="47"/>
      <c r="H63" s="49">
        <v>361</v>
      </c>
      <c r="I63" s="347" t="s">
        <v>44</v>
      </c>
      <c r="J63" s="277" t="str">
        <f>IF(ISBLANK(INDEX('Policy Characteristics'!D:D,MATCH($C63,'Policy Characteristics'!$C:$C,0))),"",INDEX('Policy Characteristics'!D:D,MATCH($C63,'Policy Characteristics'!$C:$C,0)))</f>
        <v>EV Range &amp; Charging Time</v>
      </c>
      <c r="K63" s="276" t="str">
        <f>IF(ISBLANK(INDEX('Policy Characteristics'!E:E,MATCH($C63,'Policy Characteristics'!$C:$C,0))),"",INDEX('Policy Characteristics'!E:E,MATCH($C63,'Policy Characteristics'!$C:$C,0)))</f>
        <v>trans reduce EV range anxiety</v>
      </c>
      <c r="L63" s="284">
        <f>IF(ISBLANK(INDEX('Policy Characteristics'!F:F,MATCH($C63,'Policy Characteristics'!$C:$C,0))),"",INDEX('Policy Characteristics'!F:F,MATCH($C63,'Policy Characteristics'!$C:$C,0)))</f>
        <v>0</v>
      </c>
      <c r="M63" s="284">
        <f>IF(ISBLANK(INDEX('Policy Characteristics'!G:G,MATCH($C63,'Policy Characteristics'!$C:$C,0))),"",INDEX('Policy Characteristics'!G:G,MATCH($C63,'Policy Characteristics'!$C:$C,0)))</f>
        <v>1</v>
      </c>
      <c r="N63" s="284">
        <f>IF(ISBLANK(INDEX('Policy Characteristics'!H:H,MATCH($C63,'Policy Characteristics'!$C:$C,0))),"",INDEX('Policy Characteristics'!H:H,MATCH($C63,'Policy Characteristics'!$C:$C,0)))</f>
        <v>0.02</v>
      </c>
      <c r="O63" s="276" t="str">
        <f>IF(ISBLANK(INDEX('Policy Characteristics'!I:I,MATCH($C63,'Policy Characteristics'!$C:$C,0))),"",INDEX('Policy Characteristics'!I:I,MATCH($C63,'Policy Characteristics'!$C:$C,0)))</f>
        <v>% reduction in concern</v>
      </c>
      <c r="P63" s="27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 100% setting implies consumers are no more concerned about EV range and charging time than they are about range and fueling time of gasoline vehicles.  It does not imply that range is infinite.  This policy only affects passenger cars and SUVs (most light-duty road vehicles).  // **Guidance for setting values:** U.S. model year 2017 all-electric (not hybrid) vehicles had ranges from 58 to 335 miles (median 114 miles).</v>
      </c>
      <c r="Q63" s="276" t="str">
        <f>IF(ISBLANK(INDEX('Policy Characteristics'!K:K,MATCH($C63,'Policy Characteristics'!$C:$C,0))),"",INDEX('Policy Characteristics'!K:K,MATCH($C63,'Policy Characteristics'!$C:$C,0)))</f>
        <v/>
      </c>
      <c r="R63" s="276" t="str">
        <f>IF(ISBLANK(INDEX('Policy Characteristics'!L:L,MATCH($C63,'Policy Characteristics'!$C:$C,0))),"",INDEX('Policy Characteristics'!L:L,MATCH($C63,'Policy Characteristics'!$C:$C,0)))</f>
        <v>reduce-range-anxiety-charging-time.html</v>
      </c>
    </row>
    <row r="64" spans="1:18" s="2" customFormat="1" x14ac:dyDescent="0.25">
      <c r="A64" s="276" t="str">
        <f>IF(ISBLANK(INDEX('Policy Characteristics'!A:A,MATCH($C64,'Policy Characteristics'!$C:$C,0))),"",INDEX('Policy Characteristics'!A:A,MATCH($C64,'Policy Characteristics'!$C:$C,0)))</f>
        <v>Transportation</v>
      </c>
      <c r="B64" s="285" t="str">
        <f>IF(ISBLANK(INDEX('Policy Characteristics'!B:B,MATCH($C64,'Policy Characteristics'!$C:$C,0))),"",INDEX('Policy Characteristics'!B:B,MATCH($C64,'Policy Characteristics'!$C:$C,0)))</f>
        <v>Passenger Vehicle Subsidy</v>
      </c>
      <c r="C64" s="1" t="s">
        <v>3522</v>
      </c>
      <c r="D64" s="47" t="s">
        <v>38</v>
      </c>
      <c r="E64" s="47" t="s">
        <v>2261</v>
      </c>
      <c r="F64" s="2" t="s">
        <v>3365</v>
      </c>
      <c r="G64" s="47" t="s">
        <v>3530</v>
      </c>
      <c r="H64" s="49">
        <v>189</v>
      </c>
      <c r="I64" s="347" t="s">
        <v>44</v>
      </c>
      <c r="J64" s="277" t="str">
        <f>IF(ISBLANK(INDEX('Policy Characteristics'!D:D,MATCH($C64,'Policy Characteristics'!$C:$C,0))),"",INDEX('Policy Characteristics'!D:D,MATCH($C64,'Policy Characteristics'!$C:$C,0)))</f>
        <v>Vehicle Subsidy</v>
      </c>
      <c r="K64" s="276" t="str">
        <f>IF(ISBLANK(INDEX('Policy Characteristics'!E:E,MATCH($C64,'Policy Characteristics'!$C:$C,0))),"",INDEX('Policy Characteristics'!E:E,MATCH($C64,'Policy Characteristics'!$C:$C,0)))</f>
        <v>trans psgr subsidy</v>
      </c>
      <c r="L64" s="284">
        <f>IF(ISBLANK(INDEX('Policy Characteristics'!F:F,MATCH($C64,'Policy Characteristics'!$C:$C,0))),"",INDEX('Policy Characteristics'!F:F,MATCH($C64,'Policy Characteristics'!$C:$C,0)))</f>
        <v>0</v>
      </c>
      <c r="M64" s="284">
        <f>IF(ISBLANK(INDEX('Policy Characteristics'!G:G,MATCH($C64,'Policy Characteristics'!$C:$C,0))),"",INDEX('Policy Characteristics'!G:G,MATCH($C64,'Policy Characteristics'!$C:$C,0)))</f>
        <v>50000</v>
      </c>
      <c r="N64" s="284">
        <f>IF(ISBLANK(INDEX('Policy Characteristics'!H:H,MATCH($C64,'Policy Characteristics'!$C:$C,0))),"",INDEX('Policy Characteristics'!H:H,MATCH($C64,'Policy Characteristics'!$C:$C,0)))</f>
        <v>100</v>
      </c>
      <c r="O64" s="276" t="str">
        <f>IF(ISBLANK(INDEX('Policy Characteristics'!I:I,MATCH($C64,'Policy Characteristics'!$C:$C,0))),"",INDEX('Policy Characteristics'!I:I,MATCH($C64,'Policy Characteristics'!$C:$C,0)))</f>
        <v>$ / vehicle</v>
      </c>
      <c r="P64" s="276" t="str">
        <f>IF(ISBLANK(INDEX('Policy Characteristics'!J:J,MATCH($C64,'Policy Characteristics'!$C:$C,0))),"",INDEX('Policy Characteristics'!J:J,MATCH($C64,'Policy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4" s="276" t="str">
        <f>IF(ISBLANK(INDEX('Policy Characteristics'!K:K,MATCH($C64,'Policy Characteristics'!$C:$C,0))),"",INDEX('Policy Characteristics'!K:K,MATCH($C64,'Policy Characteristics'!$C:$C,0)))</f>
        <v>transportation-sector-main.html#ev-subsidy</v>
      </c>
      <c r="R64" s="276" t="str">
        <f>IF(ISBLANK(INDEX('Policy Characteristics'!L:L,MATCH($C64,'Policy Characteristics'!$C:$C,0))),"",INDEX('Policy Characteristics'!L:L,MATCH($C64,'Policy Characteristics'!$C:$C,0)))</f>
        <v>ev-subsidy.html</v>
      </c>
    </row>
    <row r="65" spans="1:18" ht="14.45" customHeight="1" x14ac:dyDescent="0.25">
      <c r="A65" s="276" t="str">
        <f>IF(ISBLANK(INDEX('Policy Characteristics'!A:A,MATCH($C65,'Policy Characteristics'!$C:$C,0))),"",INDEX('Policy Characteristics'!A:A,MATCH($C65,'Policy Characteristics'!$C:$C,0)))</f>
        <v>Transportation</v>
      </c>
      <c r="B65" s="285" t="str">
        <f>IF(ISBLANK(INDEX('Policy Characteristics'!B:B,MATCH($C65,'Policy Characteristics'!$C:$C,0))),"",INDEX('Policy Characteristics'!B:B,MATCH($C65,'Policy Characteristics'!$C:$C,0)))</f>
        <v>Passenger Vehicle Subsidy</v>
      </c>
      <c r="C65" s="276" t="str">
        <f t="shared" ref="C65:C105" si="3">C$64</f>
        <v>Additional Passenger Vehicle Subsidy</v>
      </c>
      <c r="D65" s="47" t="s">
        <v>38</v>
      </c>
      <c r="E65" s="2" t="s">
        <v>2262</v>
      </c>
      <c r="F65" s="2" t="s">
        <v>3365</v>
      </c>
      <c r="G65" s="2" t="s">
        <v>3531</v>
      </c>
      <c r="H65" s="44">
        <v>592</v>
      </c>
      <c r="I65" s="348" t="s">
        <v>45</v>
      </c>
      <c r="J65" s="277" t="str">
        <f>IF(ISBLANK(INDEX('Policy Characteristics'!D:D,MATCH($C65,'Policy Characteristics'!$C:$C,0))),"",INDEX('Policy Characteristics'!D:D,MATCH($C65,'Policy Characteristics'!$C:$C,0)))</f>
        <v>Vehicle Subsidy</v>
      </c>
      <c r="K65" s="276" t="str">
        <f>IF(ISBLANK(INDEX('Policy Characteristics'!E:E,MATCH($C65,'Policy Characteristics'!$C:$C,0))),"",INDEX('Policy Characteristics'!E:E,MATCH($C65,'Policy Characteristics'!$C:$C,0)))</f>
        <v>trans psgr subsidy</v>
      </c>
      <c r="L65" s="284">
        <f>IF(ISBLANK(INDEX('Policy Characteristics'!F:F,MATCH($C65,'Policy Characteristics'!$C:$C,0))),"",INDEX('Policy Characteristics'!F:F,MATCH($C65,'Policy Characteristics'!$C:$C,0)))</f>
        <v>0</v>
      </c>
      <c r="M65" s="284">
        <f>IF(ISBLANK(INDEX('Policy Characteristics'!G:G,MATCH($C65,'Policy Characteristics'!$C:$C,0))),"",INDEX('Policy Characteristics'!G:G,MATCH($C65,'Policy Characteristics'!$C:$C,0)))</f>
        <v>50000</v>
      </c>
      <c r="N65" s="284">
        <f>IF(ISBLANK(INDEX('Policy Characteristics'!H:H,MATCH($C65,'Policy Characteristics'!$C:$C,0))),"",INDEX('Policy Characteristics'!H:H,MATCH($C65,'Policy Characteristics'!$C:$C,0)))</f>
        <v>100</v>
      </c>
      <c r="O65" s="276" t="str">
        <f>IF(ISBLANK(INDEX('Policy Characteristics'!I:I,MATCH($C65,'Policy Characteristics'!$C:$C,0))),"",INDEX('Policy Characteristics'!I:I,MATCH($C65,'Policy Characteristics'!$C:$C,0)))</f>
        <v>$ / vehicle</v>
      </c>
      <c r="P65" s="276" t="str">
        <f>IF(ISBLANK(INDEX('Policy Characteristics'!J:J,MATCH($C65,'Policy Characteristics'!$C:$C,0))),"",INDEX('Policy Characteristics'!J:J,MATCH($C65,'Policy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5" s="276" t="str">
        <f>IF(ISBLANK(INDEX('Policy Characteristics'!K:K,MATCH($C65,'Policy Characteristics'!$C:$C,0))),"",INDEX('Policy Characteristics'!K:K,MATCH($C65,'Policy Characteristics'!$C:$C,0)))</f>
        <v>transportation-sector-main.html#ev-subsidy</v>
      </c>
      <c r="R65" s="276" t="str">
        <f>IF(ISBLANK(INDEX('Policy Characteristics'!L:L,MATCH($C65,'Policy Characteristics'!$C:$C,0))),"",INDEX('Policy Characteristics'!L:L,MATCH($C65,'Policy Characteristics'!$C:$C,0)))</f>
        <v>ev-subsidy.html</v>
      </c>
    </row>
    <row r="66" spans="1:18" x14ac:dyDescent="0.25">
      <c r="A66" s="276" t="str">
        <f>IF(ISBLANK(INDEX('Policy Characteristics'!A:A,MATCH($C66,'Policy Characteristics'!$C:$C,0))),"",INDEX('Policy Characteristics'!A:A,MATCH($C66,'Policy Characteristics'!$C:$C,0)))</f>
        <v>Transportation</v>
      </c>
      <c r="B66" s="285" t="str">
        <f>IF(ISBLANK(INDEX('Policy Characteristics'!B:B,MATCH($C66,'Policy Characteristics'!$C:$C,0))),"",INDEX('Policy Characteristics'!B:B,MATCH($C66,'Policy Characteristics'!$C:$C,0)))</f>
        <v>Passenger Vehicle Subsidy</v>
      </c>
      <c r="C66" s="276" t="str">
        <f t="shared" si="3"/>
        <v>Additional Passenger Vehicle Subsidy</v>
      </c>
      <c r="D66" s="47" t="s">
        <v>38</v>
      </c>
      <c r="E66" s="2" t="s">
        <v>2263</v>
      </c>
      <c r="F66" s="2" t="s">
        <v>3365</v>
      </c>
      <c r="G66" s="2" t="s">
        <v>3532</v>
      </c>
      <c r="H66" s="44">
        <v>593</v>
      </c>
      <c r="I66" s="348" t="s">
        <v>45</v>
      </c>
      <c r="J66" s="277" t="str">
        <f>IF(ISBLANK(INDEX('Policy Characteristics'!D:D,MATCH($C66,'Policy Characteristics'!$C:$C,0))),"",INDEX('Policy Characteristics'!D:D,MATCH($C66,'Policy Characteristics'!$C:$C,0)))</f>
        <v>Vehicle Subsidy</v>
      </c>
      <c r="K66" s="276" t="str">
        <f>IF(ISBLANK(INDEX('Policy Characteristics'!E:E,MATCH($C66,'Policy Characteristics'!$C:$C,0))),"",INDEX('Policy Characteristics'!E:E,MATCH($C66,'Policy Characteristics'!$C:$C,0)))</f>
        <v>trans psgr subsidy</v>
      </c>
      <c r="L66" s="284">
        <f>IF(ISBLANK(INDEX('Policy Characteristics'!F:F,MATCH($C66,'Policy Characteristics'!$C:$C,0))),"",INDEX('Policy Characteristics'!F:F,MATCH($C66,'Policy Characteristics'!$C:$C,0)))</f>
        <v>0</v>
      </c>
      <c r="M66" s="284">
        <f>IF(ISBLANK(INDEX('Policy Characteristics'!G:G,MATCH($C66,'Policy Characteristics'!$C:$C,0))),"",INDEX('Policy Characteristics'!G:G,MATCH($C66,'Policy Characteristics'!$C:$C,0)))</f>
        <v>50000</v>
      </c>
      <c r="N66" s="284">
        <f>IF(ISBLANK(INDEX('Policy Characteristics'!H:H,MATCH($C66,'Policy Characteristics'!$C:$C,0))),"",INDEX('Policy Characteristics'!H:H,MATCH($C66,'Policy Characteristics'!$C:$C,0)))</f>
        <v>100</v>
      </c>
      <c r="O66" s="276" t="str">
        <f>IF(ISBLANK(INDEX('Policy Characteristics'!I:I,MATCH($C66,'Policy Characteristics'!$C:$C,0))),"",INDEX('Policy Characteristics'!I:I,MATCH($C66,'Policy Characteristics'!$C:$C,0)))</f>
        <v>$ / vehicle</v>
      </c>
      <c r="P66" s="276" t="str">
        <f>IF(ISBLANK(INDEX('Policy Characteristics'!J:J,MATCH($C66,'Policy Characteristics'!$C:$C,0))),"",INDEX('Policy Characteristics'!J:J,MATCH($C66,'Policy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6" s="276" t="str">
        <f>IF(ISBLANK(INDEX('Policy Characteristics'!K:K,MATCH($C66,'Policy Characteristics'!$C:$C,0))),"",INDEX('Policy Characteristics'!K:K,MATCH($C66,'Policy Characteristics'!$C:$C,0)))</f>
        <v>transportation-sector-main.html#ev-subsidy</v>
      </c>
      <c r="R66" s="276" t="str">
        <f>IF(ISBLANK(INDEX('Policy Characteristics'!L:L,MATCH($C66,'Policy Characteristics'!$C:$C,0))),"",INDEX('Policy Characteristics'!L:L,MATCH($C66,'Policy Characteristics'!$C:$C,0)))</f>
        <v>ev-subsidy.html</v>
      </c>
    </row>
    <row r="67" spans="1:18" x14ac:dyDescent="0.25">
      <c r="A67" s="276" t="str">
        <f>IF(ISBLANK(INDEX('Policy Characteristics'!A:A,MATCH($C67,'Policy Characteristics'!$C:$C,0))),"",INDEX('Policy Characteristics'!A:A,MATCH($C67,'Policy Characteristics'!$C:$C,0)))</f>
        <v>Transportation</v>
      </c>
      <c r="B67" s="285" t="str">
        <f>IF(ISBLANK(INDEX('Policy Characteristics'!B:B,MATCH($C67,'Policy Characteristics'!$C:$C,0))),"",INDEX('Policy Characteristics'!B:B,MATCH($C67,'Policy Characteristics'!$C:$C,0)))</f>
        <v>Passenger Vehicle Subsidy</v>
      </c>
      <c r="C67" s="276" t="str">
        <f t="shared" si="3"/>
        <v>Additional Passenger Vehicle Subsidy</v>
      </c>
      <c r="D67" s="47" t="s">
        <v>38</v>
      </c>
      <c r="E67" s="2" t="s">
        <v>2264</v>
      </c>
      <c r="F67" s="2" t="s">
        <v>3365</v>
      </c>
      <c r="G67" s="2" t="s">
        <v>3533</v>
      </c>
      <c r="H67" s="44">
        <v>594</v>
      </c>
      <c r="I67" s="348" t="s">
        <v>45</v>
      </c>
      <c r="J67" s="277" t="str">
        <f>IF(ISBLANK(INDEX('Policy Characteristics'!D:D,MATCH($C67,'Policy Characteristics'!$C:$C,0))),"",INDEX('Policy Characteristics'!D:D,MATCH($C67,'Policy Characteristics'!$C:$C,0)))</f>
        <v>Vehicle Subsidy</v>
      </c>
      <c r="K67" s="276" t="str">
        <f>IF(ISBLANK(INDEX('Policy Characteristics'!E:E,MATCH($C67,'Policy Characteristics'!$C:$C,0))),"",INDEX('Policy Characteristics'!E:E,MATCH($C67,'Policy Characteristics'!$C:$C,0)))</f>
        <v>trans psgr subsidy</v>
      </c>
      <c r="L67" s="284">
        <f>IF(ISBLANK(INDEX('Policy Characteristics'!F:F,MATCH($C67,'Policy Characteristics'!$C:$C,0))),"",INDEX('Policy Characteristics'!F:F,MATCH($C67,'Policy Characteristics'!$C:$C,0)))</f>
        <v>0</v>
      </c>
      <c r="M67" s="284">
        <f>IF(ISBLANK(INDEX('Policy Characteristics'!G:G,MATCH($C67,'Policy Characteristics'!$C:$C,0))),"",INDEX('Policy Characteristics'!G:G,MATCH($C67,'Policy Characteristics'!$C:$C,0)))</f>
        <v>50000</v>
      </c>
      <c r="N67" s="284">
        <f>IF(ISBLANK(INDEX('Policy Characteristics'!H:H,MATCH($C67,'Policy Characteristics'!$C:$C,0))),"",INDEX('Policy Characteristics'!H:H,MATCH($C67,'Policy Characteristics'!$C:$C,0)))</f>
        <v>100</v>
      </c>
      <c r="O67" s="276" t="str">
        <f>IF(ISBLANK(INDEX('Policy Characteristics'!I:I,MATCH($C67,'Policy Characteristics'!$C:$C,0))),"",INDEX('Policy Characteristics'!I:I,MATCH($C67,'Policy Characteristics'!$C:$C,0)))</f>
        <v>$ / vehicle</v>
      </c>
      <c r="P67" s="276" t="str">
        <f>IF(ISBLANK(INDEX('Policy Characteristics'!J:J,MATCH($C67,'Policy Characteristics'!$C:$C,0))),"",INDEX('Policy Characteristics'!J:J,MATCH($C67,'Policy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7" s="276" t="str">
        <f>IF(ISBLANK(INDEX('Policy Characteristics'!K:K,MATCH($C67,'Policy Characteristics'!$C:$C,0))),"",INDEX('Policy Characteristics'!K:K,MATCH($C67,'Policy Characteristics'!$C:$C,0)))</f>
        <v>transportation-sector-main.html#ev-subsidy</v>
      </c>
      <c r="R67" s="276" t="str">
        <f>IF(ISBLANK(INDEX('Policy Characteristics'!L:L,MATCH($C67,'Policy Characteristics'!$C:$C,0))),"",INDEX('Policy Characteristics'!L:L,MATCH($C67,'Policy Characteristics'!$C:$C,0)))</f>
        <v>ev-subsidy.html</v>
      </c>
    </row>
    <row r="68" spans="1:18" x14ac:dyDescent="0.25">
      <c r="A68" s="276" t="str">
        <f>IF(ISBLANK(INDEX('Policy Characteristics'!A:A,MATCH($C68,'Policy Characteristics'!$C:$C,0))),"",INDEX('Policy Characteristics'!A:A,MATCH($C68,'Policy Characteristics'!$C:$C,0)))</f>
        <v>Transportation</v>
      </c>
      <c r="B68" s="285" t="str">
        <f>IF(ISBLANK(INDEX('Policy Characteristics'!B:B,MATCH($C68,'Policy Characteristics'!$C:$C,0))),"",INDEX('Policy Characteristics'!B:B,MATCH($C68,'Policy Characteristics'!$C:$C,0)))</f>
        <v>Passenger Vehicle Subsidy</v>
      </c>
      <c r="C68" s="276" t="str">
        <f t="shared" si="3"/>
        <v>Additional Passenger Vehicle Subsidy</v>
      </c>
      <c r="D68" s="47" t="s">
        <v>38</v>
      </c>
      <c r="E68" s="2" t="s">
        <v>2265</v>
      </c>
      <c r="F68" s="2" t="s">
        <v>3365</v>
      </c>
      <c r="G68" s="2" t="s">
        <v>3534</v>
      </c>
      <c r="H68" s="44">
        <v>595</v>
      </c>
      <c r="I68" s="347" t="s">
        <v>44</v>
      </c>
      <c r="J68" s="277" t="str">
        <f>IF(ISBLANK(INDEX('Policy Characteristics'!D:D,MATCH($C68,'Policy Characteristics'!$C:$C,0))),"",INDEX('Policy Characteristics'!D:D,MATCH($C68,'Policy Characteristics'!$C:$C,0)))</f>
        <v>Vehicle Subsidy</v>
      </c>
      <c r="K68" s="276" t="str">
        <f>IF(ISBLANK(INDEX('Policy Characteristics'!E:E,MATCH($C68,'Policy Characteristics'!$C:$C,0))),"",INDEX('Policy Characteristics'!E:E,MATCH($C68,'Policy Characteristics'!$C:$C,0)))</f>
        <v>trans psgr subsidy</v>
      </c>
      <c r="L68" s="284">
        <f>IF(ISBLANK(INDEX('Policy Characteristics'!F:F,MATCH($C68,'Policy Characteristics'!$C:$C,0))),"",INDEX('Policy Characteristics'!F:F,MATCH($C68,'Policy Characteristics'!$C:$C,0)))</f>
        <v>0</v>
      </c>
      <c r="M68" s="284">
        <f>IF(ISBLANK(INDEX('Policy Characteristics'!G:G,MATCH($C68,'Policy Characteristics'!$C:$C,0))),"",INDEX('Policy Characteristics'!G:G,MATCH($C68,'Policy Characteristics'!$C:$C,0)))</f>
        <v>50000</v>
      </c>
      <c r="N68" s="284">
        <f>IF(ISBLANK(INDEX('Policy Characteristics'!H:H,MATCH($C68,'Policy Characteristics'!$C:$C,0))),"",INDEX('Policy Characteristics'!H:H,MATCH($C68,'Policy Characteristics'!$C:$C,0)))</f>
        <v>100</v>
      </c>
      <c r="O68" s="276" t="str">
        <f>IF(ISBLANK(INDEX('Policy Characteristics'!I:I,MATCH($C68,'Policy Characteristics'!$C:$C,0))),"",INDEX('Policy Characteristics'!I:I,MATCH($C68,'Policy Characteristics'!$C:$C,0)))</f>
        <v>$ / vehicle</v>
      </c>
      <c r="P68" s="276" t="str">
        <f>IF(ISBLANK(INDEX('Policy Characteristics'!J:J,MATCH($C68,'Policy Characteristics'!$C:$C,0))),"",INDEX('Policy Characteristics'!J:J,MATCH($C68,'Policy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8" s="276" t="str">
        <f>IF(ISBLANK(INDEX('Policy Characteristics'!K:K,MATCH($C68,'Policy Characteristics'!$C:$C,0))),"",INDEX('Policy Characteristics'!K:K,MATCH($C68,'Policy Characteristics'!$C:$C,0)))</f>
        <v>transportation-sector-main.html#ev-subsidy</v>
      </c>
      <c r="R68" s="276" t="str">
        <f>IF(ISBLANK(INDEX('Policy Characteristics'!L:L,MATCH($C68,'Policy Characteristics'!$C:$C,0))),"",INDEX('Policy Characteristics'!L:L,MATCH($C68,'Policy Characteristics'!$C:$C,0)))</f>
        <v>ev-subsidy.html</v>
      </c>
    </row>
    <row r="69" spans="1:18" x14ac:dyDescent="0.25">
      <c r="A69" s="276" t="str">
        <f>IF(ISBLANK(INDEX('Policy Characteristics'!A:A,MATCH($C69,'Policy Characteristics'!$C:$C,0))),"",INDEX('Policy Characteristics'!A:A,MATCH($C69,'Policy Characteristics'!$C:$C,0)))</f>
        <v>Transportation</v>
      </c>
      <c r="B69" s="285" t="str">
        <f>IF(ISBLANK(INDEX('Policy Characteristics'!B:B,MATCH($C69,'Policy Characteristics'!$C:$C,0))),"",INDEX('Policy Characteristics'!B:B,MATCH($C69,'Policy Characteristics'!$C:$C,0)))</f>
        <v>Passenger Vehicle Subsidy</v>
      </c>
      <c r="C69" s="276" t="str">
        <f t="shared" si="3"/>
        <v>Additional Passenger Vehicle Subsidy</v>
      </c>
      <c r="D69" s="47" t="s">
        <v>38</v>
      </c>
      <c r="E69" s="2" t="s">
        <v>2535</v>
      </c>
      <c r="F69" s="2" t="s">
        <v>3365</v>
      </c>
      <c r="G69" s="2" t="s">
        <v>2535</v>
      </c>
      <c r="H69" s="44">
        <v>596</v>
      </c>
      <c r="I69" s="348" t="s">
        <v>45</v>
      </c>
      <c r="J69" s="277" t="str">
        <f>IF(ISBLANK(INDEX('Policy Characteristics'!D:D,MATCH($C69,'Policy Characteristics'!$C:$C,0))),"",INDEX('Policy Characteristics'!D:D,MATCH($C69,'Policy Characteristics'!$C:$C,0)))</f>
        <v>Vehicle Subsidy</v>
      </c>
      <c r="K69" s="276" t="str">
        <f>IF(ISBLANK(INDEX('Policy Characteristics'!E:E,MATCH($C69,'Policy Characteristics'!$C:$C,0))),"",INDEX('Policy Characteristics'!E:E,MATCH($C69,'Policy Characteristics'!$C:$C,0)))</f>
        <v>trans psgr subsidy</v>
      </c>
      <c r="L69" s="284">
        <f>IF(ISBLANK(INDEX('Policy Characteristics'!F:F,MATCH($C69,'Policy Characteristics'!$C:$C,0))),"",INDEX('Policy Characteristics'!F:F,MATCH($C69,'Policy Characteristics'!$C:$C,0)))</f>
        <v>0</v>
      </c>
      <c r="M69" s="284">
        <f>IF(ISBLANK(INDEX('Policy Characteristics'!G:G,MATCH($C69,'Policy Characteristics'!$C:$C,0))),"",INDEX('Policy Characteristics'!G:G,MATCH($C69,'Policy Characteristics'!$C:$C,0)))</f>
        <v>50000</v>
      </c>
      <c r="N69" s="284">
        <f>IF(ISBLANK(INDEX('Policy Characteristics'!H:H,MATCH($C69,'Policy Characteristics'!$C:$C,0))),"",INDEX('Policy Characteristics'!H:H,MATCH($C69,'Policy Characteristics'!$C:$C,0)))</f>
        <v>100</v>
      </c>
      <c r="O69" s="276" t="str">
        <f>IF(ISBLANK(INDEX('Policy Characteristics'!I:I,MATCH($C69,'Policy Characteristics'!$C:$C,0))),"",INDEX('Policy Characteristics'!I:I,MATCH($C69,'Policy Characteristics'!$C:$C,0)))</f>
        <v>$ / vehicle</v>
      </c>
      <c r="P69" s="276" t="str">
        <f>IF(ISBLANK(INDEX('Policy Characteristics'!J:J,MATCH($C69,'Policy Characteristics'!$C:$C,0))),"",INDEX('Policy Characteristics'!J:J,MATCH($C69,'Policy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69" s="276" t="str">
        <f>IF(ISBLANK(INDEX('Policy Characteristics'!K:K,MATCH($C69,'Policy Characteristics'!$C:$C,0))),"",INDEX('Policy Characteristics'!K:K,MATCH($C69,'Policy Characteristics'!$C:$C,0)))</f>
        <v>transportation-sector-main.html#ev-subsidy</v>
      </c>
      <c r="R69" s="276" t="str">
        <f>IF(ISBLANK(INDEX('Policy Characteristics'!L:L,MATCH($C69,'Policy Characteristics'!$C:$C,0))),"",INDEX('Policy Characteristics'!L:L,MATCH($C69,'Policy Characteristics'!$C:$C,0)))</f>
        <v>ev-subsidy.html</v>
      </c>
    </row>
    <row r="70" spans="1:18" x14ac:dyDescent="0.25">
      <c r="A70" s="276" t="str">
        <f>IF(ISBLANK(INDEX('Policy Characteristics'!A:A,MATCH($C70,'Policy Characteristics'!$C:$C,0))),"",INDEX('Policy Characteristics'!A:A,MATCH($C70,'Policy Characteristics'!$C:$C,0)))</f>
        <v>Transportation</v>
      </c>
      <c r="B70" s="285" t="str">
        <f>IF(ISBLANK(INDEX('Policy Characteristics'!B:B,MATCH($C70,'Policy Characteristics'!$C:$C,0))),"",INDEX('Policy Characteristics'!B:B,MATCH($C70,'Policy Characteristics'!$C:$C,0)))</f>
        <v>Passenger Vehicle Subsidy</v>
      </c>
      <c r="C70" s="276" t="str">
        <f t="shared" si="3"/>
        <v>Additional Passenger Vehicle Subsidy</v>
      </c>
      <c r="D70" s="47" t="s">
        <v>38</v>
      </c>
      <c r="E70" s="2" t="s">
        <v>2534</v>
      </c>
      <c r="F70" s="2" t="s">
        <v>3365</v>
      </c>
      <c r="G70" s="2" t="s">
        <v>3535</v>
      </c>
      <c r="H70" s="44">
        <v>597</v>
      </c>
      <c r="I70" s="347" t="s">
        <v>44</v>
      </c>
      <c r="J70" s="277" t="str">
        <f>IF(ISBLANK(INDEX('Policy Characteristics'!D:D,MATCH($C70,'Policy Characteristics'!$C:$C,0))),"",INDEX('Policy Characteristics'!D:D,MATCH($C70,'Policy Characteristics'!$C:$C,0)))</f>
        <v>Vehicle Subsidy</v>
      </c>
      <c r="K70" s="276" t="str">
        <f>IF(ISBLANK(INDEX('Policy Characteristics'!E:E,MATCH($C70,'Policy Characteristics'!$C:$C,0))),"",INDEX('Policy Characteristics'!E:E,MATCH($C70,'Policy Characteristics'!$C:$C,0)))</f>
        <v>trans psgr subsidy</v>
      </c>
      <c r="L70" s="284">
        <f>IF(ISBLANK(INDEX('Policy Characteristics'!F:F,MATCH($C70,'Policy Characteristics'!$C:$C,0))),"",INDEX('Policy Characteristics'!F:F,MATCH($C70,'Policy Characteristics'!$C:$C,0)))</f>
        <v>0</v>
      </c>
      <c r="M70" s="284">
        <f>IF(ISBLANK(INDEX('Policy Characteristics'!G:G,MATCH($C70,'Policy Characteristics'!$C:$C,0))),"",INDEX('Policy Characteristics'!G:G,MATCH($C70,'Policy Characteristics'!$C:$C,0)))</f>
        <v>50000</v>
      </c>
      <c r="N70" s="284">
        <f>IF(ISBLANK(INDEX('Policy Characteristics'!H:H,MATCH($C70,'Policy Characteristics'!$C:$C,0))),"",INDEX('Policy Characteristics'!H:H,MATCH($C70,'Policy Characteristics'!$C:$C,0)))</f>
        <v>100</v>
      </c>
      <c r="O70" s="276" t="str">
        <f>IF(ISBLANK(INDEX('Policy Characteristics'!I:I,MATCH($C70,'Policy Characteristics'!$C:$C,0))),"",INDEX('Policy Characteristics'!I:I,MATCH($C70,'Policy Characteristics'!$C:$C,0)))</f>
        <v>$ / vehicle</v>
      </c>
      <c r="P70" s="276" t="str">
        <f>IF(ISBLANK(INDEX('Policy Characteristics'!J:J,MATCH($C70,'Policy Characteristics'!$C:$C,0))),"",INDEX('Policy Characteristics'!J:J,MATCH($C70,'Policy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0" s="276" t="str">
        <f>IF(ISBLANK(INDEX('Policy Characteristics'!K:K,MATCH($C70,'Policy Characteristics'!$C:$C,0))),"",INDEX('Policy Characteristics'!K:K,MATCH($C70,'Policy Characteristics'!$C:$C,0)))</f>
        <v>transportation-sector-main.html#ev-subsidy</v>
      </c>
      <c r="R70" s="276" t="str">
        <f>IF(ISBLANK(INDEX('Policy Characteristics'!L:L,MATCH($C70,'Policy Characteristics'!$C:$C,0))),"",INDEX('Policy Characteristics'!L:L,MATCH($C70,'Policy Characteristics'!$C:$C,0)))</f>
        <v>ev-subsidy.html</v>
      </c>
    </row>
    <row r="71" spans="1:18" x14ac:dyDescent="0.25">
      <c r="A71" s="276" t="str">
        <f>IF(ISBLANK(INDEX('Policy Characteristics'!A:A,MATCH($C71,'Policy Characteristics'!$C:$C,0))),"",INDEX('Policy Characteristics'!A:A,MATCH($C71,'Policy Characteristics'!$C:$C,0)))</f>
        <v>Transportation</v>
      </c>
      <c r="B71" s="285" t="str">
        <f>IF(ISBLANK(INDEX('Policy Characteristics'!B:B,MATCH($C71,'Policy Characteristics'!$C:$C,0))),"",INDEX('Policy Characteristics'!B:B,MATCH($C71,'Policy Characteristics'!$C:$C,0)))</f>
        <v>Passenger Vehicle Subsidy</v>
      </c>
      <c r="C71" s="276" t="str">
        <f t="shared" si="3"/>
        <v>Additional Passenger Vehicle Subsidy</v>
      </c>
      <c r="D71" s="47" t="s">
        <v>39</v>
      </c>
      <c r="E71" s="47" t="s">
        <v>2261</v>
      </c>
      <c r="F71" s="2" t="s">
        <v>2369</v>
      </c>
      <c r="G71" s="47" t="s">
        <v>3530</v>
      </c>
      <c r="H71" s="44">
        <v>598</v>
      </c>
      <c r="I71" s="347" t="s">
        <v>44</v>
      </c>
      <c r="J71" s="277" t="str">
        <f>IF(ISBLANK(INDEX('Policy Characteristics'!D:D,MATCH($C71,'Policy Characteristics'!$C:$C,0))),"",INDEX('Policy Characteristics'!D:D,MATCH($C71,'Policy Characteristics'!$C:$C,0)))</f>
        <v>Vehicle Subsidy</v>
      </c>
      <c r="K71" s="276" t="str">
        <f>IF(ISBLANK(INDEX('Policy Characteristics'!E:E,MATCH($C71,'Policy Characteristics'!$C:$C,0))),"",INDEX('Policy Characteristics'!E:E,MATCH($C71,'Policy Characteristics'!$C:$C,0)))</f>
        <v>trans psgr subsidy</v>
      </c>
      <c r="L71" s="284">
        <f>IF(ISBLANK(INDEX('Policy Characteristics'!F:F,MATCH($C71,'Policy Characteristics'!$C:$C,0))),"",INDEX('Policy Characteristics'!F:F,MATCH($C71,'Policy Characteristics'!$C:$C,0)))</f>
        <v>0</v>
      </c>
      <c r="M71" s="284">
        <f>IF(ISBLANK(INDEX('Policy Characteristics'!G:G,MATCH($C71,'Policy Characteristics'!$C:$C,0))),"",INDEX('Policy Characteristics'!G:G,MATCH($C71,'Policy Characteristics'!$C:$C,0)))</f>
        <v>50000</v>
      </c>
      <c r="N71" s="284">
        <f>IF(ISBLANK(INDEX('Policy Characteristics'!H:H,MATCH($C71,'Policy Characteristics'!$C:$C,0))),"",INDEX('Policy Characteristics'!H:H,MATCH($C71,'Policy Characteristics'!$C:$C,0)))</f>
        <v>100</v>
      </c>
      <c r="O71" s="276" t="str">
        <f>IF(ISBLANK(INDEX('Policy Characteristics'!I:I,MATCH($C71,'Policy Characteristics'!$C:$C,0))),"",INDEX('Policy Characteristics'!I:I,MATCH($C71,'Policy Characteristics'!$C:$C,0)))</f>
        <v>$ / vehicle</v>
      </c>
      <c r="P71" s="276" t="str">
        <f>IF(ISBLANK(INDEX('Policy Characteristics'!J:J,MATCH($C71,'Policy Characteristics'!$C:$C,0))),"",INDEX('Policy Characteristics'!J:J,MATCH($C71,'Policy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1" s="276" t="str">
        <f>IF(ISBLANK(INDEX('Policy Characteristics'!K:K,MATCH($C71,'Policy Characteristics'!$C:$C,0))),"",INDEX('Policy Characteristics'!K:K,MATCH($C71,'Policy Characteristics'!$C:$C,0)))</f>
        <v>transportation-sector-main.html#ev-subsidy</v>
      </c>
      <c r="R71" s="276" t="str">
        <f>IF(ISBLANK(INDEX('Policy Characteristics'!L:L,MATCH($C71,'Policy Characteristics'!$C:$C,0))),"",INDEX('Policy Characteristics'!L:L,MATCH($C71,'Policy Characteristics'!$C:$C,0)))</f>
        <v>ev-subsidy.html</v>
      </c>
    </row>
    <row r="72" spans="1:18" x14ac:dyDescent="0.25">
      <c r="A72" s="276" t="str">
        <f>IF(ISBLANK(INDEX('Policy Characteristics'!A:A,MATCH($C72,'Policy Characteristics'!$C:$C,0))),"",INDEX('Policy Characteristics'!A:A,MATCH($C72,'Policy Characteristics'!$C:$C,0)))</f>
        <v>Transportation</v>
      </c>
      <c r="B72" s="285" t="str">
        <f>IF(ISBLANK(INDEX('Policy Characteristics'!B:B,MATCH($C72,'Policy Characteristics'!$C:$C,0))),"",INDEX('Policy Characteristics'!B:B,MATCH($C72,'Policy Characteristics'!$C:$C,0)))</f>
        <v>Passenger Vehicle Subsidy</v>
      </c>
      <c r="C72" s="276" t="str">
        <f t="shared" si="3"/>
        <v>Additional Passenger Vehicle Subsidy</v>
      </c>
      <c r="D72" s="47" t="s">
        <v>39</v>
      </c>
      <c r="E72" s="2" t="s">
        <v>2262</v>
      </c>
      <c r="F72" s="2" t="s">
        <v>2369</v>
      </c>
      <c r="G72" s="2" t="s">
        <v>3531</v>
      </c>
      <c r="H72" s="44">
        <v>599</v>
      </c>
      <c r="I72" s="348" t="s">
        <v>45</v>
      </c>
      <c r="J72" s="277" t="str">
        <f>IF(ISBLANK(INDEX('Policy Characteristics'!D:D,MATCH($C72,'Policy Characteristics'!$C:$C,0))),"",INDEX('Policy Characteristics'!D:D,MATCH($C72,'Policy Characteristics'!$C:$C,0)))</f>
        <v>Vehicle Subsidy</v>
      </c>
      <c r="K72" s="276" t="str">
        <f>IF(ISBLANK(INDEX('Policy Characteristics'!E:E,MATCH($C72,'Policy Characteristics'!$C:$C,0))),"",INDEX('Policy Characteristics'!E:E,MATCH($C72,'Policy Characteristics'!$C:$C,0)))</f>
        <v>trans psgr subsidy</v>
      </c>
      <c r="L72" s="284">
        <f>IF(ISBLANK(INDEX('Policy Characteristics'!F:F,MATCH($C72,'Policy Characteristics'!$C:$C,0))),"",INDEX('Policy Characteristics'!F:F,MATCH($C72,'Policy Characteristics'!$C:$C,0)))</f>
        <v>0</v>
      </c>
      <c r="M72" s="284">
        <f>IF(ISBLANK(INDEX('Policy Characteristics'!G:G,MATCH($C72,'Policy Characteristics'!$C:$C,0))),"",INDEX('Policy Characteristics'!G:G,MATCH($C72,'Policy Characteristics'!$C:$C,0)))</f>
        <v>50000</v>
      </c>
      <c r="N72" s="284">
        <f>IF(ISBLANK(INDEX('Policy Characteristics'!H:H,MATCH($C72,'Policy Characteristics'!$C:$C,0))),"",INDEX('Policy Characteristics'!H:H,MATCH($C72,'Policy Characteristics'!$C:$C,0)))</f>
        <v>100</v>
      </c>
      <c r="O72" s="276" t="str">
        <f>IF(ISBLANK(INDEX('Policy Characteristics'!I:I,MATCH($C72,'Policy Characteristics'!$C:$C,0))),"",INDEX('Policy Characteristics'!I:I,MATCH($C72,'Policy Characteristics'!$C:$C,0)))</f>
        <v>$ / vehicle</v>
      </c>
      <c r="P72" s="276" t="str">
        <f>IF(ISBLANK(INDEX('Policy Characteristics'!J:J,MATCH($C72,'Policy Characteristics'!$C:$C,0))),"",INDEX('Policy Characteristics'!J:J,MATCH($C72,'Policy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2" s="276" t="str">
        <f>IF(ISBLANK(INDEX('Policy Characteristics'!K:K,MATCH($C72,'Policy Characteristics'!$C:$C,0))),"",INDEX('Policy Characteristics'!K:K,MATCH($C72,'Policy Characteristics'!$C:$C,0)))</f>
        <v>transportation-sector-main.html#ev-subsidy</v>
      </c>
      <c r="R72" s="276" t="str">
        <f>IF(ISBLANK(INDEX('Policy Characteristics'!L:L,MATCH($C72,'Policy Characteristics'!$C:$C,0))),"",INDEX('Policy Characteristics'!L:L,MATCH($C72,'Policy Characteristics'!$C:$C,0)))</f>
        <v>ev-subsidy.html</v>
      </c>
    </row>
    <row r="73" spans="1:18" x14ac:dyDescent="0.25">
      <c r="A73" s="276" t="str">
        <f>IF(ISBLANK(INDEX('Policy Characteristics'!A:A,MATCH($C73,'Policy Characteristics'!$C:$C,0))),"",INDEX('Policy Characteristics'!A:A,MATCH($C73,'Policy Characteristics'!$C:$C,0)))</f>
        <v>Transportation</v>
      </c>
      <c r="B73" s="285" t="str">
        <f>IF(ISBLANK(INDEX('Policy Characteristics'!B:B,MATCH($C73,'Policy Characteristics'!$C:$C,0))),"",INDEX('Policy Characteristics'!B:B,MATCH($C73,'Policy Characteristics'!$C:$C,0)))</f>
        <v>Passenger Vehicle Subsidy</v>
      </c>
      <c r="C73" s="276" t="str">
        <f t="shared" si="3"/>
        <v>Additional Passenger Vehicle Subsidy</v>
      </c>
      <c r="D73" s="47" t="s">
        <v>39</v>
      </c>
      <c r="E73" s="2" t="s">
        <v>2263</v>
      </c>
      <c r="F73" s="2" t="s">
        <v>2369</v>
      </c>
      <c r="G73" s="2" t="s">
        <v>3532</v>
      </c>
      <c r="H73" s="44">
        <v>600</v>
      </c>
      <c r="I73" s="348" t="s">
        <v>45</v>
      </c>
      <c r="J73" s="277" t="str">
        <f>IF(ISBLANK(INDEX('Policy Characteristics'!D:D,MATCH($C73,'Policy Characteristics'!$C:$C,0))),"",INDEX('Policy Characteristics'!D:D,MATCH($C73,'Policy Characteristics'!$C:$C,0)))</f>
        <v>Vehicle Subsidy</v>
      </c>
      <c r="K73" s="276" t="str">
        <f>IF(ISBLANK(INDEX('Policy Characteristics'!E:E,MATCH($C73,'Policy Characteristics'!$C:$C,0))),"",INDEX('Policy Characteristics'!E:E,MATCH($C73,'Policy Characteristics'!$C:$C,0)))</f>
        <v>trans psgr subsidy</v>
      </c>
      <c r="L73" s="284">
        <f>IF(ISBLANK(INDEX('Policy Characteristics'!F:F,MATCH($C73,'Policy Characteristics'!$C:$C,0))),"",INDEX('Policy Characteristics'!F:F,MATCH($C73,'Policy Characteristics'!$C:$C,0)))</f>
        <v>0</v>
      </c>
      <c r="M73" s="284">
        <f>IF(ISBLANK(INDEX('Policy Characteristics'!G:G,MATCH($C73,'Policy Characteristics'!$C:$C,0))),"",INDEX('Policy Characteristics'!G:G,MATCH($C73,'Policy Characteristics'!$C:$C,0)))</f>
        <v>50000</v>
      </c>
      <c r="N73" s="284">
        <f>IF(ISBLANK(INDEX('Policy Characteristics'!H:H,MATCH($C73,'Policy Characteristics'!$C:$C,0))),"",INDEX('Policy Characteristics'!H:H,MATCH($C73,'Policy Characteristics'!$C:$C,0)))</f>
        <v>100</v>
      </c>
      <c r="O73" s="276" t="str">
        <f>IF(ISBLANK(INDEX('Policy Characteristics'!I:I,MATCH($C73,'Policy Characteristics'!$C:$C,0))),"",INDEX('Policy Characteristics'!I:I,MATCH($C73,'Policy Characteristics'!$C:$C,0)))</f>
        <v>$ / vehicle</v>
      </c>
      <c r="P73" s="276" t="str">
        <f>IF(ISBLANK(INDEX('Policy Characteristics'!J:J,MATCH($C73,'Policy Characteristics'!$C:$C,0))),"",INDEX('Policy Characteristics'!J:J,MATCH($C73,'Policy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3" s="276" t="str">
        <f>IF(ISBLANK(INDEX('Policy Characteristics'!K:K,MATCH($C73,'Policy Characteristics'!$C:$C,0))),"",INDEX('Policy Characteristics'!K:K,MATCH($C73,'Policy Characteristics'!$C:$C,0)))</f>
        <v>transportation-sector-main.html#ev-subsidy</v>
      </c>
      <c r="R73" s="276" t="str">
        <f>IF(ISBLANK(INDEX('Policy Characteristics'!L:L,MATCH($C73,'Policy Characteristics'!$C:$C,0))),"",INDEX('Policy Characteristics'!L:L,MATCH($C73,'Policy Characteristics'!$C:$C,0)))</f>
        <v>ev-subsidy.html</v>
      </c>
    </row>
    <row r="74" spans="1:18" x14ac:dyDescent="0.25">
      <c r="A74" s="276" t="str">
        <f>IF(ISBLANK(INDEX('Policy Characteristics'!A:A,MATCH($C74,'Policy Characteristics'!$C:$C,0))),"",INDEX('Policy Characteristics'!A:A,MATCH($C74,'Policy Characteristics'!$C:$C,0)))</f>
        <v>Transportation</v>
      </c>
      <c r="B74" s="285" t="str">
        <f>IF(ISBLANK(INDEX('Policy Characteristics'!B:B,MATCH($C74,'Policy Characteristics'!$C:$C,0))),"",INDEX('Policy Characteristics'!B:B,MATCH($C74,'Policy Characteristics'!$C:$C,0)))</f>
        <v>Passenger Vehicle Subsidy</v>
      </c>
      <c r="C74" s="276" t="str">
        <f t="shared" si="3"/>
        <v>Additional Passenger Vehicle Subsidy</v>
      </c>
      <c r="D74" s="47" t="s">
        <v>39</v>
      </c>
      <c r="E74" s="2" t="s">
        <v>2264</v>
      </c>
      <c r="F74" s="2" t="s">
        <v>2369</v>
      </c>
      <c r="G74" s="2" t="s">
        <v>3533</v>
      </c>
      <c r="H74" s="44">
        <v>601</v>
      </c>
      <c r="I74" s="348" t="s">
        <v>45</v>
      </c>
      <c r="J74" s="277" t="str">
        <f>IF(ISBLANK(INDEX('Policy Characteristics'!D:D,MATCH($C74,'Policy Characteristics'!$C:$C,0))),"",INDEX('Policy Characteristics'!D:D,MATCH($C74,'Policy Characteristics'!$C:$C,0)))</f>
        <v>Vehicle Subsidy</v>
      </c>
      <c r="K74" s="276" t="str">
        <f>IF(ISBLANK(INDEX('Policy Characteristics'!E:E,MATCH($C74,'Policy Characteristics'!$C:$C,0))),"",INDEX('Policy Characteristics'!E:E,MATCH($C74,'Policy Characteristics'!$C:$C,0)))</f>
        <v>trans psgr subsidy</v>
      </c>
      <c r="L74" s="284">
        <f>IF(ISBLANK(INDEX('Policy Characteristics'!F:F,MATCH($C74,'Policy Characteristics'!$C:$C,0))),"",INDEX('Policy Characteristics'!F:F,MATCH($C74,'Policy Characteristics'!$C:$C,0)))</f>
        <v>0</v>
      </c>
      <c r="M74" s="284">
        <f>IF(ISBLANK(INDEX('Policy Characteristics'!G:G,MATCH($C74,'Policy Characteristics'!$C:$C,0))),"",INDEX('Policy Characteristics'!G:G,MATCH($C74,'Policy Characteristics'!$C:$C,0)))</f>
        <v>50000</v>
      </c>
      <c r="N74" s="284">
        <f>IF(ISBLANK(INDEX('Policy Characteristics'!H:H,MATCH($C74,'Policy Characteristics'!$C:$C,0))),"",INDEX('Policy Characteristics'!H:H,MATCH($C74,'Policy Characteristics'!$C:$C,0)))</f>
        <v>100</v>
      </c>
      <c r="O74" s="276" t="str">
        <f>IF(ISBLANK(INDEX('Policy Characteristics'!I:I,MATCH($C74,'Policy Characteristics'!$C:$C,0))),"",INDEX('Policy Characteristics'!I:I,MATCH($C74,'Policy Characteristics'!$C:$C,0)))</f>
        <v>$ / vehicle</v>
      </c>
      <c r="P74" s="276" t="str">
        <f>IF(ISBLANK(INDEX('Policy Characteristics'!J:J,MATCH($C74,'Policy Characteristics'!$C:$C,0))),"",INDEX('Policy Characteristics'!J:J,MATCH($C74,'Policy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4" s="276" t="str">
        <f>IF(ISBLANK(INDEX('Policy Characteristics'!K:K,MATCH($C74,'Policy Characteristics'!$C:$C,0))),"",INDEX('Policy Characteristics'!K:K,MATCH($C74,'Policy Characteristics'!$C:$C,0)))</f>
        <v>transportation-sector-main.html#ev-subsidy</v>
      </c>
      <c r="R74" s="276" t="str">
        <f>IF(ISBLANK(INDEX('Policy Characteristics'!L:L,MATCH($C74,'Policy Characteristics'!$C:$C,0))),"",INDEX('Policy Characteristics'!L:L,MATCH($C74,'Policy Characteristics'!$C:$C,0)))</f>
        <v>ev-subsidy.html</v>
      </c>
    </row>
    <row r="75" spans="1:18" x14ac:dyDescent="0.25">
      <c r="A75" s="276" t="str">
        <f>IF(ISBLANK(INDEX('Policy Characteristics'!A:A,MATCH($C75,'Policy Characteristics'!$C:$C,0))),"",INDEX('Policy Characteristics'!A:A,MATCH($C75,'Policy Characteristics'!$C:$C,0)))</f>
        <v>Transportation</v>
      </c>
      <c r="B75" s="285" t="str">
        <f>IF(ISBLANK(INDEX('Policy Characteristics'!B:B,MATCH($C75,'Policy Characteristics'!$C:$C,0))),"",INDEX('Policy Characteristics'!B:B,MATCH($C75,'Policy Characteristics'!$C:$C,0)))</f>
        <v>Passenger Vehicle Subsidy</v>
      </c>
      <c r="C75" s="276" t="str">
        <f t="shared" si="3"/>
        <v>Additional Passenger Vehicle Subsidy</v>
      </c>
      <c r="D75" s="47" t="s">
        <v>39</v>
      </c>
      <c r="E75" s="2" t="s">
        <v>2265</v>
      </c>
      <c r="F75" s="2" t="s">
        <v>2369</v>
      </c>
      <c r="G75" s="2" t="s">
        <v>3534</v>
      </c>
      <c r="H75" s="44">
        <v>602</v>
      </c>
      <c r="I75" s="347" t="s">
        <v>44</v>
      </c>
      <c r="J75" s="277" t="str">
        <f>IF(ISBLANK(INDEX('Policy Characteristics'!D:D,MATCH($C75,'Policy Characteristics'!$C:$C,0))),"",INDEX('Policy Characteristics'!D:D,MATCH($C75,'Policy Characteristics'!$C:$C,0)))</f>
        <v>Vehicle Subsidy</v>
      </c>
      <c r="K75" s="276" t="str">
        <f>IF(ISBLANK(INDEX('Policy Characteristics'!E:E,MATCH($C75,'Policy Characteristics'!$C:$C,0))),"",INDEX('Policy Characteristics'!E:E,MATCH($C75,'Policy Characteristics'!$C:$C,0)))</f>
        <v>trans psgr subsidy</v>
      </c>
      <c r="L75" s="284">
        <f>IF(ISBLANK(INDEX('Policy Characteristics'!F:F,MATCH($C75,'Policy Characteristics'!$C:$C,0))),"",INDEX('Policy Characteristics'!F:F,MATCH($C75,'Policy Characteristics'!$C:$C,0)))</f>
        <v>0</v>
      </c>
      <c r="M75" s="284">
        <f>IF(ISBLANK(INDEX('Policy Characteristics'!G:G,MATCH($C75,'Policy Characteristics'!$C:$C,0))),"",INDEX('Policy Characteristics'!G:G,MATCH($C75,'Policy Characteristics'!$C:$C,0)))</f>
        <v>50000</v>
      </c>
      <c r="N75" s="284">
        <f>IF(ISBLANK(INDEX('Policy Characteristics'!H:H,MATCH($C75,'Policy Characteristics'!$C:$C,0))),"",INDEX('Policy Characteristics'!H:H,MATCH($C75,'Policy Characteristics'!$C:$C,0)))</f>
        <v>100</v>
      </c>
      <c r="O75" s="276" t="str">
        <f>IF(ISBLANK(INDEX('Policy Characteristics'!I:I,MATCH($C75,'Policy Characteristics'!$C:$C,0))),"",INDEX('Policy Characteristics'!I:I,MATCH($C75,'Policy Characteristics'!$C:$C,0)))</f>
        <v>$ / vehicle</v>
      </c>
      <c r="P75" s="276" t="str">
        <f>IF(ISBLANK(INDEX('Policy Characteristics'!J:J,MATCH($C75,'Policy Characteristics'!$C:$C,0))),"",INDEX('Policy Characteristics'!J:J,MATCH($C75,'Policy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5" s="276" t="str">
        <f>IF(ISBLANK(INDEX('Policy Characteristics'!K:K,MATCH($C75,'Policy Characteristics'!$C:$C,0))),"",INDEX('Policy Characteristics'!K:K,MATCH($C75,'Policy Characteristics'!$C:$C,0)))</f>
        <v>transportation-sector-main.html#ev-subsidy</v>
      </c>
      <c r="R75" s="276" t="str">
        <f>IF(ISBLANK(INDEX('Policy Characteristics'!L:L,MATCH($C75,'Policy Characteristics'!$C:$C,0))),"",INDEX('Policy Characteristics'!L:L,MATCH($C75,'Policy Characteristics'!$C:$C,0)))</f>
        <v>ev-subsidy.html</v>
      </c>
    </row>
    <row r="76" spans="1:18" x14ac:dyDescent="0.25">
      <c r="A76" s="276" t="str">
        <f>IF(ISBLANK(INDEX('Policy Characteristics'!A:A,MATCH($C76,'Policy Characteristics'!$C:$C,0))),"",INDEX('Policy Characteristics'!A:A,MATCH($C76,'Policy Characteristics'!$C:$C,0)))</f>
        <v>Transportation</v>
      </c>
      <c r="B76" s="285" t="str">
        <f>IF(ISBLANK(INDEX('Policy Characteristics'!B:B,MATCH($C76,'Policy Characteristics'!$C:$C,0))),"",INDEX('Policy Characteristics'!B:B,MATCH($C76,'Policy Characteristics'!$C:$C,0)))</f>
        <v>Passenger Vehicle Subsidy</v>
      </c>
      <c r="C76" s="276" t="str">
        <f t="shared" si="3"/>
        <v>Additional Passenger Vehicle Subsidy</v>
      </c>
      <c r="D76" s="47" t="s">
        <v>39</v>
      </c>
      <c r="E76" s="2" t="s">
        <v>2535</v>
      </c>
      <c r="F76" s="2" t="s">
        <v>2369</v>
      </c>
      <c r="G76" s="2" t="s">
        <v>2535</v>
      </c>
      <c r="H76" s="44">
        <v>1656</v>
      </c>
      <c r="I76" s="348" t="s">
        <v>45</v>
      </c>
      <c r="J76" s="277" t="str">
        <f>IF(ISBLANK(INDEX('Policy Characteristics'!D:D,MATCH($C76,'Policy Characteristics'!$C:$C,0))),"",INDEX('Policy Characteristics'!D:D,MATCH($C76,'Policy Characteristics'!$C:$C,0)))</f>
        <v>Vehicle Subsidy</v>
      </c>
      <c r="K76" s="276" t="str">
        <f>IF(ISBLANK(INDEX('Policy Characteristics'!E:E,MATCH($C76,'Policy Characteristics'!$C:$C,0))),"",INDEX('Policy Characteristics'!E:E,MATCH($C76,'Policy Characteristics'!$C:$C,0)))</f>
        <v>trans psgr subsidy</v>
      </c>
      <c r="L76" s="284">
        <f>IF(ISBLANK(INDEX('Policy Characteristics'!F:F,MATCH($C76,'Policy Characteristics'!$C:$C,0))),"",INDEX('Policy Characteristics'!F:F,MATCH($C76,'Policy Characteristics'!$C:$C,0)))</f>
        <v>0</v>
      </c>
      <c r="M76" s="284">
        <f>IF(ISBLANK(INDEX('Policy Characteristics'!G:G,MATCH($C76,'Policy Characteristics'!$C:$C,0))),"",INDEX('Policy Characteristics'!G:G,MATCH($C76,'Policy Characteristics'!$C:$C,0)))</f>
        <v>50000</v>
      </c>
      <c r="N76" s="284">
        <f>IF(ISBLANK(INDEX('Policy Characteristics'!H:H,MATCH($C76,'Policy Characteristics'!$C:$C,0))),"",INDEX('Policy Characteristics'!H:H,MATCH($C76,'Policy Characteristics'!$C:$C,0)))</f>
        <v>100</v>
      </c>
      <c r="O76" s="276" t="str">
        <f>IF(ISBLANK(INDEX('Policy Characteristics'!I:I,MATCH($C76,'Policy Characteristics'!$C:$C,0))),"",INDEX('Policy Characteristics'!I:I,MATCH($C76,'Policy Characteristics'!$C:$C,0)))</f>
        <v>$ / vehicle</v>
      </c>
      <c r="P76" s="276" t="str">
        <f>IF(ISBLANK(INDEX('Policy Characteristics'!J:J,MATCH($C76,'Policy Characteristics'!$C:$C,0))),"",INDEX('Policy Characteristics'!J:J,MATCH($C76,'Policy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6" s="276" t="str">
        <f>IF(ISBLANK(INDEX('Policy Characteristics'!K:K,MATCH($C76,'Policy Characteristics'!$C:$C,0))),"",INDEX('Policy Characteristics'!K:K,MATCH($C76,'Policy Characteristics'!$C:$C,0)))</f>
        <v>transportation-sector-main.html#ev-subsidy</v>
      </c>
      <c r="R76" s="276" t="str">
        <f>IF(ISBLANK(INDEX('Policy Characteristics'!L:L,MATCH($C76,'Policy Characteristics'!$C:$C,0))),"",INDEX('Policy Characteristics'!L:L,MATCH($C76,'Policy Characteristics'!$C:$C,0)))</f>
        <v>ev-subsidy.html</v>
      </c>
    </row>
    <row r="77" spans="1:18" x14ac:dyDescent="0.25">
      <c r="A77" s="276" t="str">
        <f>IF(ISBLANK(INDEX('Policy Characteristics'!A:A,MATCH($C77,'Policy Characteristics'!$C:$C,0))),"",INDEX('Policy Characteristics'!A:A,MATCH($C77,'Policy Characteristics'!$C:$C,0)))</f>
        <v>Transportation</v>
      </c>
      <c r="B77" s="285" t="str">
        <f>IF(ISBLANK(INDEX('Policy Characteristics'!B:B,MATCH($C77,'Policy Characteristics'!$C:$C,0))),"",INDEX('Policy Characteristics'!B:B,MATCH($C77,'Policy Characteristics'!$C:$C,0)))</f>
        <v>Passenger Vehicle Subsidy</v>
      </c>
      <c r="C77" s="276" t="str">
        <f t="shared" si="3"/>
        <v>Additional Passenger Vehicle Subsidy</v>
      </c>
      <c r="D77" s="47" t="s">
        <v>39</v>
      </c>
      <c r="E77" s="2" t="s">
        <v>2534</v>
      </c>
      <c r="F77" s="2" t="s">
        <v>2369</v>
      </c>
      <c r="G77" s="2" t="s">
        <v>3535</v>
      </c>
      <c r="H77" s="44">
        <v>1657</v>
      </c>
      <c r="I77" s="347" t="s">
        <v>44</v>
      </c>
      <c r="J77" s="277" t="str">
        <f>IF(ISBLANK(INDEX('Policy Characteristics'!D:D,MATCH($C77,'Policy Characteristics'!$C:$C,0))),"",INDEX('Policy Characteristics'!D:D,MATCH($C77,'Policy Characteristics'!$C:$C,0)))</f>
        <v>Vehicle Subsidy</v>
      </c>
      <c r="K77" s="276" t="str">
        <f>IF(ISBLANK(INDEX('Policy Characteristics'!E:E,MATCH($C77,'Policy Characteristics'!$C:$C,0))),"",INDEX('Policy Characteristics'!E:E,MATCH($C77,'Policy Characteristics'!$C:$C,0)))</f>
        <v>trans psgr subsidy</v>
      </c>
      <c r="L77" s="284">
        <f>IF(ISBLANK(INDEX('Policy Characteristics'!F:F,MATCH($C77,'Policy Characteristics'!$C:$C,0))),"",INDEX('Policy Characteristics'!F:F,MATCH($C77,'Policy Characteristics'!$C:$C,0)))</f>
        <v>0</v>
      </c>
      <c r="M77" s="284">
        <f>IF(ISBLANK(INDEX('Policy Characteristics'!G:G,MATCH($C77,'Policy Characteristics'!$C:$C,0))),"",INDEX('Policy Characteristics'!G:G,MATCH($C77,'Policy Characteristics'!$C:$C,0)))</f>
        <v>50000</v>
      </c>
      <c r="N77" s="284">
        <f>IF(ISBLANK(INDEX('Policy Characteristics'!H:H,MATCH($C77,'Policy Characteristics'!$C:$C,0))),"",INDEX('Policy Characteristics'!H:H,MATCH($C77,'Policy Characteristics'!$C:$C,0)))</f>
        <v>100</v>
      </c>
      <c r="O77" s="276" t="str">
        <f>IF(ISBLANK(INDEX('Policy Characteristics'!I:I,MATCH($C77,'Policy Characteristics'!$C:$C,0))),"",INDEX('Policy Characteristics'!I:I,MATCH($C77,'Policy Characteristics'!$C:$C,0)))</f>
        <v>$ / vehicle</v>
      </c>
      <c r="P77" s="276" t="str">
        <f>IF(ISBLANK(INDEX('Policy Characteristics'!J:J,MATCH($C77,'Policy Characteristics'!$C:$C,0))),"",INDEX('Policy Characteristics'!J:J,MATCH($C77,'Policy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7" s="276" t="str">
        <f>IF(ISBLANK(INDEX('Policy Characteristics'!K:K,MATCH($C77,'Policy Characteristics'!$C:$C,0))),"",INDEX('Policy Characteristics'!K:K,MATCH($C77,'Policy Characteristics'!$C:$C,0)))</f>
        <v>transportation-sector-main.html#ev-subsidy</v>
      </c>
      <c r="R77" s="276" t="str">
        <f>IF(ISBLANK(INDEX('Policy Characteristics'!L:L,MATCH($C77,'Policy Characteristics'!$C:$C,0))),"",INDEX('Policy Characteristics'!L:L,MATCH($C77,'Policy Characteristics'!$C:$C,0)))</f>
        <v>ev-subsidy.html</v>
      </c>
    </row>
    <row r="78" spans="1:18" x14ac:dyDescent="0.25">
      <c r="A78" s="276" t="str">
        <f>IF(ISBLANK(INDEX('Policy Characteristics'!A:A,MATCH($C78,'Policy Characteristics'!$C:$C,0))),"",INDEX('Policy Characteristics'!A:A,MATCH($C78,'Policy Characteristics'!$C:$C,0)))</f>
        <v>Transportation</v>
      </c>
      <c r="B78" s="285" t="str">
        <f>IF(ISBLANK(INDEX('Policy Characteristics'!B:B,MATCH($C78,'Policy Characteristics'!$C:$C,0))),"",INDEX('Policy Characteristics'!B:B,MATCH($C78,'Policy Characteristics'!$C:$C,0)))</f>
        <v>Passenger Vehicle Subsidy</v>
      </c>
      <c r="C78" s="276" t="str">
        <f t="shared" si="3"/>
        <v>Additional Passenger Vehicle Subsidy</v>
      </c>
      <c r="D78" s="2" t="s">
        <v>40</v>
      </c>
      <c r="E78" s="47" t="s">
        <v>2261</v>
      </c>
      <c r="F78" s="2" t="s">
        <v>3362</v>
      </c>
      <c r="G78" s="47" t="s">
        <v>3530</v>
      </c>
      <c r="H78" s="44">
        <v>1658</v>
      </c>
      <c r="I78" s="348" t="s">
        <v>45</v>
      </c>
      <c r="J78" s="277" t="str">
        <f>IF(ISBLANK(INDEX('Policy Characteristics'!D:D,MATCH($C78,'Policy Characteristics'!$C:$C,0))),"",INDEX('Policy Characteristics'!D:D,MATCH($C78,'Policy Characteristics'!$C:$C,0)))</f>
        <v>Vehicle Subsidy</v>
      </c>
      <c r="K78" s="276" t="str">
        <f>IF(ISBLANK(INDEX('Policy Characteristics'!E:E,MATCH($C78,'Policy Characteristics'!$C:$C,0))),"",INDEX('Policy Characteristics'!E:E,MATCH($C78,'Policy Characteristics'!$C:$C,0)))</f>
        <v>trans psgr subsidy</v>
      </c>
      <c r="L78" s="284">
        <f>IF(ISBLANK(INDEX('Policy Characteristics'!F:F,MATCH($C78,'Policy Characteristics'!$C:$C,0))),"",INDEX('Policy Characteristics'!F:F,MATCH($C78,'Policy Characteristics'!$C:$C,0)))</f>
        <v>0</v>
      </c>
      <c r="M78" s="284">
        <f>IF(ISBLANK(INDEX('Policy Characteristics'!G:G,MATCH($C78,'Policy Characteristics'!$C:$C,0))),"",INDEX('Policy Characteristics'!G:G,MATCH($C78,'Policy Characteristics'!$C:$C,0)))</f>
        <v>50000</v>
      </c>
      <c r="N78" s="284">
        <f>IF(ISBLANK(INDEX('Policy Characteristics'!H:H,MATCH($C78,'Policy Characteristics'!$C:$C,0))),"",INDEX('Policy Characteristics'!H:H,MATCH($C78,'Policy Characteristics'!$C:$C,0)))</f>
        <v>100</v>
      </c>
      <c r="O78" s="276" t="str">
        <f>IF(ISBLANK(INDEX('Policy Characteristics'!I:I,MATCH($C78,'Policy Characteristics'!$C:$C,0))),"",INDEX('Policy Characteristics'!I:I,MATCH($C78,'Policy Characteristics'!$C:$C,0)))</f>
        <v>$ / vehicle</v>
      </c>
      <c r="P78" s="276" t="str">
        <f>IF(ISBLANK(INDEX('Policy Characteristics'!J:J,MATCH($C78,'Policy Characteristics'!$C:$C,0))),"",INDEX('Policy Characteristics'!J:J,MATCH($C78,'Policy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8" s="276" t="str">
        <f>IF(ISBLANK(INDEX('Policy Characteristics'!K:K,MATCH($C78,'Policy Characteristics'!$C:$C,0))),"",INDEX('Policy Characteristics'!K:K,MATCH($C78,'Policy Characteristics'!$C:$C,0)))</f>
        <v>transportation-sector-main.html#ev-subsidy</v>
      </c>
      <c r="R78" s="276" t="str">
        <f>IF(ISBLANK(INDEX('Policy Characteristics'!L:L,MATCH($C78,'Policy Characteristics'!$C:$C,0))),"",INDEX('Policy Characteristics'!L:L,MATCH($C78,'Policy Characteristics'!$C:$C,0)))</f>
        <v>ev-subsidy.html</v>
      </c>
    </row>
    <row r="79" spans="1:18" x14ac:dyDescent="0.25">
      <c r="A79" s="276" t="str">
        <f>IF(ISBLANK(INDEX('Policy Characteristics'!A:A,MATCH($C79,'Policy Characteristics'!$C:$C,0))),"",INDEX('Policy Characteristics'!A:A,MATCH($C79,'Policy Characteristics'!$C:$C,0)))</f>
        <v>Transportation</v>
      </c>
      <c r="B79" s="285" t="str">
        <f>IF(ISBLANK(INDEX('Policy Characteristics'!B:B,MATCH($C79,'Policy Characteristics'!$C:$C,0))),"",INDEX('Policy Characteristics'!B:B,MATCH($C79,'Policy Characteristics'!$C:$C,0)))</f>
        <v>Passenger Vehicle Subsidy</v>
      </c>
      <c r="C79" s="276" t="str">
        <f t="shared" si="3"/>
        <v>Additional Passenger Vehicle Subsidy</v>
      </c>
      <c r="D79" s="2" t="s">
        <v>40</v>
      </c>
      <c r="E79" s="2" t="s">
        <v>2262</v>
      </c>
      <c r="F79" s="2" t="s">
        <v>3362</v>
      </c>
      <c r="G79" s="2" t="s">
        <v>3531</v>
      </c>
      <c r="H79" s="44">
        <v>1659</v>
      </c>
      <c r="I79" s="348" t="s">
        <v>45</v>
      </c>
      <c r="J79" s="277" t="str">
        <f>IF(ISBLANK(INDEX('Policy Characteristics'!D:D,MATCH($C79,'Policy Characteristics'!$C:$C,0))),"",INDEX('Policy Characteristics'!D:D,MATCH($C79,'Policy Characteristics'!$C:$C,0)))</f>
        <v>Vehicle Subsidy</v>
      </c>
      <c r="K79" s="276" t="str">
        <f>IF(ISBLANK(INDEX('Policy Characteristics'!E:E,MATCH($C79,'Policy Characteristics'!$C:$C,0))),"",INDEX('Policy Characteristics'!E:E,MATCH($C79,'Policy Characteristics'!$C:$C,0)))</f>
        <v>trans psgr subsidy</v>
      </c>
      <c r="L79" s="284">
        <f>IF(ISBLANK(INDEX('Policy Characteristics'!F:F,MATCH($C79,'Policy Characteristics'!$C:$C,0))),"",INDEX('Policy Characteristics'!F:F,MATCH($C79,'Policy Characteristics'!$C:$C,0)))</f>
        <v>0</v>
      </c>
      <c r="M79" s="284">
        <f>IF(ISBLANK(INDEX('Policy Characteristics'!G:G,MATCH($C79,'Policy Characteristics'!$C:$C,0))),"",INDEX('Policy Characteristics'!G:G,MATCH($C79,'Policy Characteristics'!$C:$C,0)))</f>
        <v>50000</v>
      </c>
      <c r="N79" s="284">
        <f>IF(ISBLANK(INDEX('Policy Characteristics'!H:H,MATCH($C79,'Policy Characteristics'!$C:$C,0))),"",INDEX('Policy Characteristics'!H:H,MATCH($C79,'Policy Characteristics'!$C:$C,0)))</f>
        <v>100</v>
      </c>
      <c r="O79" s="276" t="str">
        <f>IF(ISBLANK(INDEX('Policy Characteristics'!I:I,MATCH($C79,'Policy Characteristics'!$C:$C,0))),"",INDEX('Policy Characteristics'!I:I,MATCH($C79,'Policy Characteristics'!$C:$C,0)))</f>
        <v>$ / vehicle</v>
      </c>
      <c r="P79" s="276" t="str">
        <f>IF(ISBLANK(INDEX('Policy Characteristics'!J:J,MATCH($C79,'Policy Characteristics'!$C:$C,0))),"",INDEX('Policy Characteristics'!J:J,MATCH($C79,'Policy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79" s="276" t="str">
        <f>IF(ISBLANK(INDEX('Policy Characteristics'!K:K,MATCH($C79,'Policy Characteristics'!$C:$C,0))),"",INDEX('Policy Characteristics'!K:K,MATCH($C79,'Policy Characteristics'!$C:$C,0)))</f>
        <v>transportation-sector-main.html#ev-subsidy</v>
      </c>
      <c r="R79" s="276" t="str">
        <f>IF(ISBLANK(INDEX('Policy Characteristics'!L:L,MATCH($C79,'Policy Characteristics'!$C:$C,0))),"",INDEX('Policy Characteristics'!L:L,MATCH($C79,'Policy Characteristics'!$C:$C,0)))</f>
        <v>ev-subsidy.html</v>
      </c>
    </row>
    <row r="80" spans="1:18" x14ac:dyDescent="0.25">
      <c r="A80" s="276" t="str">
        <f>IF(ISBLANK(INDEX('Policy Characteristics'!A:A,MATCH($C80,'Policy Characteristics'!$C:$C,0))),"",INDEX('Policy Characteristics'!A:A,MATCH($C80,'Policy Characteristics'!$C:$C,0)))</f>
        <v>Transportation</v>
      </c>
      <c r="B80" s="285" t="str">
        <f>IF(ISBLANK(INDEX('Policy Characteristics'!B:B,MATCH($C80,'Policy Characteristics'!$C:$C,0))),"",INDEX('Policy Characteristics'!B:B,MATCH($C80,'Policy Characteristics'!$C:$C,0)))</f>
        <v>Passenger Vehicle Subsidy</v>
      </c>
      <c r="C80" s="276" t="str">
        <f t="shared" si="3"/>
        <v>Additional Passenger Vehicle Subsidy</v>
      </c>
      <c r="D80" s="2" t="s">
        <v>40</v>
      </c>
      <c r="E80" s="2" t="s">
        <v>2263</v>
      </c>
      <c r="F80" s="2" t="s">
        <v>3362</v>
      </c>
      <c r="G80" s="2" t="s">
        <v>3532</v>
      </c>
      <c r="H80" s="44">
        <v>1660</v>
      </c>
      <c r="I80" s="348" t="s">
        <v>45</v>
      </c>
      <c r="J80" s="277" t="str">
        <f>IF(ISBLANK(INDEX('Policy Characteristics'!D:D,MATCH($C80,'Policy Characteristics'!$C:$C,0))),"",INDEX('Policy Characteristics'!D:D,MATCH($C80,'Policy Characteristics'!$C:$C,0)))</f>
        <v>Vehicle Subsidy</v>
      </c>
      <c r="K80" s="276" t="str">
        <f>IF(ISBLANK(INDEX('Policy Characteristics'!E:E,MATCH($C80,'Policy Characteristics'!$C:$C,0))),"",INDEX('Policy Characteristics'!E:E,MATCH($C80,'Policy Characteristics'!$C:$C,0)))</f>
        <v>trans psgr subsidy</v>
      </c>
      <c r="L80" s="284">
        <f>IF(ISBLANK(INDEX('Policy Characteristics'!F:F,MATCH($C80,'Policy Characteristics'!$C:$C,0))),"",INDEX('Policy Characteristics'!F:F,MATCH($C80,'Policy Characteristics'!$C:$C,0)))</f>
        <v>0</v>
      </c>
      <c r="M80" s="284">
        <f>IF(ISBLANK(INDEX('Policy Characteristics'!G:G,MATCH($C80,'Policy Characteristics'!$C:$C,0))),"",INDEX('Policy Characteristics'!G:G,MATCH($C80,'Policy Characteristics'!$C:$C,0)))</f>
        <v>50000</v>
      </c>
      <c r="N80" s="284">
        <f>IF(ISBLANK(INDEX('Policy Characteristics'!H:H,MATCH($C80,'Policy Characteristics'!$C:$C,0))),"",INDEX('Policy Characteristics'!H:H,MATCH($C80,'Policy Characteristics'!$C:$C,0)))</f>
        <v>100</v>
      </c>
      <c r="O80" s="276" t="str">
        <f>IF(ISBLANK(INDEX('Policy Characteristics'!I:I,MATCH($C80,'Policy Characteristics'!$C:$C,0))),"",INDEX('Policy Characteristics'!I:I,MATCH($C80,'Policy Characteristics'!$C:$C,0)))</f>
        <v>$ / vehicle</v>
      </c>
      <c r="P80" s="276" t="str">
        <f>IF(ISBLANK(INDEX('Policy Characteristics'!J:J,MATCH($C80,'Policy Characteristics'!$C:$C,0))),"",INDEX('Policy Characteristics'!J:J,MATCH($C80,'Policy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0" s="276" t="str">
        <f>IF(ISBLANK(INDEX('Policy Characteristics'!K:K,MATCH($C80,'Policy Characteristics'!$C:$C,0))),"",INDEX('Policy Characteristics'!K:K,MATCH($C80,'Policy Characteristics'!$C:$C,0)))</f>
        <v>transportation-sector-main.html#ev-subsidy</v>
      </c>
      <c r="R80" s="276" t="str">
        <f>IF(ISBLANK(INDEX('Policy Characteristics'!L:L,MATCH($C80,'Policy Characteristics'!$C:$C,0))),"",INDEX('Policy Characteristics'!L:L,MATCH($C80,'Policy Characteristics'!$C:$C,0)))</f>
        <v>ev-subsidy.html</v>
      </c>
    </row>
    <row r="81" spans="1:18" x14ac:dyDescent="0.25">
      <c r="A81" s="276" t="str">
        <f>IF(ISBLANK(INDEX('Policy Characteristics'!A:A,MATCH($C81,'Policy Characteristics'!$C:$C,0))),"",INDEX('Policy Characteristics'!A:A,MATCH($C81,'Policy Characteristics'!$C:$C,0)))</f>
        <v>Transportation</v>
      </c>
      <c r="B81" s="285" t="str">
        <f>IF(ISBLANK(INDEX('Policy Characteristics'!B:B,MATCH($C81,'Policy Characteristics'!$C:$C,0))),"",INDEX('Policy Characteristics'!B:B,MATCH($C81,'Policy Characteristics'!$C:$C,0)))</f>
        <v>Passenger Vehicle Subsidy</v>
      </c>
      <c r="C81" s="276" t="str">
        <f t="shared" si="3"/>
        <v>Additional Passenger Vehicle Subsidy</v>
      </c>
      <c r="D81" s="2" t="s">
        <v>40</v>
      </c>
      <c r="E81" s="2" t="s">
        <v>2264</v>
      </c>
      <c r="F81" s="2" t="s">
        <v>3362</v>
      </c>
      <c r="G81" s="2" t="s">
        <v>3533</v>
      </c>
      <c r="H81" s="44">
        <v>1661</v>
      </c>
      <c r="I81" s="348" t="s">
        <v>45</v>
      </c>
      <c r="J81" s="277" t="str">
        <f>IF(ISBLANK(INDEX('Policy Characteristics'!D:D,MATCH($C81,'Policy Characteristics'!$C:$C,0))),"",INDEX('Policy Characteristics'!D:D,MATCH($C81,'Policy Characteristics'!$C:$C,0)))</f>
        <v>Vehicle Subsidy</v>
      </c>
      <c r="K81" s="276" t="str">
        <f>IF(ISBLANK(INDEX('Policy Characteristics'!E:E,MATCH($C81,'Policy Characteristics'!$C:$C,0))),"",INDEX('Policy Characteristics'!E:E,MATCH($C81,'Policy Characteristics'!$C:$C,0)))</f>
        <v>trans psgr subsidy</v>
      </c>
      <c r="L81" s="284">
        <f>IF(ISBLANK(INDEX('Policy Characteristics'!F:F,MATCH($C81,'Policy Characteristics'!$C:$C,0))),"",INDEX('Policy Characteristics'!F:F,MATCH($C81,'Policy Characteristics'!$C:$C,0)))</f>
        <v>0</v>
      </c>
      <c r="M81" s="284">
        <f>IF(ISBLANK(INDEX('Policy Characteristics'!G:G,MATCH($C81,'Policy Characteristics'!$C:$C,0))),"",INDEX('Policy Characteristics'!G:G,MATCH($C81,'Policy Characteristics'!$C:$C,0)))</f>
        <v>50000</v>
      </c>
      <c r="N81" s="284">
        <f>IF(ISBLANK(INDEX('Policy Characteristics'!H:H,MATCH($C81,'Policy Characteristics'!$C:$C,0))),"",INDEX('Policy Characteristics'!H:H,MATCH($C81,'Policy Characteristics'!$C:$C,0)))</f>
        <v>100</v>
      </c>
      <c r="O81" s="276" t="str">
        <f>IF(ISBLANK(INDEX('Policy Characteristics'!I:I,MATCH($C81,'Policy Characteristics'!$C:$C,0))),"",INDEX('Policy Characteristics'!I:I,MATCH($C81,'Policy Characteristics'!$C:$C,0)))</f>
        <v>$ / vehicle</v>
      </c>
      <c r="P81" s="276" t="str">
        <f>IF(ISBLANK(INDEX('Policy Characteristics'!J:J,MATCH($C81,'Policy Characteristics'!$C:$C,0))),"",INDEX('Policy Characteristics'!J:J,MATCH($C81,'Policy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1" s="276" t="str">
        <f>IF(ISBLANK(INDEX('Policy Characteristics'!K:K,MATCH($C81,'Policy Characteristics'!$C:$C,0))),"",INDEX('Policy Characteristics'!K:K,MATCH($C81,'Policy Characteristics'!$C:$C,0)))</f>
        <v>transportation-sector-main.html#ev-subsidy</v>
      </c>
      <c r="R81" s="276" t="str">
        <f>IF(ISBLANK(INDEX('Policy Characteristics'!L:L,MATCH($C81,'Policy Characteristics'!$C:$C,0))),"",INDEX('Policy Characteristics'!L:L,MATCH($C81,'Policy Characteristics'!$C:$C,0)))</f>
        <v>ev-subsidy.html</v>
      </c>
    </row>
    <row r="82" spans="1:18" x14ac:dyDescent="0.25">
      <c r="A82" s="276" t="str">
        <f>IF(ISBLANK(INDEX('Policy Characteristics'!A:A,MATCH($C82,'Policy Characteristics'!$C:$C,0))),"",INDEX('Policy Characteristics'!A:A,MATCH($C82,'Policy Characteristics'!$C:$C,0)))</f>
        <v>Transportation</v>
      </c>
      <c r="B82" s="285" t="str">
        <f>IF(ISBLANK(INDEX('Policy Characteristics'!B:B,MATCH($C82,'Policy Characteristics'!$C:$C,0))),"",INDEX('Policy Characteristics'!B:B,MATCH($C82,'Policy Characteristics'!$C:$C,0)))</f>
        <v>Passenger Vehicle Subsidy</v>
      </c>
      <c r="C82" s="276" t="str">
        <f t="shared" si="3"/>
        <v>Additional Passenger Vehicle Subsidy</v>
      </c>
      <c r="D82" s="2" t="s">
        <v>40</v>
      </c>
      <c r="E82" s="2" t="s">
        <v>2265</v>
      </c>
      <c r="F82" s="2" t="s">
        <v>3362</v>
      </c>
      <c r="G82" s="2" t="s">
        <v>3534</v>
      </c>
      <c r="H82" s="44">
        <v>1662</v>
      </c>
      <c r="I82" s="348" t="s">
        <v>45</v>
      </c>
      <c r="J82" s="277" t="str">
        <f>IF(ISBLANK(INDEX('Policy Characteristics'!D:D,MATCH($C82,'Policy Characteristics'!$C:$C,0))),"",INDEX('Policy Characteristics'!D:D,MATCH($C82,'Policy Characteristics'!$C:$C,0)))</f>
        <v>Vehicle Subsidy</v>
      </c>
      <c r="K82" s="276" t="str">
        <f>IF(ISBLANK(INDEX('Policy Characteristics'!E:E,MATCH($C82,'Policy Characteristics'!$C:$C,0))),"",INDEX('Policy Characteristics'!E:E,MATCH($C82,'Policy Characteristics'!$C:$C,0)))</f>
        <v>trans psgr subsidy</v>
      </c>
      <c r="L82" s="284">
        <f>IF(ISBLANK(INDEX('Policy Characteristics'!F:F,MATCH($C82,'Policy Characteristics'!$C:$C,0))),"",INDEX('Policy Characteristics'!F:F,MATCH($C82,'Policy Characteristics'!$C:$C,0)))</f>
        <v>0</v>
      </c>
      <c r="M82" s="284">
        <f>IF(ISBLANK(INDEX('Policy Characteristics'!G:G,MATCH($C82,'Policy Characteristics'!$C:$C,0))),"",INDEX('Policy Characteristics'!G:G,MATCH($C82,'Policy Characteristics'!$C:$C,0)))</f>
        <v>50000</v>
      </c>
      <c r="N82" s="284">
        <f>IF(ISBLANK(INDEX('Policy Characteristics'!H:H,MATCH($C82,'Policy Characteristics'!$C:$C,0))),"",INDEX('Policy Characteristics'!H:H,MATCH($C82,'Policy Characteristics'!$C:$C,0)))</f>
        <v>100</v>
      </c>
      <c r="O82" s="276" t="str">
        <f>IF(ISBLANK(INDEX('Policy Characteristics'!I:I,MATCH($C82,'Policy Characteristics'!$C:$C,0))),"",INDEX('Policy Characteristics'!I:I,MATCH($C82,'Policy Characteristics'!$C:$C,0)))</f>
        <v>$ / vehicle</v>
      </c>
      <c r="P82" s="276" t="str">
        <f>IF(ISBLANK(INDEX('Policy Characteristics'!J:J,MATCH($C82,'Policy Characteristics'!$C:$C,0))),"",INDEX('Policy Characteristics'!J:J,MATCH($C82,'Policy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2" s="276" t="str">
        <f>IF(ISBLANK(INDEX('Policy Characteristics'!K:K,MATCH($C82,'Policy Characteristics'!$C:$C,0))),"",INDEX('Policy Characteristics'!K:K,MATCH($C82,'Policy Characteristics'!$C:$C,0)))</f>
        <v>transportation-sector-main.html#ev-subsidy</v>
      </c>
      <c r="R82" s="276" t="str">
        <f>IF(ISBLANK(INDEX('Policy Characteristics'!L:L,MATCH($C82,'Policy Characteristics'!$C:$C,0))),"",INDEX('Policy Characteristics'!L:L,MATCH($C82,'Policy Characteristics'!$C:$C,0)))</f>
        <v>ev-subsidy.html</v>
      </c>
    </row>
    <row r="83" spans="1:18" x14ac:dyDescent="0.25">
      <c r="A83" s="276" t="str">
        <f>IF(ISBLANK(INDEX('Policy Characteristics'!A:A,MATCH($C83,'Policy Characteristics'!$C:$C,0))),"",INDEX('Policy Characteristics'!A:A,MATCH($C83,'Policy Characteristics'!$C:$C,0)))</f>
        <v>Transportation</v>
      </c>
      <c r="B83" s="285" t="str">
        <f>IF(ISBLANK(INDEX('Policy Characteristics'!B:B,MATCH($C83,'Policy Characteristics'!$C:$C,0))),"",INDEX('Policy Characteristics'!B:B,MATCH($C83,'Policy Characteristics'!$C:$C,0)))</f>
        <v>Passenger Vehicle Subsidy</v>
      </c>
      <c r="C83" s="276" t="str">
        <f t="shared" si="3"/>
        <v>Additional Passenger Vehicle Subsidy</v>
      </c>
      <c r="D83" s="2" t="s">
        <v>40</v>
      </c>
      <c r="E83" s="2" t="s">
        <v>2535</v>
      </c>
      <c r="F83" s="2" t="s">
        <v>3362</v>
      </c>
      <c r="G83" s="2" t="s">
        <v>2535</v>
      </c>
      <c r="H83" s="44">
        <v>1663</v>
      </c>
      <c r="I83" s="348" t="s">
        <v>45</v>
      </c>
      <c r="J83" s="277" t="str">
        <f>IF(ISBLANK(INDEX('Policy Characteristics'!D:D,MATCH($C83,'Policy Characteristics'!$C:$C,0))),"",INDEX('Policy Characteristics'!D:D,MATCH($C83,'Policy Characteristics'!$C:$C,0)))</f>
        <v>Vehicle Subsidy</v>
      </c>
      <c r="K83" s="276" t="str">
        <f>IF(ISBLANK(INDEX('Policy Characteristics'!E:E,MATCH($C83,'Policy Characteristics'!$C:$C,0))),"",INDEX('Policy Characteristics'!E:E,MATCH($C83,'Policy Characteristics'!$C:$C,0)))</f>
        <v>trans psgr subsidy</v>
      </c>
      <c r="L83" s="284">
        <f>IF(ISBLANK(INDEX('Policy Characteristics'!F:F,MATCH($C83,'Policy Characteristics'!$C:$C,0))),"",INDEX('Policy Characteristics'!F:F,MATCH($C83,'Policy Characteristics'!$C:$C,0)))</f>
        <v>0</v>
      </c>
      <c r="M83" s="284">
        <f>IF(ISBLANK(INDEX('Policy Characteristics'!G:G,MATCH($C83,'Policy Characteristics'!$C:$C,0))),"",INDEX('Policy Characteristics'!G:G,MATCH($C83,'Policy Characteristics'!$C:$C,0)))</f>
        <v>50000</v>
      </c>
      <c r="N83" s="284">
        <f>IF(ISBLANK(INDEX('Policy Characteristics'!H:H,MATCH($C83,'Policy Characteristics'!$C:$C,0))),"",INDEX('Policy Characteristics'!H:H,MATCH($C83,'Policy Characteristics'!$C:$C,0)))</f>
        <v>100</v>
      </c>
      <c r="O83" s="276" t="str">
        <f>IF(ISBLANK(INDEX('Policy Characteristics'!I:I,MATCH($C83,'Policy Characteristics'!$C:$C,0))),"",INDEX('Policy Characteristics'!I:I,MATCH($C83,'Policy Characteristics'!$C:$C,0)))</f>
        <v>$ / vehicle</v>
      </c>
      <c r="P83" s="276" t="str">
        <f>IF(ISBLANK(INDEX('Policy Characteristics'!J:J,MATCH($C83,'Policy Characteristics'!$C:$C,0))),"",INDEX('Policy Characteristics'!J:J,MATCH($C83,'Policy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3" s="276" t="str">
        <f>IF(ISBLANK(INDEX('Policy Characteristics'!K:K,MATCH($C83,'Policy Characteristics'!$C:$C,0))),"",INDEX('Policy Characteristics'!K:K,MATCH($C83,'Policy Characteristics'!$C:$C,0)))</f>
        <v>transportation-sector-main.html#ev-subsidy</v>
      </c>
      <c r="R83" s="276" t="str">
        <f>IF(ISBLANK(INDEX('Policy Characteristics'!L:L,MATCH($C83,'Policy Characteristics'!$C:$C,0))),"",INDEX('Policy Characteristics'!L:L,MATCH($C83,'Policy Characteristics'!$C:$C,0)))</f>
        <v>ev-subsidy.html</v>
      </c>
    </row>
    <row r="84" spans="1:18" x14ac:dyDescent="0.25">
      <c r="A84" s="276" t="str">
        <f>IF(ISBLANK(INDEX('Policy Characteristics'!A:A,MATCH($C84,'Policy Characteristics'!$C:$C,0))),"",INDEX('Policy Characteristics'!A:A,MATCH($C84,'Policy Characteristics'!$C:$C,0)))</f>
        <v>Transportation</v>
      </c>
      <c r="B84" s="285" t="str">
        <f>IF(ISBLANK(INDEX('Policy Characteristics'!B:B,MATCH($C84,'Policy Characteristics'!$C:$C,0))),"",INDEX('Policy Characteristics'!B:B,MATCH($C84,'Policy Characteristics'!$C:$C,0)))</f>
        <v>Passenger Vehicle Subsidy</v>
      </c>
      <c r="C84" s="276" t="str">
        <f t="shared" si="3"/>
        <v>Additional Passenger Vehicle Subsidy</v>
      </c>
      <c r="D84" s="2" t="s">
        <v>40</v>
      </c>
      <c r="E84" s="2" t="s">
        <v>2534</v>
      </c>
      <c r="F84" s="2" t="s">
        <v>3362</v>
      </c>
      <c r="G84" s="2" t="s">
        <v>3535</v>
      </c>
      <c r="H84" s="44">
        <v>1664</v>
      </c>
      <c r="I84" s="348" t="s">
        <v>45</v>
      </c>
      <c r="J84" s="277" t="str">
        <f>IF(ISBLANK(INDEX('Policy Characteristics'!D:D,MATCH($C84,'Policy Characteristics'!$C:$C,0))),"",INDEX('Policy Characteristics'!D:D,MATCH($C84,'Policy Characteristics'!$C:$C,0)))</f>
        <v>Vehicle Subsidy</v>
      </c>
      <c r="K84" s="276" t="str">
        <f>IF(ISBLANK(INDEX('Policy Characteristics'!E:E,MATCH($C84,'Policy Characteristics'!$C:$C,0))),"",INDEX('Policy Characteristics'!E:E,MATCH($C84,'Policy Characteristics'!$C:$C,0)))</f>
        <v>trans psgr subsidy</v>
      </c>
      <c r="L84" s="284">
        <f>IF(ISBLANK(INDEX('Policy Characteristics'!F:F,MATCH($C84,'Policy Characteristics'!$C:$C,0))),"",INDEX('Policy Characteristics'!F:F,MATCH($C84,'Policy Characteristics'!$C:$C,0)))</f>
        <v>0</v>
      </c>
      <c r="M84" s="284">
        <f>IF(ISBLANK(INDEX('Policy Characteristics'!G:G,MATCH($C84,'Policy Characteristics'!$C:$C,0))),"",INDEX('Policy Characteristics'!G:G,MATCH($C84,'Policy Characteristics'!$C:$C,0)))</f>
        <v>50000</v>
      </c>
      <c r="N84" s="284">
        <f>IF(ISBLANK(INDEX('Policy Characteristics'!H:H,MATCH($C84,'Policy Characteristics'!$C:$C,0))),"",INDEX('Policy Characteristics'!H:H,MATCH($C84,'Policy Characteristics'!$C:$C,0)))</f>
        <v>100</v>
      </c>
      <c r="O84" s="276" t="str">
        <f>IF(ISBLANK(INDEX('Policy Characteristics'!I:I,MATCH($C84,'Policy Characteristics'!$C:$C,0))),"",INDEX('Policy Characteristics'!I:I,MATCH($C84,'Policy Characteristics'!$C:$C,0)))</f>
        <v>$ / vehicle</v>
      </c>
      <c r="P84" s="276" t="str">
        <f>IF(ISBLANK(INDEX('Policy Characteristics'!J:J,MATCH($C84,'Policy Characteristics'!$C:$C,0))),"",INDEX('Policy Characteristics'!J:J,MATCH($C84,'Policy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4" s="276" t="str">
        <f>IF(ISBLANK(INDEX('Policy Characteristics'!K:K,MATCH($C84,'Policy Characteristics'!$C:$C,0))),"",INDEX('Policy Characteristics'!K:K,MATCH($C84,'Policy Characteristics'!$C:$C,0)))</f>
        <v>transportation-sector-main.html#ev-subsidy</v>
      </c>
      <c r="R84" s="276" t="str">
        <f>IF(ISBLANK(INDEX('Policy Characteristics'!L:L,MATCH($C84,'Policy Characteristics'!$C:$C,0))),"",INDEX('Policy Characteristics'!L:L,MATCH($C84,'Policy Characteristics'!$C:$C,0)))</f>
        <v>ev-subsidy.html</v>
      </c>
    </row>
    <row r="85" spans="1:18" x14ac:dyDescent="0.25">
      <c r="A85" s="276" t="str">
        <f>IF(ISBLANK(INDEX('Policy Characteristics'!A:A,MATCH($C85,'Policy Characteristics'!$C:$C,0))),"",INDEX('Policy Characteristics'!A:A,MATCH($C85,'Policy Characteristics'!$C:$C,0)))</f>
        <v>Transportation</v>
      </c>
      <c r="B85" s="285" t="str">
        <f>IF(ISBLANK(INDEX('Policy Characteristics'!B:B,MATCH($C85,'Policy Characteristics'!$C:$C,0))),"",INDEX('Policy Characteristics'!B:B,MATCH($C85,'Policy Characteristics'!$C:$C,0)))</f>
        <v>Passenger Vehicle Subsidy</v>
      </c>
      <c r="C85" s="276" t="str">
        <f t="shared" si="3"/>
        <v>Additional Passenger Vehicle Subsidy</v>
      </c>
      <c r="D85" s="47" t="s">
        <v>41</v>
      </c>
      <c r="E85" s="47" t="s">
        <v>2261</v>
      </c>
      <c r="F85" s="2" t="s">
        <v>87</v>
      </c>
      <c r="G85" s="47" t="s">
        <v>3530</v>
      </c>
      <c r="H85" s="44">
        <v>1665</v>
      </c>
      <c r="I85" s="348" t="s">
        <v>45</v>
      </c>
      <c r="J85" s="277" t="str">
        <f>IF(ISBLANK(INDEX('Policy Characteristics'!D:D,MATCH($C85,'Policy Characteristics'!$C:$C,0))),"",INDEX('Policy Characteristics'!D:D,MATCH($C85,'Policy Characteristics'!$C:$C,0)))</f>
        <v>Vehicle Subsidy</v>
      </c>
      <c r="K85" s="276" t="str">
        <f>IF(ISBLANK(INDEX('Policy Characteristics'!E:E,MATCH($C85,'Policy Characteristics'!$C:$C,0))),"",INDEX('Policy Characteristics'!E:E,MATCH($C85,'Policy Characteristics'!$C:$C,0)))</f>
        <v>trans psgr subsidy</v>
      </c>
      <c r="L85" s="284">
        <f>IF(ISBLANK(INDEX('Policy Characteristics'!F:F,MATCH($C85,'Policy Characteristics'!$C:$C,0))),"",INDEX('Policy Characteristics'!F:F,MATCH($C85,'Policy Characteristics'!$C:$C,0)))</f>
        <v>0</v>
      </c>
      <c r="M85" s="284">
        <f>IF(ISBLANK(INDEX('Policy Characteristics'!G:G,MATCH($C85,'Policy Characteristics'!$C:$C,0))),"",INDEX('Policy Characteristics'!G:G,MATCH($C85,'Policy Characteristics'!$C:$C,0)))</f>
        <v>50000</v>
      </c>
      <c r="N85" s="284">
        <f>IF(ISBLANK(INDEX('Policy Characteristics'!H:H,MATCH($C85,'Policy Characteristics'!$C:$C,0))),"",INDEX('Policy Characteristics'!H:H,MATCH($C85,'Policy Characteristics'!$C:$C,0)))</f>
        <v>100</v>
      </c>
      <c r="O85" s="276" t="str">
        <f>IF(ISBLANK(INDEX('Policy Characteristics'!I:I,MATCH($C85,'Policy Characteristics'!$C:$C,0))),"",INDEX('Policy Characteristics'!I:I,MATCH($C85,'Policy Characteristics'!$C:$C,0)))</f>
        <v>$ / vehicle</v>
      </c>
      <c r="P85" s="276" t="str">
        <f>IF(ISBLANK(INDEX('Policy Characteristics'!J:J,MATCH($C85,'Policy Characteristics'!$C:$C,0))),"",INDEX('Policy Characteristics'!J:J,MATCH($C85,'Policy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5" s="276" t="str">
        <f>IF(ISBLANK(INDEX('Policy Characteristics'!K:K,MATCH($C85,'Policy Characteristics'!$C:$C,0))),"",INDEX('Policy Characteristics'!K:K,MATCH($C85,'Policy Characteristics'!$C:$C,0)))</f>
        <v>transportation-sector-main.html#ev-subsidy</v>
      </c>
      <c r="R85" s="276" t="str">
        <f>IF(ISBLANK(INDEX('Policy Characteristics'!L:L,MATCH($C85,'Policy Characteristics'!$C:$C,0))),"",INDEX('Policy Characteristics'!L:L,MATCH($C85,'Policy Characteristics'!$C:$C,0)))</f>
        <v>ev-subsidy.html</v>
      </c>
    </row>
    <row r="86" spans="1:18" x14ac:dyDescent="0.25">
      <c r="A86" s="276" t="str">
        <f>IF(ISBLANK(INDEX('Policy Characteristics'!A:A,MATCH($C86,'Policy Characteristics'!$C:$C,0))),"",INDEX('Policy Characteristics'!A:A,MATCH($C86,'Policy Characteristics'!$C:$C,0)))</f>
        <v>Transportation</v>
      </c>
      <c r="B86" s="285" t="str">
        <f>IF(ISBLANK(INDEX('Policy Characteristics'!B:B,MATCH($C86,'Policy Characteristics'!$C:$C,0))),"",INDEX('Policy Characteristics'!B:B,MATCH($C86,'Policy Characteristics'!$C:$C,0)))</f>
        <v>Passenger Vehicle Subsidy</v>
      </c>
      <c r="C86" s="276" t="str">
        <f t="shared" si="3"/>
        <v>Additional Passenger Vehicle Subsidy</v>
      </c>
      <c r="D86" s="47" t="s">
        <v>41</v>
      </c>
      <c r="E86" s="2" t="s">
        <v>2262</v>
      </c>
      <c r="F86" s="2" t="s">
        <v>87</v>
      </c>
      <c r="G86" s="2" t="s">
        <v>3531</v>
      </c>
      <c r="H86" s="44">
        <v>1666</v>
      </c>
      <c r="I86" s="348" t="s">
        <v>45</v>
      </c>
      <c r="J86" s="277" t="str">
        <f>IF(ISBLANK(INDEX('Policy Characteristics'!D:D,MATCH($C86,'Policy Characteristics'!$C:$C,0))),"",INDEX('Policy Characteristics'!D:D,MATCH($C86,'Policy Characteristics'!$C:$C,0)))</f>
        <v>Vehicle Subsidy</v>
      </c>
      <c r="K86" s="276" t="str">
        <f>IF(ISBLANK(INDEX('Policy Characteristics'!E:E,MATCH($C86,'Policy Characteristics'!$C:$C,0))),"",INDEX('Policy Characteristics'!E:E,MATCH($C86,'Policy Characteristics'!$C:$C,0)))</f>
        <v>trans psgr subsidy</v>
      </c>
      <c r="L86" s="284">
        <f>IF(ISBLANK(INDEX('Policy Characteristics'!F:F,MATCH($C86,'Policy Characteristics'!$C:$C,0))),"",INDEX('Policy Characteristics'!F:F,MATCH($C86,'Policy Characteristics'!$C:$C,0)))</f>
        <v>0</v>
      </c>
      <c r="M86" s="284">
        <f>IF(ISBLANK(INDEX('Policy Characteristics'!G:G,MATCH($C86,'Policy Characteristics'!$C:$C,0))),"",INDEX('Policy Characteristics'!G:G,MATCH($C86,'Policy Characteristics'!$C:$C,0)))</f>
        <v>50000</v>
      </c>
      <c r="N86" s="284">
        <f>IF(ISBLANK(INDEX('Policy Characteristics'!H:H,MATCH($C86,'Policy Characteristics'!$C:$C,0))),"",INDEX('Policy Characteristics'!H:H,MATCH($C86,'Policy Characteristics'!$C:$C,0)))</f>
        <v>100</v>
      </c>
      <c r="O86" s="276" t="str">
        <f>IF(ISBLANK(INDEX('Policy Characteristics'!I:I,MATCH($C86,'Policy Characteristics'!$C:$C,0))),"",INDEX('Policy Characteristics'!I:I,MATCH($C86,'Policy Characteristics'!$C:$C,0)))</f>
        <v>$ / vehicle</v>
      </c>
      <c r="P86" s="276" t="str">
        <f>IF(ISBLANK(INDEX('Policy Characteristics'!J:J,MATCH($C86,'Policy Characteristics'!$C:$C,0))),"",INDEX('Policy Characteristics'!J:J,MATCH($C86,'Policy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6" s="276" t="str">
        <f>IF(ISBLANK(INDEX('Policy Characteristics'!K:K,MATCH($C86,'Policy Characteristics'!$C:$C,0))),"",INDEX('Policy Characteristics'!K:K,MATCH($C86,'Policy Characteristics'!$C:$C,0)))</f>
        <v>transportation-sector-main.html#ev-subsidy</v>
      </c>
      <c r="R86" s="276" t="str">
        <f>IF(ISBLANK(INDEX('Policy Characteristics'!L:L,MATCH($C86,'Policy Characteristics'!$C:$C,0))),"",INDEX('Policy Characteristics'!L:L,MATCH($C86,'Policy Characteristics'!$C:$C,0)))</f>
        <v>ev-subsidy.html</v>
      </c>
    </row>
    <row r="87" spans="1:18" x14ac:dyDescent="0.25">
      <c r="A87" s="276" t="str">
        <f>IF(ISBLANK(INDEX('Policy Characteristics'!A:A,MATCH($C87,'Policy Characteristics'!$C:$C,0))),"",INDEX('Policy Characteristics'!A:A,MATCH($C87,'Policy Characteristics'!$C:$C,0)))</f>
        <v>Transportation</v>
      </c>
      <c r="B87" s="285" t="str">
        <f>IF(ISBLANK(INDEX('Policy Characteristics'!B:B,MATCH($C87,'Policy Characteristics'!$C:$C,0))),"",INDEX('Policy Characteristics'!B:B,MATCH($C87,'Policy Characteristics'!$C:$C,0)))</f>
        <v>Passenger Vehicle Subsidy</v>
      </c>
      <c r="C87" s="276" t="str">
        <f t="shared" si="3"/>
        <v>Additional Passenger Vehicle Subsidy</v>
      </c>
      <c r="D87" s="47" t="s">
        <v>41</v>
      </c>
      <c r="E87" s="2" t="s">
        <v>2263</v>
      </c>
      <c r="F87" s="2" t="s">
        <v>87</v>
      </c>
      <c r="G87" s="2" t="s">
        <v>3532</v>
      </c>
      <c r="H87" s="44">
        <v>1667</v>
      </c>
      <c r="I87" s="348" t="s">
        <v>45</v>
      </c>
      <c r="J87" s="277" t="str">
        <f>IF(ISBLANK(INDEX('Policy Characteristics'!D:D,MATCH($C87,'Policy Characteristics'!$C:$C,0))),"",INDEX('Policy Characteristics'!D:D,MATCH($C87,'Policy Characteristics'!$C:$C,0)))</f>
        <v>Vehicle Subsidy</v>
      </c>
      <c r="K87" s="276" t="str">
        <f>IF(ISBLANK(INDEX('Policy Characteristics'!E:E,MATCH($C87,'Policy Characteristics'!$C:$C,0))),"",INDEX('Policy Characteristics'!E:E,MATCH($C87,'Policy Characteristics'!$C:$C,0)))</f>
        <v>trans psgr subsidy</v>
      </c>
      <c r="L87" s="284">
        <f>IF(ISBLANK(INDEX('Policy Characteristics'!F:F,MATCH($C87,'Policy Characteristics'!$C:$C,0))),"",INDEX('Policy Characteristics'!F:F,MATCH($C87,'Policy Characteristics'!$C:$C,0)))</f>
        <v>0</v>
      </c>
      <c r="M87" s="284">
        <f>IF(ISBLANK(INDEX('Policy Characteristics'!G:G,MATCH($C87,'Policy Characteristics'!$C:$C,0))),"",INDEX('Policy Characteristics'!G:G,MATCH($C87,'Policy Characteristics'!$C:$C,0)))</f>
        <v>50000</v>
      </c>
      <c r="N87" s="284">
        <f>IF(ISBLANK(INDEX('Policy Characteristics'!H:H,MATCH($C87,'Policy Characteristics'!$C:$C,0))),"",INDEX('Policy Characteristics'!H:H,MATCH($C87,'Policy Characteristics'!$C:$C,0)))</f>
        <v>100</v>
      </c>
      <c r="O87" s="276" t="str">
        <f>IF(ISBLANK(INDEX('Policy Characteristics'!I:I,MATCH($C87,'Policy Characteristics'!$C:$C,0))),"",INDEX('Policy Characteristics'!I:I,MATCH($C87,'Policy Characteristics'!$C:$C,0)))</f>
        <v>$ / vehicle</v>
      </c>
      <c r="P87" s="276" t="str">
        <f>IF(ISBLANK(INDEX('Policy Characteristics'!J:J,MATCH($C87,'Policy Characteristics'!$C:$C,0))),"",INDEX('Policy Characteristics'!J:J,MATCH($C87,'Policy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7" s="276" t="str">
        <f>IF(ISBLANK(INDEX('Policy Characteristics'!K:K,MATCH($C87,'Policy Characteristics'!$C:$C,0))),"",INDEX('Policy Characteristics'!K:K,MATCH($C87,'Policy Characteristics'!$C:$C,0)))</f>
        <v>transportation-sector-main.html#ev-subsidy</v>
      </c>
      <c r="R87" s="276" t="str">
        <f>IF(ISBLANK(INDEX('Policy Characteristics'!L:L,MATCH($C87,'Policy Characteristics'!$C:$C,0))),"",INDEX('Policy Characteristics'!L:L,MATCH($C87,'Policy Characteristics'!$C:$C,0)))</f>
        <v>ev-subsidy.html</v>
      </c>
    </row>
    <row r="88" spans="1:18" x14ac:dyDescent="0.25">
      <c r="A88" s="276" t="str">
        <f>IF(ISBLANK(INDEX('Policy Characteristics'!A:A,MATCH($C88,'Policy Characteristics'!$C:$C,0))),"",INDEX('Policy Characteristics'!A:A,MATCH($C88,'Policy Characteristics'!$C:$C,0)))</f>
        <v>Transportation</v>
      </c>
      <c r="B88" s="285" t="str">
        <f>IF(ISBLANK(INDEX('Policy Characteristics'!B:B,MATCH($C88,'Policy Characteristics'!$C:$C,0))),"",INDEX('Policy Characteristics'!B:B,MATCH($C88,'Policy Characteristics'!$C:$C,0)))</f>
        <v>Passenger Vehicle Subsidy</v>
      </c>
      <c r="C88" s="276" t="str">
        <f t="shared" si="3"/>
        <v>Additional Passenger Vehicle Subsidy</v>
      </c>
      <c r="D88" s="47" t="s">
        <v>41</v>
      </c>
      <c r="E88" s="2" t="s">
        <v>2264</v>
      </c>
      <c r="F88" s="2" t="s">
        <v>87</v>
      </c>
      <c r="G88" s="2" t="s">
        <v>3533</v>
      </c>
      <c r="H88" s="44">
        <v>1668</v>
      </c>
      <c r="I88" s="348" t="s">
        <v>45</v>
      </c>
      <c r="J88" s="277" t="str">
        <f>IF(ISBLANK(INDEX('Policy Characteristics'!D:D,MATCH($C88,'Policy Characteristics'!$C:$C,0))),"",INDEX('Policy Characteristics'!D:D,MATCH($C88,'Policy Characteristics'!$C:$C,0)))</f>
        <v>Vehicle Subsidy</v>
      </c>
      <c r="K88" s="276" t="str">
        <f>IF(ISBLANK(INDEX('Policy Characteristics'!E:E,MATCH($C88,'Policy Characteristics'!$C:$C,0))),"",INDEX('Policy Characteristics'!E:E,MATCH($C88,'Policy Characteristics'!$C:$C,0)))</f>
        <v>trans psgr subsidy</v>
      </c>
      <c r="L88" s="284">
        <f>IF(ISBLANK(INDEX('Policy Characteristics'!F:F,MATCH($C88,'Policy Characteristics'!$C:$C,0))),"",INDEX('Policy Characteristics'!F:F,MATCH($C88,'Policy Characteristics'!$C:$C,0)))</f>
        <v>0</v>
      </c>
      <c r="M88" s="284">
        <f>IF(ISBLANK(INDEX('Policy Characteristics'!G:G,MATCH($C88,'Policy Characteristics'!$C:$C,0))),"",INDEX('Policy Characteristics'!G:G,MATCH($C88,'Policy Characteristics'!$C:$C,0)))</f>
        <v>50000</v>
      </c>
      <c r="N88" s="284">
        <f>IF(ISBLANK(INDEX('Policy Characteristics'!H:H,MATCH($C88,'Policy Characteristics'!$C:$C,0))),"",INDEX('Policy Characteristics'!H:H,MATCH($C88,'Policy Characteristics'!$C:$C,0)))</f>
        <v>100</v>
      </c>
      <c r="O88" s="276" t="str">
        <f>IF(ISBLANK(INDEX('Policy Characteristics'!I:I,MATCH($C88,'Policy Characteristics'!$C:$C,0))),"",INDEX('Policy Characteristics'!I:I,MATCH($C88,'Policy Characteristics'!$C:$C,0)))</f>
        <v>$ / vehicle</v>
      </c>
      <c r="P88" s="276" t="str">
        <f>IF(ISBLANK(INDEX('Policy Characteristics'!J:J,MATCH($C88,'Policy Characteristics'!$C:$C,0))),"",INDEX('Policy Characteristics'!J:J,MATCH($C88,'Policy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8" s="276" t="str">
        <f>IF(ISBLANK(INDEX('Policy Characteristics'!K:K,MATCH($C88,'Policy Characteristics'!$C:$C,0))),"",INDEX('Policy Characteristics'!K:K,MATCH($C88,'Policy Characteristics'!$C:$C,0)))</f>
        <v>transportation-sector-main.html#ev-subsidy</v>
      </c>
      <c r="R88" s="276" t="str">
        <f>IF(ISBLANK(INDEX('Policy Characteristics'!L:L,MATCH($C88,'Policy Characteristics'!$C:$C,0))),"",INDEX('Policy Characteristics'!L:L,MATCH($C88,'Policy Characteristics'!$C:$C,0)))</f>
        <v>ev-subsidy.html</v>
      </c>
    </row>
    <row r="89" spans="1:18" x14ac:dyDescent="0.25">
      <c r="A89" s="276" t="str">
        <f>IF(ISBLANK(INDEX('Policy Characteristics'!A:A,MATCH($C89,'Policy Characteristics'!$C:$C,0))),"",INDEX('Policy Characteristics'!A:A,MATCH($C89,'Policy Characteristics'!$C:$C,0)))</f>
        <v>Transportation</v>
      </c>
      <c r="B89" s="285" t="str">
        <f>IF(ISBLANK(INDEX('Policy Characteristics'!B:B,MATCH($C89,'Policy Characteristics'!$C:$C,0))),"",INDEX('Policy Characteristics'!B:B,MATCH($C89,'Policy Characteristics'!$C:$C,0)))</f>
        <v>Passenger Vehicle Subsidy</v>
      </c>
      <c r="C89" s="276" t="str">
        <f t="shared" si="3"/>
        <v>Additional Passenger Vehicle Subsidy</v>
      </c>
      <c r="D89" s="47" t="s">
        <v>41</v>
      </c>
      <c r="E89" s="2" t="s">
        <v>2265</v>
      </c>
      <c r="F89" s="2" t="s">
        <v>87</v>
      </c>
      <c r="G89" s="2" t="s">
        <v>3534</v>
      </c>
      <c r="H89" s="44">
        <v>1669</v>
      </c>
      <c r="I89" s="348" t="s">
        <v>45</v>
      </c>
      <c r="J89" s="277" t="str">
        <f>IF(ISBLANK(INDEX('Policy Characteristics'!D:D,MATCH($C89,'Policy Characteristics'!$C:$C,0))),"",INDEX('Policy Characteristics'!D:D,MATCH($C89,'Policy Characteristics'!$C:$C,0)))</f>
        <v>Vehicle Subsidy</v>
      </c>
      <c r="K89" s="276" t="str">
        <f>IF(ISBLANK(INDEX('Policy Characteristics'!E:E,MATCH($C89,'Policy Characteristics'!$C:$C,0))),"",INDEX('Policy Characteristics'!E:E,MATCH($C89,'Policy Characteristics'!$C:$C,0)))</f>
        <v>trans psgr subsidy</v>
      </c>
      <c r="L89" s="284">
        <f>IF(ISBLANK(INDEX('Policy Characteristics'!F:F,MATCH($C89,'Policy Characteristics'!$C:$C,0))),"",INDEX('Policy Characteristics'!F:F,MATCH($C89,'Policy Characteristics'!$C:$C,0)))</f>
        <v>0</v>
      </c>
      <c r="M89" s="284">
        <f>IF(ISBLANK(INDEX('Policy Characteristics'!G:G,MATCH($C89,'Policy Characteristics'!$C:$C,0))),"",INDEX('Policy Characteristics'!G:G,MATCH($C89,'Policy Characteristics'!$C:$C,0)))</f>
        <v>50000</v>
      </c>
      <c r="N89" s="284">
        <f>IF(ISBLANK(INDEX('Policy Characteristics'!H:H,MATCH($C89,'Policy Characteristics'!$C:$C,0))),"",INDEX('Policy Characteristics'!H:H,MATCH($C89,'Policy Characteristics'!$C:$C,0)))</f>
        <v>100</v>
      </c>
      <c r="O89" s="276" t="str">
        <f>IF(ISBLANK(INDEX('Policy Characteristics'!I:I,MATCH($C89,'Policy Characteristics'!$C:$C,0))),"",INDEX('Policy Characteristics'!I:I,MATCH($C89,'Policy Characteristics'!$C:$C,0)))</f>
        <v>$ / vehicle</v>
      </c>
      <c r="P89" s="276" t="str">
        <f>IF(ISBLANK(INDEX('Policy Characteristics'!J:J,MATCH($C89,'Policy Characteristics'!$C:$C,0))),"",INDEX('Policy Characteristics'!J:J,MATCH($C89,'Policy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89" s="276" t="str">
        <f>IF(ISBLANK(INDEX('Policy Characteristics'!K:K,MATCH($C89,'Policy Characteristics'!$C:$C,0))),"",INDEX('Policy Characteristics'!K:K,MATCH($C89,'Policy Characteristics'!$C:$C,0)))</f>
        <v>transportation-sector-main.html#ev-subsidy</v>
      </c>
      <c r="R89" s="276" t="str">
        <f>IF(ISBLANK(INDEX('Policy Characteristics'!L:L,MATCH($C89,'Policy Characteristics'!$C:$C,0))),"",INDEX('Policy Characteristics'!L:L,MATCH($C89,'Policy Characteristics'!$C:$C,0)))</f>
        <v>ev-subsidy.html</v>
      </c>
    </row>
    <row r="90" spans="1:18" x14ac:dyDescent="0.25">
      <c r="A90" s="276" t="str">
        <f>IF(ISBLANK(INDEX('Policy Characteristics'!A:A,MATCH($C90,'Policy Characteristics'!$C:$C,0))),"",INDEX('Policy Characteristics'!A:A,MATCH($C90,'Policy Characteristics'!$C:$C,0)))</f>
        <v>Transportation</v>
      </c>
      <c r="B90" s="285" t="str">
        <f>IF(ISBLANK(INDEX('Policy Characteristics'!B:B,MATCH($C90,'Policy Characteristics'!$C:$C,0))),"",INDEX('Policy Characteristics'!B:B,MATCH($C90,'Policy Characteristics'!$C:$C,0)))</f>
        <v>Passenger Vehicle Subsidy</v>
      </c>
      <c r="C90" s="276" t="str">
        <f t="shared" si="3"/>
        <v>Additional Passenger Vehicle Subsidy</v>
      </c>
      <c r="D90" s="47" t="s">
        <v>41</v>
      </c>
      <c r="E90" s="2" t="s">
        <v>2535</v>
      </c>
      <c r="F90" s="2" t="s">
        <v>87</v>
      </c>
      <c r="G90" s="2" t="s">
        <v>2535</v>
      </c>
      <c r="H90" s="44">
        <v>1670</v>
      </c>
      <c r="I90" s="348" t="s">
        <v>45</v>
      </c>
      <c r="J90" s="277" t="str">
        <f>IF(ISBLANK(INDEX('Policy Characteristics'!D:D,MATCH($C90,'Policy Characteristics'!$C:$C,0))),"",INDEX('Policy Characteristics'!D:D,MATCH($C90,'Policy Characteristics'!$C:$C,0)))</f>
        <v>Vehicle Subsidy</v>
      </c>
      <c r="K90" s="276" t="str">
        <f>IF(ISBLANK(INDEX('Policy Characteristics'!E:E,MATCH($C90,'Policy Characteristics'!$C:$C,0))),"",INDEX('Policy Characteristics'!E:E,MATCH($C90,'Policy Characteristics'!$C:$C,0)))</f>
        <v>trans psgr subsidy</v>
      </c>
      <c r="L90" s="284">
        <f>IF(ISBLANK(INDEX('Policy Characteristics'!F:F,MATCH($C90,'Policy Characteristics'!$C:$C,0))),"",INDEX('Policy Characteristics'!F:F,MATCH($C90,'Policy Characteristics'!$C:$C,0)))</f>
        <v>0</v>
      </c>
      <c r="M90" s="284">
        <f>IF(ISBLANK(INDEX('Policy Characteristics'!G:G,MATCH($C90,'Policy Characteristics'!$C:$C,0))),"",INDEX('Policy Characteristics'!G:G,MATCH($C90,'Policy Characteristics'!$C:$C,0)))</f>
        <v>50000</v>
      </c>
      <c r="N90" s="284">
        <f>IF(ISBLANK(INDEX('Policy Characteristics'!H:H,MATCH($C90,'Policy Characteristics'!$C:$C,0))),"",INDEX('Policy Characteristics'!H:H,MATCH($C90,'Policy Characteristics'!$C:$C,0)))</f>
        <v>100</v>
      </c>
      <c r="O90" s="276" t="str">
        <f>IF(ISBLANK(INDEX('Policy Characteristics'!I:I,MATCH($C90,'Policy Characteristics'!$C:$C,0))),"",INDEX('Policy Characteristics'!I:I,MATCH($C90,'Policy Characteristics'!$C:$C,0)))</f>
        <v>$ / vehicle</v>
      </c>
      <c r="P90" s="276" t="str">
        <f>IF(ISBLANK(INDEX('Policy Characteristics'!J:J,MATCH($C90,'Policy Characteristics'!$C:$C,0))),"",INDEX('Policy Characteristics'!J:J,MATCH($C90,'Policy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0" s="276" t="str">
        <f>IF(ISBLANK(INDEX('Policy Characteristics'!K:K,MATCH($C90,'Policy Characteristics'!$C:$C,0))),"",INDEX('Policy Characteristics'!K:K,MATCH($C90,'Policy Characteristics'!$C:$C,0)))</f>
        <v>transportation-sector-main.html#ev-subsidy</v>
      </c>
      <c r="R90" s="276" t="str">
        <f>IF(ISBLANK(INDEX('Policy Characteristics'!L:L,MATCH($C90,'Policy Characteristics'!$C:$C,0))),"",INDEX('Policy Characteristics'!L:L,MATCH($C90,'Policy Characteristics'!$C:$C,0)))</f>
        <v>ev-subsidy.html</v>
      </c>
    </row>
    <row r="91" spans="1:18" x14ac:dyDescent="0.25">
      <c r="A91" s="276" t="str">
        <f>IF(ISBLANK(INDEX('Policy Characteristics'!A:A,MATCH($C91,'Policy Characteristics'!$C:$C,0))),"",INDEX('Policy Characteristics'!A:A,MATCH($C91,'Policy Characteristics'!$C:$C,0)))</f>
        <v>Transportation</v>
      </c>
      <c r="B91" s="285" t="str">
        <f>IF(ISBLANK(INDEX('Policy Characteristics'!B:B,MATCH($C91,'Policy Characteristics'!$C:$C,0))),"",INDEX('Policy Characteristics'!B:B,MATCH($C91,'Policy Characteristics'!$C:$C,0)))</f>
        <v>Passenger Vehicle Subsidy</v>
      </c>
      <c r="C91" s="276" t="str">
        <f t="shared" si="3"/>
        <v>Additional Passenger Vehicle Subsidy</v>
      </c>
      <c r="D91" s="47" t="s">
        <v>41</v>
      </c>
      <c r="E91" s="2" t="s">
        <v>2534</v>
      </c>
      <c r="F91" s="2" t="s">
        <v>87</v>
      </c>
      <c r="G91" s="2" t="s">
        <v>3535</v>
      </c>
      <c r="H91" s="44">
        <v>1671</v>
      </c>
      <c r="I91" s="348" t="s">
        <v>45</v>
      </c>
      <c r="J91" s="277" t="str">
        <f>IF(ISBLANK(INDEX('Policy Characteristics'!D:D,MATCH($C91,'Policy Characteristics'!$C:$C,0))),"",INDEX('Policy Characteristics'!D:D,MATCH($C91,'Policy Characteristics'!$C:$C,0)))</f>
        <v>Vehicle Subsidy</v>
      </c>
      <c r="K91" s="276" t="str">
        <f>IF(ISBLANK(INDEX('Policy Characteristics'!E:E,MATCH($C91,'Policy Characteristics'!$C:$C,0))),"",INDEX('Policy Characteristics'!E:E,MATCH($C91,'Policy Characteristics'!$C:$C,0)))</f>
        <v>trans psgr subsidy</v>
      </c>
      <c r="L91" s="284">
        <f>IF(ISBLANK(INDEX('Policy Characteristics'!F:F,MATCH($C91,'Policy Characteristics'!$C:$C,0))),"",INDEX('Policy Characteristics'!F:F,MATCH($C91,'Policy Characteristics'!$C:$C,0)))</f>
        <v>0</v>
      </c>
      <c r="M91" s="284">
        <f>IF(ISBLANK(INDEX('Policy Characteristics'!G:G,MATCH($C91,'Policy Characteristics'!$C:$C,0))),"",INDEX('Policy Characteristics'!G:G,MATCH($C91,'Policy Characteristics'!$C:$C,0)))</f>
        <v>50000</v>
      </c>
      <c r="N91" s="284">
        <f>IF(ISBLANK(INDEX('Policy Characteristics'!H:H,MATCH($C91,'Policy Characteristics'!$C:$C,0))),"",INDEX('Policy Characteristics'!H:H,MATCH($C91,'Policy Characteristics'!$C:$C,0)))</f>
        <v>100</v>
      </c>
      <c r="O91" s="276" t="str">
        <f>IF(ISBLANK(INDEX('Policy Characteristics'!I:I,MATCH($C91,'Policy Characteristics'!$C:$C,0))),"",INDEX('Policy Characteristics'!I:I,MATCH($C91,'Policy Characteristics'!$C:$C,0)))</f>
        <v>$ / vehicle</v>
      </c>
      <c r="P91" s="276" t="str">
        <f>IF(ISBLANK(INDEX('Policy Characteristics'!J:J,MATCH($C91,'Policy Characteristics'!$C:$C,0))),"",INDEX('Policy Characteristics'!J:J,MATCH($C91,'Policy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1" s="276" t="str">
        <f>IF(ISBLANK(INDEX('Policy Characteristics'!K:K,MATCH($C91,'Policy Characteristics'!$C:$C,0))),"",INDEX('Policy Characteristics'!K:K,MATCH($C91,'Policy Characteristics'!$C:$C,0)))</f>
        <v>transportation-sector-main.html#ev-subsidy</v>
      </c>
      <c r="R91" s="276" t="str">
        <f>IF(ISBLANK(INDEX('Policy Characteristics'!L:L,MATCH($C91,'Policy Characteristics'!$C:$C,0))),"",INDEX('Policy Characteristics'!L:L,MATCH($C91,'Policy Characteristics'!$C:$C,0)))</f>
        <v>ev-subsidy.html</v>
      </c>
    </row>
    <row r="92" spans="1:18" x14ac:dyDescent="0.25">
      <c r="A92" s="276" t="str">
        <f>IF(ISBLANK(INDEX('Policy Characteristics'!A:A,MATCH($C92,'Policy Characteristics'!$C:$C,0))),"",INDEX('Policy Characteristics'!A:A,MATCH($C92,'Policy Characteristics'!$C:$C,0)))</f>
        <v>Transportation</v>
      </c>
      <c r="B92" s="285" t="str">
        <f>IF(ISBLANK(INDEX('Policy Characteristics'!B:B,MATCH($C92,'Policy Characteristics'!$C:$C,0))),"",INDEX('Policy Characteristics'!B:B,MATCH($C92,'Policy Characteristics'!$C:$C,0)))</f>
        <v>Passenger Vehicle Subsidy</v>
      </c>
      <c r="C92" s="276" t="str">
        <f t="shared" si="3"/>
        <v>Additional Passenger Vehicle Subsidy</v>
      </c>
      <c r="D92" s="47" t="s">
        <v>42</v>
      </c>
      <c r="E92" s="47" t="s">
        <v>2261</v>
      </c>
      <c r="F92" s="2" t="s">
        <v>3363</v>
      </c>
      <c r="G92" s="47" t="s">
        <v>3530</v>
      </c>
      <c r="H92" s="44">
        <v>1672</v>
      </c>
      <c r="I92" s="348" t="s">
        <v>45</v>
      </c>
      <c r="J92" s="277" t="str">
        <f>IF(ISBLANK(INDEX('Policy Characteristics'!D:D,MATCH($C92,'Policy Characteristics'!$C:$C,0))),"",INDEX('Policy Characteristics'!D:D,MATCH($C92,'Policy Characteristics'!$C:$C,0)))</f>
        <v>Vehicle Subsidy</v>
      </c>
      <c r="K92" s="276" t="str">
        <f>IF(ISBLANK(INDEX('Policy Characteristics'!E:E,MATCH($C92,'Policy Characteristics'!$C:$C,0))),"",INDEX('Policy Characteristics'!E:E,MATCH($C92,'Policy Characteristics'!$C:$C,0)))</f>
        <v>trans psgr subsidy</v>
      </c>
      <c r="L92" s="284">
        <f>IF(ISBLANK(INDEX('Policy Characteristics'!F:F,MATCH($C92,'Policy Characteristics'!$C:$C,0))),"",INDEX('Policy Characteristics'!F:F,MATCH($C92,'Policy Characteristics'!$C:$C,0)))</f>
        <v>0</v>
      </c>
      <c r="M92" s="284">
        <f>IF(ISBLANK(INDEX('Policy Characteristics'!G:G,MATCH($C92,'Policy Characteristics'!$C:$C,0))),"",INDEX('Policy Characteristics'!G:G,MATCH($C92,'Policy Characteristics'!$C:$C,0)))</f>
        <v>50000</v>
      </c>
      <c r="N92" s="284">
        <f>IF(ISBLANK(INDEX('Policy Characteristics'!H:H,MATCH($C92,'Policy Characteristics'!$C:$C,0))),"",INDEX('Policy Characteristics'!H:H,MATCH($C92,'Policy Characteristics'!$C:$C,0)))</f>
        <v>100</v>
      </c>
      <c r="O92" s="276" t="str">
        <f>IF(ISBLANK(INDEX('Policy Characteristics'!I:I,MATCH($C92,'Policy Characteristics'!$C:$C,0))),"",INDEX('Policy Characteristics'!I:I,MATCH($C92,'Policy Characteristics'!$C:$C,0)))</f>
        <v>$ / vehicle</v>
      </c>
      <c r="P92" s="276" t="str">
        <f>IF(ISBLANK(INDEX('Policy Characteristics'!J:J,MATCH($C92,'Policy Characteristics'!$C:$C,0))),"",INDEX('Policy Characteristics'!J:J,MATCH($C92,'Policy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2" s="276" t="str">
        <f>IF(ISBLANK(INDEX('Policy Characteristics'!K:K,MATCH($C92,'Policy Characteristics'!$C:$C,0))),"",INDEX('Policy Characteristics'!K:K,MATCH($C92,'Policy Characteristics'!$C:$C,0)))</f>
        <v>transportation-sector-main.html#ev-subsidy</v>
      </c>
      <c r="R92" s="276" t="str">
        <f>IF(ISBLANK(INDEX('Policy Characteristics'!L:L,MATCH($C92,'Policy Characteristics'!$C:$C,0))),"",INDEX('Policy Characteristics'!L:L,MATCH($C92,'Policy Characteristics'!$C:$C,0)))</f>
        <v>ev-subsidy.html</v>
      </c>
    </row>
    <row r="93" spans="1:18" x14ac:dyDescent="0.25">
      <c r="A93" s="276" t="str">
        <f>IF(ISBLANK(INDEX('Policy Characteristics'!A:A,MATCH($C93,'Policy Characteristics'!$C:$C,0))),"",INDEX('Policy Characteristics'!A:A,MATCH($C93,'Policy Characteristics'!$C:$C,0)))</f>
        <v>Transportation</v>
      </c>
      <c r="B93" s="285" t="str">
        <f>IF(ISBLANK(INDEX('Policy Characteristics'!B:B,MATCH($C93,'Policy Characteristics'!$C:$C,0))),"",INDEX('Policy Characteristics'!B:B,MATCH($C93,'Policy Characteristics'!$C:$C,0)))</f>
        <v>Passenger Vehicle Subsidy</v>
      </c>
      <c r="C93" s="276" t="str">
        <f t="shared" si="3"/>
        <v>Additional Passenger Vehicle Subsidy</v>
      </c>
      <c r="D93" s="47" t="s">
        <v>42</v>
      </c>
      <c r="E93" s="2" t="s">
        <v>2262</v>
      </c>
      <c r="F93" s="2" t="s">
        <v>3363</v>
      </c>
      <c r="G93" s="2" t="s">
        <v>3531</v>
      </c>
      <c r="H93" s="44">
        <v>1673</v>
      </c>
      <c r="I93" s="348" t="s">
        <v>45</v>
      </c>
      <c r="J93" s="277" t="str">
        <f>IF(ISBLANK(INDEX('Policy Characteristics'!D:D,MATCH($C93,'Policy Characteristics'!$C:$C,0))),"",INDEX('Policy Characteristics'!D:D,MATCH($C93,'Policy Characteristics'!$C:$C,0)))</f>
        <v>Vehicle Subsidy</v>
      </c>
      <c r="K93" s="276" t="str">
        <f>IF(ISBLANK(INDEX('Policy Characteristics'!E:E,MATCH($C93,'Policy Characteristics'!$C:$C,0))),"",INDEX('Policy Characteristics'!E:E,MATCH($C93,'Policy Characteristics'!$C:$C,0)))</f>
        <v>trans psgr subsidy</v>
      </c>
      <c r="L93" s="284">
        <f>IF(ISBLANK(INDEX('Policy Characteristics'!F:F,MATCH($C93,'Policy Characteristics'!$C:$C,0))),"",INDEX('Policy Characteristics'!F:F,MATCH($C93,'Policy Characteristics'!$C:$C,0)))</f>
        <v>0</v>
      </c>
      <c r="M93" s="284">
        <f>IF(ISBLANK(INDEX('Policy Characteristics'!G:G,MATCH($C93,'Policy Characteristics'!$C:$C,0))),"",INDEX('Policy Characteristics'!G:G,MATCH($C93,'Policy Characteristics'!$C:$C,0)))</f>
        <v>50000</v>
      </c>
      <c r="N93" s="284">
        <f>IF(ISBLANK(INDEX('Policy Characteristics'!H:H,MATCH($C93,'Policy Characteristics'!$C:$C,0))),"",INDEX('Policy Characteristics'!H:H,MATCH($C93,'Policy Characteristics'!$C:$C,0)))</f>
        <v>100</v>
      </c>
      <c r="O93" s="276" t="str">
        <f>IF(ISBLANK(INDEX('Policy Characteristics'!I:I,MATCH($C93,'Policy Characteristics'!$C:$C,0))),"",INDEX('Policy Characteristics'!I:I,MATCH($C93,'Policy Characteristics'!$C:$C,0)))</f>
        <v>$ / vehicle</v>
      </c>
      <c r="P93" s="276" t="str">
        <f>IF(ISBLANK(INDEX('Policy Characteristics'!J:J,MATCH($C93,'Policy Characteristics'!$C:$C,0))),"",INDEX('Policy Characteristics'!J:J,MATCH($C93,'Policy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3" s="276" t="str">
        <f>IF(ISBLANK(INDEX('Policy Characteristics'!K:K,MATCH($C93,'Policy Characteristics'!$C:$C,0))),"",INDEX('Policy Characteristics'!K:K,MATCH($C93,'Policy Characteristics'!$C:$C,0)))</f>
        <v>transportation-sector-main.html#ev-subsidy</v>
      </c>
      <c r="R93" s="276" t="str">
        <f>IF(ISBLANK(INDEX('Policy Characteristics'!L:L,MATCH($C93,'Policy Characteristics'!$C:$C,0))),"",INDEX('Policy Characteristics'!L:L,MATCH($C93,'Policy Characteristics'!$C:$C,0)))</f>
        <v>ev-subsidy.html</v>
      </c>
    </row>
    <row r="94" spans="1:18" x14ac:dyDescent="0.25">
      <c r="A94" s="276" t="str">
        <f>IF(ISBLANK(INDEX('Policy Characteristics'!A:A,MATCH($C94,'Policy Characteristics'!$C:$C,0))),"",INDEX('Policy Characteristics'!A:A,MATCH($C94,'Policy Characteristics'!$C:$C,0)))</f>
        <v>Transportation</v>
      </c>
      <c r="B94" s="285" t="str">
        <f>IF(ISBLANK(INDEX('Policy Characteristics'!B:B,MATCH($C94,'Policy Characteristics'!$C:$C,0))),"",INDEX('Policy Characteristics'!B:B,MATCH($C94,'Policy Characteristics'!$C:$C,0)))</f>
        <v>Passenger Vehicle Subsidy</v>
      </c>
      <c r="C94" s="276" t="str">
        <f t="shared" si="3"/>
        <v>Additional Passenger Vehicle Subsidy</v>
      </c>
      <c r="D94" s="47" t="s">
        <v>42</v>
      </c>
      <c r="E94" s="2" t="s">
        <v>2263</v>
      </c>
      <c r="F94" s="2" t="s">
        <v>3363</v>
      </c>
      <c r="G94" s="2" t="s">
        <v>3532</v>
      </c>
      <c r="H94" s="44">
        <v>1674</v>
      </c>
      <c r="I94" s="348" t="s">
        <v>45</v>
      </c>
      <c r="J94" s="277" t="str">
        <f>IF(ISBLANK(INDEX('Policy Characteristics'!D:D,MATCH($C94,'Policy Characteristics'!$C:$C,0))),"",INDEX('Policy Characteristics'!D:D,MATCH($C94,'Policy Characteristics'!$C:$C,0)))</f>
        <v>Vehicle Subsidy</v>
      </c>
      <c r="K94" s="276" t="str">
        <f>IF(ISBLANK(INDEX('Policy Characteristics'!E:E,MATCH($C94,'Policy Characteristics'!$C:$C,0))),"",INDEX('Policy Characteristics'!E:E,MATCH($C94,'Policy Characteristics'!$C:$C,0)))</f>
        <v>trans psgr subsidy</v>
      </c>
      <c r="L94" s="284">
        <f>IF(ISBLANK(INDEX('Policy Characteristics'!F:F,MATCH($C94,'Policy Characteristics'!$C:$C,0))),"",INDEX('Policy Characteristics'!F:F,MATCH($C94,'Policy Characteristics'!$C:$C,0)))</f>
        <v>0</v>
      </c>
      <c r="M94" s="284">
        <f>IF(ISBLANK(INDEX('Policy Characteristics'!G:G,MATCH($C94,'Policy Characteristics'!$C:$C,0))),"",INDEX('Policy Characteristics'!G:G,MATCH($C94,'Policy Characteristics'!$C:$C,0)))</f>
        <v>50000</v>
      </c>
      <c r="N94" s="284">
        <f>IF(ISBLANK(INDEX('Policy Characteristics'!H:H,MATCH($C94,'Policy Characteristics'!$C:$C,0))),"",INDEX('Policy Characteristics'!H:H,MATCH($C94,'Policy Characteristics'!$C:$C,0)))</f>
        <v>100</v>
      </c>
      <c r="O94" s="276" t="str">
        <f>IF(ISBLANK(INDEX('Policy Characteristics'!I:I,MATCH($C94,'Policy Characteristics'!$C:$C,0))),"",INDEX('Policy Characteristics'!I:I,MATCH($C94,'Policy Characteristics'!$C:$C,0)))</f>
        <v>$ / vehicle</v>
      </c>
      <c r="P94" s="276" t="str">
        <f>IF(ISBLANK(INDEX('Policy Characteristics'!J:J,MATCH($C94,'Policy Characteristics'!$C:$C,0))),"",INDEX('Policy Characteristics'!J:J,MATCH($C94,'Policy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4" s="276" t="str">
        <f>IF(ISBLANK(INDEX('Policy Characteristics'!K:K,MATCH($C94,'Policy Characteristics'!$C:$C,0))),"",INDEX('Policy Characteristics'!K:K,MATCH($C94,'Policy Characteristics'!$C:$C,0)))</f>
        <v>transportation-sector-main.html#ev-subsidy</v>
      </c>
      <c r="R94" s="276" t="str">
        <f>IF(ISBLANK(INDEX('Policy Characteristics'!L:L,MATCH($C94,'Policy Characteristics'!$C:$C,0))),"",INDEX('Policy Characteristics'!L:L,MATCH($C94,'Policy Characteristics'!$C:$C,0)))</f>
        <v>ev-subsidy.html</v>
      </c>
    </row>
    <row r="95" spans="1:18" x14ac:dyDescent="0.25">
      <c r="A95" s="276" t="str">
        <f>IF(ISBLANK(INDEX('Policy Characteristics'!A:A,MATCH($C95,'Policy Characteristics'!$C:$C,0))),"",INDEX('Policy Characteristics'!A:A,MATCH($C95,'Policy Characteristics'!$C:$C,0)))</f>
        <v>Transportation</v>
      </c>
      <c r="B95" s="285" t="str">
        <f>IF(ISBLANK(INDEX('Policy Characteristics'!B:B,MATCH($C95,'Policy Characteristics'!$C:$C,0))),"",INDEX('Policy Characteristics'!B:B,MATCH($C95,'Policy Characteristics'!$C:$C,0)))</f>
        <v>Passenger Vehicle Subsidy</v>
      </c>
      <c r="C95" s="276" t="str">
        <f t="shared" si="3"/>
        <v>Additional Passenger Vehicle Subsidy</v>
      </c>
      <c r="D95" s="47" t="s">
        <v>42</v>
      </c>
      <c r="E95" s="2" t="s">
        <v>2264</v>
      </c>
      <c r="F95" s="2" t="s">
        <v>3363</v>
      </c>
      <c r="G95" s="2" t="s">
        <v>3533</v>
      </c>
      <c r="H95" s="44">
        <v>1675</v>
      </c>
      <c r="I95" s="348" t="s">
        <v>45</v>
      </c>
      <c r="J95" s="277" t="str">
        <f>IF(ISBLANK(INDEX('Policy Characteristics'!D:D,MATCH($C95,'Policy Characteristics'!$C:$C,0))),"",INDEX('Policy Characteristics'!D:D,MATCH($C95,'Policy Characteristics'!$C:$C,0)))</f>
        <v>Vehicle Subsidy</v>
      </c>
      <c r="K95" s="276" t="str">
        <f>IF(ISBLANK(INDEX('Policy Characteristics'!E:E,MATCH($C95,'Policy Characteristics'!$C:$C,0))),"",INDEX('Policy Characteristics'!E:E,MATCH($C95,'Policy Characteristics'!$C:$C,0)))</f>
        <v>trans psgr subsidy</v>
      </c>
      <c r="L95" s="284">
        <f>IF(ISBLANK(INDEX('Policy Characteristics'!F:F,MATCH($C95,'Policy Characteristics'!$C:$C,0))),"",INDEX('Policy Characteristics'!F:F,MATCH($C95,'Policy Characteristics'!$C:$C,0)))</f>
        <v>0</v>
      </c>
      <c r="M95" s="284">
        <f>IF(ISBLANK(INDEX('Policy Characteristics'!G:G,MATCH($C95,'Policy Characteristics'!$C:$C,0))),"",INDEX('Policy Characteristics'!G:G,MATCH($C95,'Policy Characteristics'!$C:$C,0)))</f>
        <v>50000</v>
      </c>
      <c r="N95" s="284">
        <f>IF(ISBLANK(INDEX('Policy Characteristics'!H:H,MATCH($C95,'Policy Characteristics'!$C:$C,0))),"",INDEX('Policy Characteristics'!H:H,MATCH($C95,'Policy Characteristics'!$C:$C,0)))</f>
        <v>100</v>
      </c>
      <c r="O95" s="276" t="str">
        <f>IF(ISBLANK(INDEX('Policy Characteristics'!I:I,MATCH($C95,'Policy Characteristics'!$C:$C,0))),"",INDEX('Policy Characteristics'!I:I,MATCH($C95,'Policy Characteristics'!$C:$C,0)))</f>
        <v>$ / vehicle</v>
      </c>
      <c r="P95" s="276" t="str">
        <f>IF(ISBLANK(INDEX('Policy Characteristics'!J:J,MATCH($C95,'Policy Characteristics'!$C:$C,0))),"",INDEX('Policy Characteristics'!J:J,MATCH($C95,'Policy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5" s="276" t="str">
        <f>IF(ISBLANK(INDEX('Policy Characteristics'!K:K,MATCH($C95,'Policy Characteristics'!$C:$C,0))),"",INDEX('Policy Characteristics'!K:K,MATCH($C95,'Policy Characteristics'!$C:$C,0)))</f>
        <v>transportation-sector-main.html#ev-subsidy</v>
      </c>
      <c r="R95" s="276" t="str">
        <f>IF(ISBLANK(INDEX('Policy Characteristics'!L:L,MATCH($C95,'Policy Characteristics'!$C:$C,0))),"",INDEX('Policy Characteristics'!L:L,MATCH($C95,'Policy Characteristics'!$C:$C,0)))</f>
        <v>ev-subsidy.html</v>
      </c>
    </row>
    <row r="96" spans="1:18" x14ac:dyDescent="0.25">
      <c r="A96" s="276" t="str">
        <f>IF(ISBLANK(INDEX('Policy Characteristics'!A:A,MATCH($C96,'Policy Characteristics'!$C:$C,0))),"",INDEX('Policy Characteristics'!A:A,MATCH($C96,'Policy Characteristics'!$C:$C,0)))</f>
        <v>Transportation</v>
      </c>
      <c r="B96" s="285" t="str">
        <f>IF(ISBLANK(INDEX('Policy Characteristics'!B:B,MATCH($C96,'Policy Characteristics'!$C:$C,0))),"",INDEX('Policy Characteristics'!B:B,MATCH($C96,'Policy Characteristics'!$C:$C,0)))</f>
        <v>Passenger Vehicle Subsidy</v>
      </c>
      <c r="C96" s="276" t="str">
        <f t="shared" si="3"/>
        <v>Additional Passenger Vehicle Subsidy</v>
      </c>
      <c r="D96" s="47" t="s">
        <v>42</v>
      </c>
      <c r="E96" s="2" t="s">
        <v>2265</v>
      </c>
      <c r="F96" s="2" t="s">
        <v>3363</v>
      </c>
      <c r="G96" s="2" t="s">
        <v>3534</v>
      </c>
      <c r="H96" s="44">
        <v>1676</v>
      </c>
      <c r="I96" s="348" t="s">
        <v>45</v>
      </c>
      <c r="J96" s="277" t="str">
        <f>IF(ISBLANK(INDEX('Policy Characteristics'!D:D,MATCH($C96,'Policy Characteristics'!$C:$C,0))),"",INDEX('Policy Characteristics'!D:D,MATCH($C96,'Policy Characteristics'!$C:$C,0)))</f>
        <v>Vehicle Subsidy</v>
      </c>
      <c r="K96" s="276" t="str">
        <f>IF(ISBLANK(INDEX('Policy Characteristics'!E:E,MATCH($C96,'Policy Characteristics'!$C:$C,0))),"",INDEX('Policy Characteristics'!E:E,MATCH($C96,'Policy Characteristics'!$C:$C,0)))</f>
        <v>trans psgr subsidy</v>
      </c>
      <c r="L96" s="284">
        <f>IF(ISBLANK(INDEX('Policy Characteristics'!F:F,MATCH($C96,'Policy Characteristics'!$C:$C,0))),"",INDEX('Policy Characteristics'!F:F,MATCH($C96,'Policy Characteristics'!$C:$C,0)))</f>
        <v>0</v>
      </c>
      <c r="M96" s="284">
        <f>IF(ISBLANK(INDEX('Policy Characteristics'!G:G,MATCH($C96,'Policy Characteristics'!$C:$C,0))),"",INDEX('Policy Characteristics'!G:G,MATCH($C96,'Policy Characteristics'!$C:$C,0)))</f>
        <v>50000</v>
      </c>
      <c r="N96" s="284">
        <f>IF(ISBLANK(INDEX('Policy Characteristics'!H:H,MATCH($C96,'Policy Characteristics'!$C:$C,0))),"",INDEX('Policy Characteristics'!H:H,MATCH($C96,'Policy Characteristics'!$C:$C,0)))</f>
        <v>100</v>
      </c>
      <c r="O96" s="276" t="str">
        <f>IF(ISBLANK(INDEX('Policy Characteristics'!I:I,MATCH($C96,'Policy Characteristics'!$C:$C,0))),"",INDEX('Policy Characteristics'!I:I,MATCH($C96,'Policy Characteristics'!$C:$C,0)))</f>
        <v>$ / vehicle</v>
      </c>
      <c r="P96" s="276" t="str">
        <f>IF(ISBLANK(INDEX('Policy Characteristics'!J:J,MATCH($C96,'Policy Characteristics'!$C:$C,0))),"",INDEX('Policy Characteristics'!J:J,MATCH($C96,'Policy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6" s="276" t="str">
        <f>IF(ISBLANK(INDEX('Policy Characteristics'!K:K,MATCH($C96,'Policy Characteristics'!$C:$C,0))),"",INDEX('Policy Characteristics'!K:K,MATCH($C96,'Policy Characteristics'!$C:$C,0)))</f>
        <v>transportation-sector-main.html#ev-subsidy</v>
      </c>
      <c r="R96" s="276" t="str">
        <f>IF(ISBLANK(INDEX('Policy Characteristics'!L:L,MATCH($C96,'Policy Characteristics'!$C:$C,0))),"",INDEX('Policy Characteristics'!L:L,MATCH($C96,'Policy Characteristics'!$C:$C,0)))</f>
        <v>ev-subsidy.html</v>
      </c>
    </row>
    <row r="97" spans="1:18" x14ac:dyDescent="0.25">
      <c r="A97" s="276" t="str">
        <f>IF(ISBLANK(INDEX('Policy Characteristics'!A:A,MATCH($C97,'Policy Characteristics'!$C:$C,0))),"",INDEX('Policy Characteristics'!A:A,MATCH($C97,'Policy Characteristics'!$C:$C,0)))</f>
        <v>Transportation</v>
      </c>
      <c r="B97" s="285" t="str">
        <f>IF(ISBLANK(INDEX('Policy Characteristics'!B:B,MATCH($C97,'Policy Characteristics'!$C:$C,0))),"",INDEX('Policy Characteristics'!B:B,MATCH($C97,'Policy Characteristics'!$C:$C,0)))</f>
        <v>Passenger Vehicle Subsidy</v>
      </c>
      <c r="C97" s="276" t="str">
        <f t="shared" si="3"/>
        <v>Additional Passenger Vehicle Subsidy</v>
      </c>
      <c r="D97" s="47" t="s">
        <v>42</v>
      </c>
      <c r="E97" s="2" t="s">
        <v>2535</v>
      </c>
      <c r="F97" s="2" t="s">
        <v>3363</v>
      </c>
      <c r="G97" s="2" t="s">
        <v>2535</v>
      </c>
      <c r="H97" s="44">
        <v>1677</v>
      </c>
      <c r="I97" s="348" t="s">
        <v>45</v>
      </c>
      <c r="J97" s="277" t="str">
        <f>IF(ISBLANK(INDEX('Policy Characteristics'!D:D,MATCH($C97,'Policy Characteristics'!$C:$C,0))),"",INDEX('Policy Characteristics'!D:D,MATCH($C97,'Policy Characteristics'!$C:$C,0)))</f>
        <v>Vehicle Subsidy</v>
      </c>
      <c r="K97" s="276" t="str">
        <f>IF(ISBLANK(INDEX('Policy Characteristics'!E:E,MATCH($C97,'Policy Characteristics'!$C:$C,0))),"",INDEX('Policy Characteristics'!E:E,MATCH($C97,'Policy Characteristics'!$C:$C,0)))</f>
        <v>trans psgr subsidy</v>
      </c>
      <c r="L97" s="284">
        <f>IF(ISBLANK(INDEX('Policy Characteristics'!F:F,MATCH($C97,'Policy Characteristics'!$C:$C,0))),"",INDEX('Policy Characteristics'!F:F,MATCH($C97,'Policy Characteristics'!$C:$C,0)))</f>
        <v>0</v>
      </c>
      <c r="M97" s="284">
        <f>IF(ISBLANK(INDEX('Policy Characteristics'!G:G,MATCH($C97,'Policy Characteristics'!$C:$C,0))),"",INDEX('Policy Characteristics'!G:G,MATCH($C97,'Policy Characteristics'!$C:$C,0)))</f>
        <v>50000</v>
      </c>
      <c r="N97" s="284">
        <f>IF(ISBLANK(INDEX('Policy Characteristics'!H:H,MATCH($C97,'Policy Characteristics'!$C:$C,0))),"",INDEX('Policy Characteristics'!H:H,MATCH($C97,'Policy Characteristics'!$C:$C,0)))</f>
        <v>100</v>
      </c>
      <c r="O97" s="276" t="str">
        <f>IF(ISBLANK(INDEX('Policy Characteristics'!I:I,MATCH($C97,'Policy Characteristics'!$C:$C,0))),"",INDEX('Policy Characteristics'!I:I,MATCH($C97,'Policy Characteristics'!$C:$C,0)))</f>
        <v>$ / vehicle</v>
      </c>
      <c r="P97" s="276" t="str">
        <f>IF(ISBLANK(INDEX('Policy Characteristics'!J:J,MATCH($C97,'Policy Characteristics'!$C:$C,0))),"",INDEX('Policy Characteristics'!J:J,MATCH($C97,'Policy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7" s="276" t="str">
        <f>IF(ISBLANK(INDEX('Policy Characteristics'!K:K,MATCH($C97,'Policy Characteristics'!$C:$C,0))),"",INDEX('Policy Characteristics'!K:K,MATCH($C97,'Policy Characteristics'!$C:$C,0)))</f>
        <v>transportation-sector-main.html#ev-subsidy</v>
      </c>
      <c r="R97" s="276" t="str">
        <f>IF(ISBLANK(INDEX('Policy Characteristics'!L:L,MATCH($C97,'Policy Characteristics'!$C:$C,0))),"",INDEX('Policy Characteristics'!L:L,MATCH($C97,'Policy Characteristics'!$C:$C,0)))</f>
        <v>ev-subsidy.html</v>
      </c>
    </row>
    <row r="98" spans="1:18" x14ac:dyDescent="0.25">
      <c r="A98" s="276" t="str">
        <f>IF(ISBLANK(INDEX('Policy Characteristics'!A:A,MATCH($C98,'Policy Characteristics'!$C:$C,0))),"",INDEX('Policy Characteristics'!A:A,MATCH($C98,'Policy Characteristics'!$C:$C,0)))</f>
        <v>Transportation</v>
      </c>
      <c r="B98" s="285" t="str">
        <f>IF(ISBLANK(INDEX('Policy Characteristics'!B:B,MATCH($C98,'Policy Characteristics'!$C:$C,0))),"",INDEX('Policy Characteristics'!B:B,MATCH($C98,'Policy Characteristics'!$C:$C,0)))</f>
        <v>Passenger Vehicle Subsidy</v>
      </c>
      <c r="C98" s="276" t="str">
        <f t="shared" si="3"/>
        <v>Additional Passenger Vehicle Subsidy</v>
      </c>
      <c r="D98" s="47" t="s">
        <v>42</v>
      </c>
      <c r="E98" s="2" t="s">
        <v>2534</v>
      </c>
      <c r="F98" s="2" t="s">
        <v>3363</v>
      </c>
      <c r="G98" s="2" t="s">
        <v>3535</v>
      </c>
      <c r="H98" s="44">
        <v>1678</v>
      </c>
      <c r="I98" s="348" t="s">
        <v>45</v>
      </c>
      <c r="J98" s="277" t="str">
        <f>IF(ISBLANK(INDEX('Policy Characteristics'!D:D,MATCH($C98,'Policy Characteristics'!$C:$C,0))),"",INDEX('Policy Characteristics'!D:D,MATCH($C98,'Policy Characteristics'!$C:$C,0)))</f>
        <v>Vehicle Subsidy</v>
      </c>
      <c r="K98" s="276" t="str">
        <f>IF(ISBLANK(INDEX('Policy Characteristics'!E:E,MATCH($C98,'Policy Characteristics'!$C:$C,0))),"",INDEX('Policy Characteristics'!E:E,MATCH($C98,'Policy Characteristics'!$C:$C,0)))</f>
        <v>trans psgr subsidy</v>
      </c>
      <c r="L98" s="284">
        <f>IF(ISBLANK(INDEX('Policy Characteristics'!F:F,MATCH($C98,'Policy Characteristics'!$C:$C,0))),"",INDEX('Policy Characteristics'!F:F,MATCH($C98,'Policy Characteristics'!$C:$C,0)))</f>
        <v>0</v>
      </c>
      <c r="M98" s="284">
        <f>IF(ISBLANK(INDEX('Policy Characteristics'!G:G,MATCH($C98,'Policy Characteristics'!$C:$C,0))),"",INDEX('Policy Characteristics'!G:G,MATCH($C98,'Policy Characteristics'!$C:$C,0)))</f>
        <v>50000</v>
      </c>
      <c r="N98" s="284">
        <f>IF(ISBLANK(INDEX('Policy Characteristics'!H:H,MATCH($C98,'Policy Characteristics'!$C:$C,0))),"",INDEX('Policy Characteristics'!H:H,MATCH($C98,'Policy Characteristics'!$C:$C,0)))</f>
        <v>100</v>
      </c>
      <c r="O98" s="276" t="str">
        <f>IF(ISBLANK(INDEX('Policy Characteristics'!I:I,MATCH($C98,'Policy Characteristics'!$C:$C,0))),"",INDEX('Policy Characteristics'!I:I,MATCH($C98,'Policy Characteristics'!$C:$C,0)))</f>
        <v>$ / vehicle</v>
      </c>
      <c r="P98" s="276" t="str">
        <f>IF(ISBLANK(INDEX('Policy Characteristics'!J:J,MATCH($C98,'Policy Characteristics'!$C:$C,0))),"",INDEX('Policy Characteristics'!J:J,MATCH($C98,'Policy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8" s="276" t="str">
        <f>IF(ISBLANK(INDEX('Policy Characteristics'!K:K,MATCH($C98,'Policy Characteristics'!$C:$C,0))),"",INDEX('Policy Characteristics'!K:K,MATCH($C98,'Policy Characteristics'!$C:$C,0)))</f>
        <v>transportation-sector-main.html#ev-subsidy</v>
      </c>
      <c r="R98" s="276" t="str">
        <f>IF(ISBLANK(INDEX('Policy Characteristics'!L:L,MATCH($C98,'Policy Characteristics'!$C:$C,0))),"",INDEX('Policy Characteristics'!L:L,MATCH($C98,'Policy Characteristics'!$C:$C,0)))</f>
        <v>ev-subsidy.html</v>
      </c>
    </row>
    <row r="99" spans="1:18" x14ac:dyDescent="0.25">
      <c r="A99" s="276" t="str">
        <f>IF(ISBLANK(INDEX('Policy Characteristics'!A:A,MATCH($C99,'Policy Characteristics'!$C:$C,0))),"",INDEX('Policy Characteristics'!A:A,MATCH($C99,'Policy Characteristics'!$C:$C,0)))</f>
        <v>Transportation</v>
      </c>
      <c r="B99" s="285" t="str">
        <f>IF(ISBLANK(INDEX('Policy Characteristics'!B:B,MATCH($C99,'Policy Characteristics'!$C:$C,0))),"",INDEX('Policy Characteristics'!B:B,MATCH($C99,'Policy Characteristics'!$C:$C,0)))</f>
        <v>Passenger Vehicle Subsidy</v>
      </c>
      <c r="C99" s="276" t="str">
        <f t="shared" si="3"/>
        <v>Additional Passenger Vehicle Subsidy</v>
      </c>
      <c r="D99" s="47" t="s">
        <v>114</v>
      </c>
      <c r="E99" s="47" t="s">
        <v>2261</v>
      </c>
      <c r="F99" s="2" t="s">
        <v>148</v>
      </c>
      <c r="G99" s="47" t="s">
        <v>3530</v>
      </c>
      <c r="H99" s="44">
        <v>1679</v>
      </c>
      <c r="I99" s="347" t="s">
        <v>44</v>
      </c>
      <c r="J99" s="277" t="str">
        <f>IF(ISBLANK(INDEX('Policy Characteristics'!D:D,MATCH($C99,'Policy Characteristics'!$C:$C,0))),"",INDEX('Policy Characteristics'!D:D,MATCH($C99,'Policy Characteristics'!$C:$C,0)))</f>
        <v>Vehicle Subsidy</v>
      </c>
      <c r="K99" s="276" t="str">
        <f>IF(ISBLANK(INDEX('Policy Characteristics'!E:E,MATCH($C99,'Policy Characteristics'!$C:$C,0))),"",INDEX('Policy Characteristics'!E:E,MATCH($C99,'Policy Characteristics'!$C:$C,0)))</f>
        <v>trans psgr subsidy</v>
      </c>
      <c r="L99" s="284">
        <f>IF(ISBLANK(INDEX('Policy Characteristics'!F:F,MATCH($C99,'Policy Characteristics'!$C:$C,0))),"",INDEX('Policy Characteristics'!F:F,MATCH($C99,'Policy Characteristics'!$C:$C,0)))</f>
        <v>0</v>
      </c>
      <c r="M99" s="284">
        <f>IF(ISBLANK(INDEX('Policy Characteristics'!G:G,MATCH($C99,'Policy Characteristics'!$C:$C,0))),"",INDEX('Policy Characteristics'!G:G,MATCH($C99,'Policy Characteristics'!$C:$C,0)))</f>
        <v>50000</v>
      </c>
      <c r="N99" s="284">
        <f>IF(ISBLANK(INDEX('Policy Characteristics'!H:H,MATCH($C99,'Policy Characteristics'!$C:$C,0))),"",INDEX('Policy Characteristics'!H:H,MATCH($C99,'Policy Characteristics'!$C:$C,0)))</f>
        <v>100</v>
      </c>
      <c r="O99" s="276" t="str">
        <f>IF(ISBLANK(INDEX('Policy Characteristics'!I:I,MATCH($C99,'Policy Characteristics'!$C:$C,0))),"",INDEX('Policy Characteristics'!I:I,MATCH($C99,'Policy Characteristics'!$C:$C,0)))</f>
        <v>$ / vehicle</v>
      </c>
      <c r="P99" s="276" t="str">
        <f>IF(ISBLANK(INDEX('Policy Characteristics'!J:J,MATCH($C99,'Policy Characteristics'!$C:$C,0))),"",INDEX('Policy Characteristics'!J:J,MATCH($C99,'Policy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99" s="276" t="str">
        <f>IF(ISBLANK(INDEX('Policy Characteristics'!K:K,MATCH($C99,'Policy Characteristics'!$C:$C,0))),"",INDEX('Policy Characteristics'!K:K,MATCH($C99,'Policy Characteristics'!$C:$C,0)))</f>
        <v>transportation-sector-main.html#ev-subsidy</v>
      </c>
      <c r="R99" s="276" t="str">
        <f>IF(ISBLANK(INDEX('Policy Characteristics'!L:L,MATCH($C99,'Policy Characteristics'!$C:$C,0))),"",INDEX('Policy Characteristics'!L:L,MATCH($C99,'Policy Characteristics'!$C:$C,0)))</f>
        <v>ev-subsidy.html</v>
      </c>
    </row>
    <row r="100" spans="1:18" x14ac:dyDescent="0.25">
      <c r="A100" s="276" t="str">
        <f>IF(ISBLANK(INDEX('Policy Characteristics'!A:A,MATCH($C100,'Policy Characteristics'!$C:$C,0))),"",INDEX('Policy Characteristics'!A:A,MATCH($C100,'Policy Characteristics'!$C:$C,0)))</f>
        <v>Transportation</v>
      </c>
      <c r="B100" s="285" t="str">
        <f>IF(ISBLANK(INDEX('Policy Characteristics'!B:B,MATCH($C100,'Policy Characteristics'!$C:$C,0))),"",INDEX('Policy Characteristics'!B:B,MATCH($C100,'Policy Characteristics'!$C:$C,0)))</f>
        <v>Passenger Vehicle Subsidy</v>
      </c>
      <c r="C100" s="276" t="str">
        <f t="shared" si="3"/>
        <v>Additional Passenger Vehicle Subsidy</v>
      </c>
      <c r="D100" s="47" t="s">
        <v>114</v>
      </c>
      <c r="E100" s="2" t="s">
        <v>2262</v>
      </c>
      <c r="F100" s="2" t="s">
        <v>148</v>
      </c>
      <c r="G100" s="2" t="s">
        <v>3531</v>
      </c>
      <c r="H100" s="44">
        <v>1680</v>
      </c>
      <c r="I100" s="348" t="s">
        <v>45</v>
      </c>
      <c r="J100" s="277" t="str">
        <f>IF(ISBLANK(INDEX('Policy Characteristics'!D:D,MATCH($C100,'Policy Characteristics'!$C:$C,0))),"",INDEX('Policy Characteristics'!D:D,MATCH($C100,'Policy Characteristics'!$C:$C,0)))</f>
        <v>Vehicle Subsidy</v>
      </c>
      <c r="K100" s="276" t="str">
        <f>IF(ISBLANK(INDEX('Policy Characteristics'!E:E,MATCH($C100,'Policy Characteristics'!$C:$C,0))),"",INDEX('Policy Characteristics'!E:E,MATCH($C100,'Policy Characteristics'!$C:$C,0)))</f>
        <v>trans psgr subsidy</v>
      </c>
      <c r="L100" s="284">
        <f>IF(ISBLANK(INDEX('Policy Characteristics'!F:F,MATCH($C100,'Policy Characteristics'!$C:$C,0))),"",INDEX('Policy Characteristics'!F:F,MATCH($C100,'Policy Characteristics'!$C:$C,0)))</f>
        <v>0</v>
      </c>
      <c r="M100" s="284">
        <f>IF(ISBLANK(INDEX('Policy Characteristics'!G:G,MATCH($C100,'Policy Characteristics'!$C:$C,0))),"",INDEX('Policy Characteristics'!G:G,MATCH($C100,'Policy Characteristics'!$C:$C,0)))</f>
        <v>50000</v>
      </c>
      <c r="N100" s="284">
        <f>IF(ISBLANK(INDEX('Policy Characteristics'!H:H,MATCH($C100,'Policy Characteristics'!$C:$C,0))),"",INDEX('Policy Characteristics'!H:H,MATCH($C100,'Policy Characteristics'!$C:$C,0)))</f>
        <v>100</v>
      </c>
      <c r="O100" s="276" t="str">
        <f>IF(ISBLANK(INDEX('Policy Characteristics'!I:I,MATCH($C100,'Policy Characteristics'!$C:$C,0))),"",INDEX('Policy Characteristics'!I:I,MATCH($C100,'Policy Characteristics'!$C:$C,0)))</f>
        <v>$ / vehicle</v>
      </c>
      <c r="P100" s="276" t="str">
        <f>IF(ISBLANK(INDEX('Policy Characteristics'!J:J,MATCH($C100,'Policy Characteristics'!$C:$C,0))),"",INDEX('Policy Characteristics'!J:J,MATCH($C100,'Policy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0" s="276" t="str">
        <f>IF(ISBLANK(INDEX('Policy Characteristics'!K:K,MATCH($C100,'Policy Characteristics'!$C:$C,0))),"",INDEX('Policy Characteristics'!K:K,MATCH($C100,'Policy Characteristics'!$C:$C,0)))</f>
        <v>transportation-sector-main.html#ev-subsidy</v>
      </c>
      <c r="R100" s="276" t="str">
        <f>IF(ISBLANK(INDEX('Policy Characteristics'!L:L,MATCH($C100,'Policy Characteristics'!$C:$C,0))),"",INDEX('Policy Characteristics'!L:L,MATCH($C100,'Policy Characteristics'!$C:$C,0)))</f>
        <v>ev-subsidy.html</v>
      </c>
    </row>
    <row r="101" spans="1:18" x14ac:dyDescent="0.25">
      <c r="A101" s="276" t="str">
        <f>IF(ISBLANK(INDEX('Policy Characteristics'!A:A,MATCH($C101,'Policy Characteristics'!$C:$C,0))),"",INDEX('Policy Characteristics'!A:A,MATCH($C101,'Policy Characteristics'!$C:$C,0)))</f>
        <v>Transportation</v>
      </c>
      <c r="B101" s="285" t="str">
        <f>IF(ISBLANK(INDEX('Policy Characteristics'!B:B,MATCH($C101,'Policy Characteristics'!$C:$C,0))),"",INDEX('Policy Characteristics'!B:B,MATCH($C101,'Policy Characteristics'!$C:$C,0)))</f>
        <v>Passenger Vehicle Subsidy</v>
      </c>
      <c r="C101" s="276" t="str">
        <f t="shared" si="3"/>
        <v>Additional Passenger Vehicle Subsidy</v>
      </c>
      <c r="D101" s="47" t="s">
        <v>114</v>
      </c>
      <c r="E101" s="2" t="s">
        <v>2263</v>
      </c>
      <c r="F101" s="2" t="s">
        <v>148</v>
      </c>
      <c r="G101" s="2" t="s">
        <v>3532</v>
      </c>
      <c r="H101" s="44">
        <v>1681</v>
      </c>
      <c r="I101" s="348" t="s">
        <v>45</v>
      </c>
      <c r="J101" s="277" t="str">
        <f>IF(ISBLANK(INDEX('Policy Characteristics'!D:D,MATCH($C101,'Policy Characteristics'!$C:$C,0))),"",INDEX('Policy Characteristics'!D:D,MATCH($C101,'Policy Characteristics'!$C:$C,0)))</f>
        <v>Vehicle Subsidy</v>
      </c>
      <c r="K101" s="276" t="str">
        <f>IF(ISBLANK(INDEX('Policy Characteristics'!E:E,MATCH($C101,'Policy Characteristics'!$C:$C,0))),"",INDEX('Policy Characteristics'!E:E,MATCH($C101,'Policy Characteristics'!$C:$C,0)))</f>
        <v>trans psgr subsidy</v>
      </c>
      <c r="L101" s="284">
        <f>IF(ISBLANK(INDEX('Policy Characteristics'!F:F,MATCH($C101,'Policy Characteristics'!$C:$C,0))),"",INDEX('Policy Characteristics'!F:F,MATCH($C101,'Policy Characteristics'!$C:$C,0)))</f>
        <v>0</v>
      </c>
      <c r="M101" s="284">
        <f>IF(ISBLANK(INDEX('Policy Characteristics'!G:G,MATCH($C101,'Policy Characteristics'!$C:$C,0))),"",INDEX('Policy Characteristics'!G:G,MATCH($C101,'Policy Characteristics'!$C:$C,0)))</f>
        <v>50000</v>
      </c>
      <c r="N101" s="284">
        <f>IF(ISBLANK(INDEX('Policy Characteristics'!H:H,MATCH($C101,'Policy Characteristics'!$C:$C,0))),"",INDEX('Policy Characteristics'!H:H,MATCH($C101,'Policy Characteristics'!$C:$C,0)))</f>
        <v>100</v>
      </c>
      <c r="O101" s="276" t="str">
        <f>IF(ISBLANK(INDEX('Policy Characteristics'!I:I,MATCH($C101,'Policy Characteristics'!$C:$C,0))),"",INDEX('Policy Characteristics'!I:I,MATCH($C101,'Policy Characteristics'!$C:$C,0)))</f>
        <v>$ / vehicle</v>
      </c>
      <c r="P101" s="276" t="str">
        <f>IF(ISBLANK(INDEX('Policy Characteristics'!J:J,MATCH($C101,'Policy Characteristics'!$C:$C,0))),"",INDEX('Policy Characteristics'!J:J,MATCH($C101,'Policy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1" s="276" t="str">
        <f>IF(ISBLANK(INDEX('Policy Characteristics'!K:K,MATCH($C101,'Policy Characteristics'!$C:$C,0))),"",INDEX('Policy Characteristics'!K:K,MATCH($C101,'Policy Characteristics'!$C:$C,0)))</f>
        <v>transportation-sector-main.html#ev-subsidy</v>
      </c>
      <c r="R101" s="276" t="str">
        <f>IF(ISBLANK(INDEX('Policy Characteristics'!L:L,MATCH($C101,'Policy Characteristics'!$C:$C,0))),"",INDEX('Policy Characteristics'!L:L,MATCH($C101,'Policy Characteristics'!$C:$C,0)))</f>
        <v>ev-subsidy.html</v>
      </c>
    </row>
    <row r="102" spans="1:18" x14ac:dyDescent="0.25">
      <c r="A102" s="276" t="str">
        <f>IF(ISBLANK(INDEX('Policy Characteristics'!A:A,MATCH($C102,'Policy Characteristics'!$C:$C,0))),"",INDEX('Policy Characteristics'!A:A,MATCH($C102,'Policy Characteristics'!$C:$C,0)))</f>
        <v>Transportation</v>
      </c>
      <c r="B102" s="285" t="str">
        <f>IF(ISBLANK(INDEX('Policy Characteristics'!B:B,MATCH($C102,'Policy Characteristics'!$C:$C,0))),"",INDEX('Policy Characteristics'!B:B,MATCH($C102,'Policy Characteristics'!$C:$C,0)))</f>
        <v>Passenger Vehicle Subsidy</v>
      </c>
      <c r="C102" s="276" t="str">
        <f t="shared" si="3"/>
        <v>Additional Passenger Vehicle Subsidy</v>
      </c>
      <c r="D102" s="47" t="s">
        <v>114</v>
      </c>
      <c r="E102" s="2" t="s">
        <v>2264</v>
      </c>
      <c r="F102" s="2" t="s">
        <v>148</v>
      </c>
      <c r="G102" s="2" t="s">
        <v>3533</v>
      </c>
      <c r="H102" s="44">
        <v>1682</v>
      </c>
      <c r="I102" s="348" t="s">
        <v>45</v>
      </c>
      <c r="J102" s="277" t="str">
        <f>IF(ISBLANK(INDEX('Policy Characteristics'!D:D,MATCH($C102,'Policy Characteristics'!$C:$C,0))),"",INDEX('Policy Characteristics'!D:D,MATCH($C102,'Policy Characteristics'!$C:$C,0)))</f>
        <v>Vehicle Subsidy</v>
      </c>
      <c r="K102" s="276" t="str">
        <f>IF(ISBLANK(INDEX('Policy Characteristics'!E:E,MATCH($C102,'Policy Characteristics'!$C:$C,0))),"",INDEX('Policy Characteristics'!E:E,MATCH($C102,'Policy Characteristics'!$C:$C,0)))</f>
        <v>trans psgr subsidy</v>
      </c>
      <c r="L102" s="284">
        <f>IF(ISBLANK(INDEX('Policy Characteristics'!F:F,MATCH($C102,'Policy Characteristics'!$C:$C,0))),"",INDEX('Policy Characteristics'!F:F,MATCH($C102,'Policy Characteristics'!$C:$C,0)))</f>
        <v>0</v>
      </c>
      <c r="M102" s="284">
        <f>IF(ISBLANK(INDEX('Policy Characteristics'!G:G,MATCH($C102,'Policy Characteristics'!$C:$C,0))),"",INDEX('Policy Characteristics'!G:G,MATCH($C102,'Policy Characteristics'!$C:$C,0)))</f>
        <v>50000</v>
      </c>
      <c r="N102" s="284">
        <f>IF(ISBLANK(INDEX('Policy Characteristics'!H:H,MATCH($C102,'Policy Characteristics'!$C:$C,0))),"",INDEX('Policy Characteristics'!H:H,MATCH($C102,'Policy Characteristics'!$C:$C,0)))</f>
        <v>100</v>
      </c>
      <c r="O102" s="276" t="str">
        <f>IF(ISBLANK(INDEX('Policy Characteristics'!I:I,MATCH($C102,'Policy Characteristics'!$C:$C,0))),"",INDEX('Policy Characteristics'!I:I,MATCH($C102,'Policy Characteristics'!$C:$C,0)))</f>
        <v>$ / vehicle</v>
      </c>
      <c r="P102" s="276" t="str">
        <f>IF(ISBLANK(INDEX('Policy Characteristics'!J:J,MATCH($C102,'Policy Characteristics'!$C:$C,0))),"",INDEX('Policy Characteristics'!J:J,MATCH($C102,'Policy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2" s="276" t="str">
        <f>IF(ISBLANK(INDEX('Policy Characteristics'!K:K,MATCH($C102,'Policy Characteristics'!$C:$C,0))),"",INDEX('Policy Characteristics'!K:K,MATCH($C102,'Policy Characteristics'!$C:$C,0)))</f>
        <v>transportation-sector-main.html#ev-subsidy</v>
      </c>
      <c r="R102" s="276" t="str">
        <f>IF(ISBLANK(INDEX('Policy Characteristics'!L:L,MATCH($C102,'Policy Characteristics'!$C:$C,0))),"",INDEX('Policy Characteristics'!L:L,MATCH($C102,'Policy Characteristics'!$C:$C,0)))</f>
        <v>ev-subsidy.html</v>
      </c>
    </row>
    <row r="103" spans="1:18" x14ac:dyDescent="0.25">
      <c r="A103" s="276" t="str">
        <f>IF(ISBLANK(INDEX('Policy Characteristics'!A:A,MATCH($C103,'Policy Characteristics'!$C:$C,0))),"",INDEX('Policy Characteristics'!A:A,MATCH($C103,'Policy Characteristics'!$C:$C,0)))</f>
        <v>Transportation</v>
      </c>
      <c r="B103" s="285" t="str">
        <f>IF(ISBLANK(INDEX('Policy Characteristics'!B:B,MATCH($C103,'Policy Characteristics'!$C:$C,0))),"",INDEX('Policy Characteristics'!B:B,MATCH($C103,'Policy Characteristics'!$C:$C,0)))</f>
        <v>Passenger Vehicle Subsidy</v>
      </c>
      <c r="C103" s="276" t="str">
        <f t="shared" si="3"/>
        <v>Additional Passenger Vehicle Subsidy</v>
      </c>
      <c r="D103" s="47" t="s">
        <v>114</v>
      </c>
      <c r="E103" s="2" t="s">
        <v>2265</v>
      </c>
      <c r="F103" s="2" t="s">
        <v>148</v>
      </c>
      <c r="G103" s="2" t="s">
        <v>3534</v>
      </c>
      <c r="H103" s="44">
        <v>1683</v>
      </c>
      <c r="I103" s="347" t="s">
        <v>44</v>
      </c>
      <c r="J103" s="277" t="str">
        <f>IF(ISBLANK(INDEX('Policy Characteristics'!D:D,MATCH($C103,'Policy Characteristics'!$C:$C,0))),"",INDEX('Policy Characteristics'!D:D,MATCH($C103,'Policy Characteristics'!$C:$C,0)))</f>
        <v>Vehicle Subsidy</v>
      </c>
      <c r="K103" s="276" t="str">
        <f>IF(ISBLANK(INDEX('Policy Characteristics'!E:E,MATCH($C103,'Policy Characteristics'!$C:$C,0))),"",INDEX('Policy Characteristics'!E:E,MATCH($C103,'Policy Characteristics'!$C:$C,0)))</f>
        <v>trans psgr subsidy</v>
      </c>
      <c r="L103" s="284">
        <f>IF(ISBLANK(INDEX('Policy Characteristics'!F:F,MATCH($C103,'Policy Characteristics'!$C:$C,0))),"",INDEX('Policy Characteristics'!F:F,MATCH($C103,'Policy Characteristics'!$C:$C,0)))</f>
        <v>0</v>
      </c>
      <c r="M103" s="284">
        <f>IF(ISBLANK(INDEX('Policy Characteristics'!G:G,MATCH($C103,'Policy Characteristics'!$C:$C,0))),"",INDEX('Policy Characteristics'!G:G,MATCH($C103,'Policy Characteristics'!$C:$C,0)))</f>
        <v>50000</v>
      </c>
      <c r="N103" s="284">
        <f>IF(ISBLANK(INDEX('Policy Characteristics'!H:H,MATCH($C103,'Policy Characteristics'!$C:$C,0))),"",INDEX('Policy Characteristics'!H:H,MATCH($C103,'Policy Characteristics'!$C:$C,0)))</f>
        <v>100</v>
      </c>
      <c r="O103" s="276" t="str">
        <f>IF(ISBLANK(INDEX('Policy Characteristics'!I:I,MATCH($C103,'Policy Characteristics'!$C:$C,0))),"",INDEX('Policy Characteristics'!I:I,MATCH($C103,'Policy Characteristics'!$C:$C,0)))</f>
        <v>$ / vehicle</v>
      </c>
      <c r="P103" s="276" t="str">
        <f>IF(ISBLANK(INDEX('Policy Characteristics'!J:J,MATCH($C103,'Policy Characteristics'!$C:$C,0))),"",INDEX('Policy Characteristics'!J:J,MATCH($C103,'Policy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3" s="276" t="str">
        <f>IF(ISBLANK(INDEX('Policy Characteristics'!K:K,MATCH($C103,'Policy Characteristics'!$C:$C,0))),"",INDEX('Policy Characteristics'!K:K,MATCH($C103,'Policy Characteristics'!$C:$C,0)))</f>
        <v>transportation-sector-main.html#ev-subsidy</v>
      </c>
      <c r="R103" s="276" t="str">
        <f>IF(ISBLANK(INDEX('Policy Characteristics'!L:L,MATCH($C103,'Policy Characteristics'!$C:$C,0))),"",INDEX('Policy Characteristics'!L:L,MATCH($C103,'Policy Characteristics'!$C:$C,0)))</f>
        <v>ev-subsidy.html</v>
      </c>
    </row>
    <row r="104" spans="1:18" x14ac:dyDescent="0.25">
      <c r="A104" s="276" t="str">
        <f>IF(ISBLANK(INDEX('Policy Characteristics'!A:A,MATCH($C104,'Policy Characteristics'!$C:$C,0))),"",INDEX('Policy Characteristics'!A:A,MATCH($C104,'Policy Characteristics'!$C:$C,0)))</f>
        <v>Transportation</v>
      </c>
      <c r="B104" s="285" t="str">
        <f>IF(ISBLANK(INDEX('Policy Characteristics'!B:B,MATCH($C104,'Policy Characteristics'!$C:$C,0))),"",INDEX('Policy Characteristics'!B:B,MATCH($C104,'Policy Characteristics'!$C:$C,0)))</f>
        <v>Passenger Vehicle Subsidy</v>
      </c>
      <c r="C104" s="276" t="str">
        <f t="shared" si="3"/>
        <v>Additional Passenger Vehicle Subsidy</v>
      </c>
      <c r="D104" s="47" t="s">
        <v>114</v>
      </c>
      <c r="E104" s="2" t="s">
        <v>2535</v>
      </c>
      <c r="F104" s="2" t="s">
        <v>148</v>
      </c>
      <c r="G104" s="2" t="s">
        <v>2535</v>
      </c>
      <c r="H104" s="44">
        <v>1684</v>
      </c>
      <c r="I104" s="348" t="s">
        <v>45</v>
      </c>
      <c r="J104" s="277" t="str">
        <f>IF(ISBLANK(INDEX('Policy Characteristics'!D:D,MATCH($C104,'Policy Characteristics'!$C:$C,0))),"",INDEX('Policy Characteristics'!D:D,MATCH($C104,'Policy Characteristics'!$C:$C,0)))</f>
        <v>Vehicle Subsidy</v>
      </c>
      <c r="K104" s="276" t="str">
        <f>IF(ISBLANK(INDEX('Policy Characteristics'!E:E,MATCH($C104,'Policy Characteristics'!$C:$C,0))),"",INDEX('Policy Characteristics'!E:E,MATCH($C104,'Policy Characteristics'!$C:$C,0)))</f>
        <v>trans psgr subsidy</v>
      </c>
      <c r="L104" s="284">
        <f>IF(ISBLANK(INDEX('Policy Characteristics'!F:F,MATCH($C104,'Policy Characteristics'!$C:$C,0))),"",INDEX('Policy Characteristics'!F:F,MATCH($C104,'Policy Characteristics'!$C:$C,0)))</f>
        <v>0</v>
      </c>
      <c r="M104" s="284">
        <f>IF(ISBLANK(INDEX('Policy Characteristics'!G:G,MATCH($C104,'Policy Characteristics'!$C:$C,0))),"",INDEX('Policy Characteristics'!G:G,MATCH($C104,'Policy Characteristics'!$C:$C,0)))</f>
        <v>50000</v>
      </c>
      <c r="N104" s="284">
        <f>IF(ISBLANK(INDEX('Policy Characteristics'!H:H,MATCH($C104,'Policy Characteristics'!$C:$C,0))),"",INDEX('Policy Characteristics'!H:H,MATCH($C104,'Policy Characteristics'!$C:$C,0)))</f>
        <v>100</v>
      </c>
      <c r="O104" s="276" t="str">
        <f>IF(ISBLANK(INDEX('Policy Characteristics'!I:I,MATCH($C104,'Policy Characteristics'!$C:$C,0))),"",INDEX('Policy Characteristics'!I:I,MATCH($C104,'Policy Characteristics'!$C:$C,0)))</f>
        <v>$ / vehicle</v>
      </c>
      <c r="P104" s="276" t="str">
        <f>IF(ISBLANK(INDEX('Policy Characteristics'!J:J,MATCH($C104,'Policy Characteristics'!$C:$C,0))),"",INDEX('Policy Characteristics'!J:J,MATCH($C104,'Policy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4" s="276" t="str">
        <f>IF(ISBLANK(INDEX('Policy Characteristics'!K:K,MATCH($C104,'Policy Characteristics'!$C:$C,0))),"",INDEX('Policy Characteristics'!K:K,MATCH($C104,'Policy Characteristics'!$C:$C,0)))</f>
        <v>transportation-sector-main.html#ev-subsidy</v>
      </c>
      <c r="R104" s="276" t="str">
        <f>IF(ISBLANK(INDEX('Policy Characteristics'!L:L,MATCH($C104,'Policy Characteristics'!$C:$C,0))),"",INDEX('Policy Characteristics'!L:L,MATCH($C104,'Policy Characteristics'!$C:$C,0)))</f>
        <v>ev-subsidy.html</v>
      </c>
    </row>
    <row r="105" spans="1:18" x14ac:dyDescent="0.25">
      <c r="A105" s="276" t="str">
        <f>IF(ISBLANK(INDEX('Policy Characteristics'!A:A,MATCH($C105,'Policy Characteristics'!$C:$C,0))),"",INDEX('Policy Characteristics'!A:A,MATCH($C105,'Policy Characteristics'!$C:$C,0)))</f>
        <v>Transportation</v>
      </c>
      <c r="B105" s="285" t="str">
        <f>IF(ISBLANK(INDEX('Policy Characteristics'!B:B,MATCH($C105,'Policy Characteristics'!$C:$C,0))),"",INDEX('Policy Characteristics'!B:B,MATCH($C105,'Policy Characteristics'!$C:$C,0)))</f>
        <v>Passenger Vehicle Subsidy</v>
      </c>
      <c r="C105" s="276" t="str">
        <f t="shared" si="3"/>
        <v>Additional Passenger Vehicle Subsidy</v>
      </c>
      <c r="D105" s="47" t="s">
        <v>114</v>
      </c>
      <c r="E105" s="2" t="s">
        <v>2534</v>
      </c>
      <c r="F105" s="2" t="s">
        <v>148</v>
      </c>
      <c r="G105" s="2" t="s">
        <v>3535</v>
      </c>
      <c r="H105" s="44">
        <v>1685</v>
      </c>
      <c r="I105" s="347" t="s">
        <v>44</v>
      </c>
      <c r="J105" s="277" t="str">
        <f>IF(ISBLANK(INDEX('Policy Characteristics'!D:D,MATCH($C105,'Policy Characteristics'!$C:$C,0))),"",INDEX('Policy Characteristics'!D:D,MATCH($C105,'Policy Characteristics'!$C:$C,0)))</f>
        <v>Vehicle Subsidy</v>
      </c>
      <c r="K105" s="276" t="str">
        <f>IF(ISBLANK(INDEX('Policy Characteristics'!E:E,MATCH($C105,'Policy Characteristics'!$C:$C,0))),"",INDEX('Policy Characteristics'!E:E,MATCH($C105,'Policy Characteristics'!$C:$C,0)))</f>
        <v>trans psgr subsidy</v>
      </c>
      <c r="L105" s="284">
        <f>IF(ISBLANK(INDEX('Policy Characteristics'!F:F,MATCH($C105,'Policy Characteristics'!$C:$C,0))),"",INDEX('Policy Characteristics'!F:F,MATCH($C105,'Policy Characteristics'!$C:$C,0)))</f>
        <v>0</v>
      </c>
      <c r="M105" s="284">
        <f>IF(ISBLANK(INDEX('Policy Characteristics'!G:G,MATCH($C105,'Policy Characteristics'!$C:$C,0))),"",INDEX('Policy Characteristics'!G:G,MATCH($C105,'Policy Characteristics'!$C:$C,0)))</f>
        <v>50000</v>
      </c>
      <c r="N105" s="284">
        <f>IF(ISBLANK(INDEX('Policy Characteristics'!H:H,MATCH($C105,'Policy Characteristics'!$C:$C,0))),"",INDEX('Policy Characteristics'!H:H,MATCH($C105,'Policy Characteristics'!$C:$C,0)))</f>
        <v>100</v>
      </c>
      <c r="O105" s="276" t="str">
        <f>IF(ISBLANK(INDEX('Policy Characteristics'!I:I,MATCH($C105,'Policy Characteristics'!$C:$C,0))),"",INDEX('Policy Characteristics'!I:I,MATCH($C105,'Policy Characteristics'!$C:$C,0)))</f>
        <v>$ / vehicle</v>
      </c>
      <c r="P105" s="276" t="str">
        <f>IF(ISBLANK(INDEX('Policy Characteristics'!J:J,MATCH($C105,'Policy Characteristics'!$C:$C,0))),"",INDEX('Policy Characteristics'!J:J,MATCH($C105,'Policy Characteristics'!$C:$C,0)))</f>
        <v>**Description:** This policy causes government to pay for the specified percentage of the purchase price of new passenger vehicle.  This is in addition to subsidies that exist in the BAU case.  // **Guidance for setting values:** The U.S. currently offers a federal subsidy for up to $7,500 for qualifying clean passenger light-duty vehicles, which represents 20% of the MSRP of a 2017 Chevrolet Bolt EV or 21% of the MSRP of a Tesla Model 3.</v>
      </c>
      <c r="Q105" s="276" t="str">
        <f>IF(ISBLANK(INDEX('Policy Characteristics'!K:K,MATCH($C105,'Policy Characteristics'!$C:$C,0))),"",INDEX('Policy Characteristics'!K:K,MATCH($C105,'Policy Characteristics'!$C:$C,0)))</f>
        <v>transportation-sector-main.html#ev-subsidy</v>
      </c>
      <c r="R105" s="276" t="str">
        <f>IF(ISBLANK(INDEX('Policy Characteristics'!L:L,MATCH($C105,'Policy Characteristics'!$C:$C,0))),"",INDEX('Policy Characteristics'!L:L,MATCH($C105,'Policy Characteristics'!$C:$C,0)))</f>
        <v>ev-subsidy.html</v>
      </c>
    </row>
    <row r="106" spans="1:18" s="2" customFormat="1" x14ac:dyDescent="0.25">
      <c r="A106" s="276" t="str">
        <f>IF(ISBLANK(INDEX('Policy Characteristics'!A:A,MATCH($C106,'Policy Characteristics'!$C:$C,0))),"",INDEX('Policy Characteristics'!A:A,MATCH($C106,'Policy Characteristics'!$C:$C,0)))</f>
        <v>Transportation</v>
      </c>
      <c r="B106" s="285" t="str">
        <f>IF(ISBLANK(INDEX('Policy Characteristics'!B:B,MATCH($C106,'Policy Characteristics'!$C:$C,0))),"",INDEX('Policy Characteristics'!B:B,MATCH($C106,'Policy Characteristics'!$C:$C,0)))</f>
        <v>Freight Vehicle Subsidy</v>
      </c>
      <c r="C106" s="1" t="s">
        <v>3523</v>
      </c>
      <c r="D106" s="47" t="s">
        <v>38</v>
      </c>
      <c r="E106" s="47" t="s">
        <v>2261</v>
      </c>
      <c r="F106" s="2" t="s">
        <v>3543</v>
      </c>
      <c r="G106" s="47" t="s">
        <v>3530</v>
      </c>
      <c r="H106" s="44">
        <v>1686</v>
      </c>
      <c r="I106" s="347" t="s">
        <v>44</v>
      </c>
      <c r="J106" s="277" t="str">
        <f>IF(ISBLANK(INDEX('Policy Characteristics'!D:D,MATCH($C106,'Policy Characteristics'!$C:$C,0))),"",INDEX('Policy Characteristics'!D:D,MATCH($C106,'Policy Characteristics'!$C:$C,0)))</f>
        <v>Vehicle Subsidy</v>
      </c>
      <c r="K106" s="276" t="str">
        <f>IF(ISBLANK(INDEX('Policy Characteristics'!E:E,MATCH($C106,'Policy Characteristics'!$C:$C,0))),"",INDEX('Policy Characteristics'!E:E,MATCH($C106,'Policy Characteristics'!$C:$C,0)))</f>
        <v>trans frgt subsidy</v>
      </c>
      <c r="L106" s="284">
        <f>IF(ISBLANK(INDEX('Policy Characteristics'!F:F,MATCH($C106,'Policy Characteristics'!$C:$C,0))),"",INDEX('Policy Characteristics'!F:F,MATCH($C106,'Policy Characteristics'!$C:$C,0)))</f>
        <v>0</v>
      </c>
      <c r="M106" s="284">
        <f>IF(ISBLANK(INDEX('Policy Characteristics'!G:G,MATCH($C106,'Policy Characteristics'!$C:$C,0))),"",INDEX('Policy Characteristics'!G:G,MATCH($C106,'Policy Characteristics'!$C:$C,0)))</f>
        <v>50000</v>
      </c>
      <c r="N106" s="284">
        <f>IF(ISBLANK(INDEX('Policy Characteristics'!H:H,MATCH($C106,'Policy Characteristics'!$C:$C,0))),"",INDEX('Policy Characteristics'!H:H,MATCH($C106,'Policy Characteristics'!$C:$C,0)))</f>
        <v>100</v>
      </c>
      <c r="O106" s="276" t="str">
        <f>IF(ISBLANK(INDEX('Policy Characteristics'!I:I,MATCH($C106,'Policy Characteristics'!$C:$C,0))),"",INDEX('Policy Characteristics'!I:I,MATCH($C106,'Policy Characteristics'!$C:$C,0)))</f>
        <v>$ / vehicle</v>
      </c>
      <c r="P106" s="276" t="str">
        <f>IF(ISBLANK(INDEX('Policy Characteristics'!J:J,MATCH($C106,'Policy Characteristics'!$C:$C,0))),"",INDEX('Policy Characteristics'!J:J,MATCH($C106,'Policy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6" s="276" t="str">
        <f>IF(ISBLANK(INDEX('Policy Characteristics'!K:K,MATCH($C106,'Policy Characteristics'!$C:$C,0))),"",INDEX('Policy Characteristics'!K:K,MATCH($C106,'Policy Characteristics'!$C:$C,0)))</f>
        <v>transportation-sector-main.html#ev-subsidy</v>
      </c>
      <c r="R106" s="276" t="str">
        <f>IF(ISBLANK(INDEX('Policy Characteristics'!L:L,MATCH($C106,'Policy Characteristics'!$C:$C,0))),"",INDEX('Policy Characteristics'!L:L,MATCH($C106,'Policy Characteristics'!$C:$C,0)))</f>
        <v>ev-subsidy.html</v>
      </c>
    </row>
    <row r="107" spans="1:18" ht="14.45" customHeight="1" x14ac:dyDescent="0.25">
      <c r="A107" s="276" t="str">
        <f>IF(ISBLANK(INDEX('Policy Characteristics'!A:A,MATCH($C107,'Policy Characteristics'!$C:$C,0))),"",INDEX('Policy Characteristics'!A:A,MATCH($C107,'Policy Characteristics'!$C:$C,0)))</f>
        <v>Transportation</v>
      </c>
      <c r="B107" s="285" t="str">
        <f>IF(ISBLANK(INDEX('Policy Characteristics'!B:B,MATCH($C107,'Policy Characteristics'!$C:$C,0))),"",INDEX('Policy Characteristics'!B:B,MATCH($C107,'Policy Characteristics'!$C:$C,0)))</f>
        <v>Freight Vehicle Subsidy</v>
      </c>
      <c r="C107" s="276" t="str">
        <f>C$106</f>
        <v>Additional Freight Vehicle Subsidy</v>
      </c>
      <c r="D107" s="47" t="s">
        <v>38</v>
      </c>
      <c r="E107" s="2" t="s">
        <v>2262</v>
      </c>
      <c r="F107" s="2" t="s">
        <v>3543</v>
      </c>
      <c r="G107" s="2" t="s">
        <v>3531</v>
      </c>
      <c r="H107" s="44">
        <v>1687</v>
      </c>
      <c r="I107" s="347" t="s">
        <v>44</v>
      </c>
      <c r="J107" s="277" t="str">
        <f>IF(ISBLANK(INDEX('Policy Characteristics'!D:D,MATCH($C107,'Policy Characteristics'!$C:$C,0))),"",INDEX('Policy Characteristics'!D:D,MATCH($C107,'Policy Characteristics'!$C:$C,0)))</f>
        <v>Vehicle Subsidy</v>
      </c>
      <c r="K107" s="276" t="str">
        <f>IF(ISBLANK(INDEX('Policy Characteristics'!E:E,MATCH($C107,'Policy Characteristics'!$C:$C,0))),"",INDEX('Policy Characteristics'!E:E,MATCH($C107,'Policy Characteristics'!$C:$C,0)))</f>
        <v>trans frgt subsidy</v>
      </c>
      <c r="L107" s="284">
        <f>IF(ISBLANK(INDEX('Policy Characteristics'!F:F,MATCH($C107,'Policy Characteristics'!$C:$C,0))),"",INDEX('Policy Characteristics'!F:F,MATCH($C107,'Policy Characteristics'!$C:$C,0)))</f>
        <v>0</v>
      </c>
      <c r="M107" s="284">
        <f>IF(ISBLANK(INDEX('Policy Characteristics'!G:G,MATCH($C107,'Policy Characteristics'!$C:$C,0))),"",INDEX('Policy Characteristics'!G:G,MATCH($C107,'Policy Characteristics'!$C:$C,0)))</f>
        <v>50000</v>
      </c>
      <c r="N107" s="284">
        <f>IF(ISBLANK(INDEX('Policy Characteristics'!H:H,MATCH($C107,'Policy Characteristics'!$C:$C,0))),"",INDEX('Policy Characteristics'!H:H,MATCH($C107,'Policy Characteristics'!$C:$C,0)))</f>
        <v>100</v>
      </c>
      <c r="O107" s="276" t="str">
        <f>IF(ISBLANK(INDEX('Policy Characteristics'!I:I,MATCH($C107,'Policy Characteristics'!$C:$C,0))),"",INDEX('Policy Characteristics'!I:I,MATCH($C107,'Policy Characteristics'!$C:$C,0)))</f>
        <v>$ / vehicle</v>
      </c>
      <c r="P107" s="276" t="str">
        <f>IF(ISBLANK(INDEX('Policy Characteristics'!J:J,MATCH($C107,'Policy Characteristics'!$C:$C,0))),"",INDEX('Policy Characteristics'!J:J,MATCH($C107,'Policy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7" s="276" t="str">
        <f>IF(ISBLANK(INDEX('Policy Characteristics'!K:K,MATCH($C107,'Policy Characteristics'!$C:$C,0))),"",INDEX('Policy Characteristics'!K:K,MATCH($C107,'Policy Characteristics'!$C:$C,0)))</f>
        <v>transportation-sector-main.html#ev-subsidy</v>
      </c>
      <c r="R107" s="276" t="str">
        <f>IF(ISBLANK(INDEX('Policy Characteristics'!L:L,MATCH($C107,'Policy Characteristics'!$C:$C,0))),"",INDEX('Policy Characteristics'!L:L,MATCH($C107,'Policy Characteristics'!$C:$C,0)))</f>
        <v>ev-subsidy.html</v>
      </c>
    </row>
    <row r="108" spans="1:18" x14ac:dyDescent="0.25">
      <c r="A108" s="276" t="str">
        <f>IF(ISBLANK(INDEX('Policy Characteristics'!A:A,MATCH($C108,'Policy Characteristics'!$C:$C,0))),"",INDEX('Policy Characteristics'!A:A,MATCH($C108,'Policy Characteristics'!$C:$C,0)))</f>
        <v>Transportation</v>
      </c>
      <c r="B108" s="285" t="str">
        <f>IF(ISBLANK(INDEX('Policy Characteristics'!B:B,MATCH($C108,'Policy Characteristics'!$C:$C,0))),"",INDEX('Policy Characteristics'!B:B,MATCH($C108,'Policy Characteristics'!$C:$C,0)))</f>
        <v>Freight Vehicle Subsidy</v>
      </c>
      <c r="C108" s="276" t="str">
        <f t="shared" ref="C108:C147" si="4">C$106</f>
        <v>Additional Freight Vehicle Subsidy</v>
      </c>
      <c r="D108" s="47" t="s">
        <v>38</v>
      </c>
      <c r="E108" s="2" t="s">
        <v>2263</v>
      </c>
      <c r="F108" s="2" t="s">
        <v>3543</v>
      </c>
      <c r="G108" s="2" t="s">
        <v>3532</v>
      </c>
      <c r="H108" s="44">
        <v>1688</v>
      </c>
      <c r="I108" s="348" t="s">
        <v>45</v>
      </c>
      <c r="J108" s="277" t="str">
        <f>IF(ISBLANK(INDEX('Policy Characteristics'!D:D,MATCH($C108,'Policy Characteristics'!$C:$C,0))),"",INDEX('Policy Characteristics'!D:D,MATCH($C108,'Policy Characteristics'!$C:$C,0)))</f>
        <v>Vehicle Subsidy</v>
      </c>
      <c r="K108" s="276" t="str">
        <f>IF(ISBLANK(INDEX('Policy Characteristics'!E:E,MATCH($C108,'Policy Characteristics'!$C:$C,0))),"",INDEX('Policy Characteristics'!E:E,MATCH($C108,'Policy Characteristics'!$C:$C,0)))</f>
        <v>trans frgt subsidy</v>
      </c>
      <c r="L108" s="284">
        <f>IF(ISBLANK(INDEX('Policy Characteristics'!F:F,MATCH($C108,'Policy Characteristics'!$C:$C,0))),"",INDEX('Policy Characteristics'!F:F,MATCH($C108,'Policy Characteristics'!$C:$C,0)))</f>
        <v>0</v>
      </c>
      <c r="M108" s="284">
        <f>IF(ISBLANK(INDEX('Policy Characteristics'!G:G,MATCH($C108,'Policy Characteristics'!$C:$C,0))),"",INDEX('Policy Characteristics'!G:G,MATCH($C108,'Policy Characteristics'!$C:$C,0)))</f>
        <v>50000</v>
      </c>
      <c r="N108" s="284">
        <f>IF(ISBLANK(INDEX('Policy Characteristics'!H:H,MATCH($C108,'Policy Characteristics'!$C:$C,0))),"",INDEX('Policy Characteristics'!H:H,MATCH($C108,'Policy Characteristics'!$C:$C,0)))</f>
        <v>100</v>
      </c>
      <c r="O108" s="276" t="str">
        <f>IF(ISBLANK(INDEX('Policy Characteristics'!I:I,MATCH($C108,'Policy Characteristics'!$C:$C,0))),"",INDEX('Policy Characteristics'!I:I,MATCH($C108,'Policy Characteristics'!$C:$C,0)))</f>
        <v>$ / vehicle</v>
      </c>
      <c r="P108" s="276" t="str">
        <f>IF(ISBLANK(INDEX('Policy Characteristics'!J:J,MATCH($C108,'Policy Characteristics'!$C:$C,0))),"",INDEX('Policy Characteristics'!J:J,MATCH($C108,'Policy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8" s="276" t="str">
        <f>IF(ISBLANK(INDEX('Policy Characteristics'!K:K,MATCH($C108,'Policy Characteristics'!$C:$C,0))),"",INDEX('Policy Characteristics'!K:K,MATCH($C108,'Policy Characteristics'!$C:$C,0)))</f>
        <v>transportation-sector-main.html#ev-subsidy</v>
      </c>
      <c r="R108" s="276" t="str">
        <f>IF(ISBLANK(INDEX('Policy Characteristics'!L:L,MATCH($C108,'Policy Characteristics'!$C:$C,0))),"",INDEX('Policy Characteristics'!L:L,MATCH($C108,'Policy Characteristics'!$C:$C,0)))</f>
        <v>ev-subsidy.html</v>
      </c>
    </row>
    <row r="109" spans="1:18" x14ac:dyDescent="0.25">
      <c r="A109" s="276" t="str">
        <f>IF(ISBLANK(INDEX('Policy Characteristics'!A:A,MATCH($C109,'Policy Characteristics'!$C:$C,0))),"",INDEX('Policy Characteristics'!A:A,MATCH($C109,'Policy Characteristics'!$C:$C,0)))</f>
        <v>Transportation</v>
      </c>
      <c r="B109" s="285" t="str">
        <f>IF(ISBLANK(INDEX('Policy Characteristics'!B:B,MATCH($C109,'Policy Characteristics'!$C:$C,0))),"",INDEX('Policy Characteristics'!B:B,MATCH($C109,'Policy Characteristics'!$C:$C,0)))</f>
        <v>Freight Vehicle Subsidy</v>
      </c>
      <c r="C109" s="276" t="str">
        <f t="shared" si="4"/>
        <v>Additional Freight Vehicle Subsidy</v>
      </c>
      <c r="D109" s="47" t="s">
        <v>38</v>
      </c>
      <c r="E109" s="2" t="s">
        <v>2264</v>
      </c>
      <c r="F109" s="2" t="s">
        <v>3543</v>
      </c>
      <c r="G109" s="2" t="s">
        <v>3533</v>
      </c>
      <c r="H109" s="44">
        <v>1689</v>
      </c>
      <c r="I109" s="348" t="s">
        <v>45</v>
      </c>
      <c r="J109" s="277" t="str">
        <f>IF(ISBLANK(INDEX('Policy Characteristics'!D:D,MATCH($C109,'Policy Characteristics'!$C:$C,0))),"",INDEX('Policy Characteristics'!D:D,MATCH($C109,'Policy Characteristics'!$C:$C,0)))</f>
        <v>Vehicle Subsidy</v>
      </c>
      <c r="K109" s="276" t="str">
        <f>IF(ISBLANK(INDEX('Policy Characteristics'!E:E,MATCH($C109,'Policy Characteristics'!$C:$C,0))),"",INDEX('Policy Characteristics'!E:E,MATCH($C109,'Policy Characteristics'!$C:$C,0)))</f>
        <v>trans frgt subsidy</v>
      </c>
      <c r="L109" s="284">
        <f>IF(ISBLANK(INDEX('Policy Characteristics'!F:F,MATCH($C109,'Policy Characteristics'!$C:$C,0))),"",INDEX('Policy Characteristics'!F:F,MATCH($C109,'Policy Characteristics'!$C:$C,0)))</f>
        <v>0</v>
      </c>
      <c r="M109" s="284">
        <f>IF(ISBLANK(INDEX('Policy Characteristics'!G:G,MATCH($C109,'Policy Characteristics'!$C:$C,0))),"",INDEX('Policy Characteristics'!G:G,MATCH($C109,'Policy Characteristics'!$C:$C,0)))</f>
        <v>50000</v>
      </c>
      <c r="N109" s="284">
        <f>IF(ISBLANK(INDEX('Policy Characteristics'!H:H,MATCH($C109,'Policy Characteristics'!$C:$C,0))),"",INDEX('Policy Characteristics'!H:H,MATCH($C109,'Policy Characteristics'!$C:$C,0)))</f>
        <v>100</v>
      </c>
      <c r="O109" s="276" t="str">
        <f>IF(ISBLANK(INDEX('Policy Characteristics'!I:I,MATCH($C109,'Policy Characteristics'!$C:$C,0))),"",INDEX('Policy Characteristics'!I:I,MATCH($C109,'Policy Characteristics'!$C:$C,0)))</f>
        <v>$ / vehicle</v>
      </c>
      <c r="P109" s="276" t="str">
        <f>IF(ISBLANK(INDEX('Policy Characteristics'!J:J,MATCH($C109,'Policy Characteristics'!$C:$C,0))),"",INDEX('Policy Characteristics'!J:J,MATCH($C109,'Policy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09" s="276" t="str">
        <f>IF(ISBLANK(INDEX('Policy Characteristics'!K:K,MATCH($C109,'Policy Characteristics'!$C:$C,0))),"",INDEX('Policy Characteristics'!K:K,MATCH($C109,'Policy Characteristics'!$C:$C,0)))</f>
        <v>transportation-sector-main.html#ev-subsidy</v>
      </c>
      <c r="R109" s="276" t="str">
        <f>IF(ISBLANK(INDEX('Policy Characteristics'!L:L,MATCH($C109,'Policy Characteristics'!$C:$C,0))),"",INDEX('Policy Characteristics'!L:L,MATCH($C109,'Policy Characteristics'!$C:$C,0)))</f>
        <v>ev-subsidy.html</v>
      </c>
    </row>
    <row r="110" spans="1:18" x14ac:dyDescent="0.25">
      <c r="A110" s="276" t="str">
        <f>IF(ISBLANK(INDEX('Policy Characteristics'!A:A,MATCH($C110,'Policy Characteristics'!$C:$C,0))),"",INDEX('Policy Characteristics'!A:A,MATCH($C110,'Policy Characteristics'!$C:$C,0)))</f>
        <v>Transportation</v>
      </c>
      <c r="B110" s="285" t="str">
        <f>IF(ISBLANK(INDEX('Policy Characteristics'!B:B,MATCH($C110,'Policy Characteristics'!$C:$C,0))),"",INDEX('Policy Characteristics'!B:B,MATCH($C110,'Policy Characteristics'!$C:$C,0)))</f>
        <v>Freight Vehicle Subsidy</v>
      </c>
      <c r="C110" s="276" t="str">
        <f t="shared" si="4"/>
        <v>Additional Freight Vehicle Subsidy</v>
      </c>
      <c r="D110" s="47" t="s">
        <v>38</v>
      </c>
      <c r="E110" s="2" t="s">
        <v>2265</v>
      </c>
      <c r="F110" s="2" t="s">
        <v>3543</v>
      </c>
      <c r="G110" s="2" t="s">
        <v>3534</v>
      </c>
      <c r="H110" s="44">
        <v>1690</v>
      </c>
      <c r="I110" s="348" t="s">
        <v>45</v>
      </c>
      <c r="J110" s="277" t="str">
        <f>IF(ISBLANK(INDEX('Policy Characteristics'!D:D,MATCH($C110,'Policy Characteristics'!$C:$C,0))),"",INDEX('Policy Characteristics'!D:D,MATCH($C110,'Policy Characteristics'!$C:$C,0)))</f>
        <v>Vehicle Subsidy</v>
      </c>
      <c r="K110" s="276" t="str">
        <f>IF(ISBLANK(INDEX('Policy Characteristics'!E:E,MATCH($C110,'Policy Characteristics'!$C:$C,0))),"",INDEX('Policy Characteristics'!E:E,MATCH($C110,'Policy Characteristics'!$C:$C,0)))</f>
        <v>trans frgt subsidy</v>
      </c>
      <c r="L110" s="284">
        <f>IF(ISBLANK(INDEX('Policy Characteristics'!F:F,MATCH($C110,'Policy Characteristics'!$C:$C,0))),"",INDEX('Policy Characteristics'!F:F,MATCH($C110,'Policy Characteristics'!$C:$C,0)))</f>
        <v>0</v>
      </c>
      <c r="M110" s="284">
        <f>IF(ISBLANK(INDEX('Policy Characteristics'!G:G,MATCH($C110,'Policy Characteristics'!$C:$C,0))),"",INDEX('Policy Characteristics'!G:G,MATCH($C110,'Policy Characteristics'!$C:$C,0)))</f>
        <v>50000</v>
      </c>
      <c r="N110" s="284">
        <f>IF(ISBLANK(INDEX('Policy Characteristics'!H:H,MATCH($C110,'Policy Characteristics'!$C:$C,0))),"",INDEX('Policy Characteristics'!H:H,MATCH($C110,'Policy Characteristics'!$C:$C,0)))</f>
        <v>100</v>
      </c>
      <c r="O110" s="276" t="str">
        <f>IF(ISBLANK(INDEX('Policy Characteristics'!I:I,MATCH($C110,'Policy Characteristics'!$C:$C,0))),"",INDEX('Policy Characteristics'!I:I,MATCH($C110,'Policy Characteristics'!$C:$C,0)))</f>
        <v>$ / vehicle</v>
      </c>
      <c r="P110" s="276" t="str">
        <f>IF(ISBLANK(INDEX('Policy Characteristics'!J:J,MATCH($C110,'Policy Characteristics'!$C:$C,0))),"",INDEX('Policy Characteristics'!J:J,MATCH($C110,'Policy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0" s="276" t="str">
        <f>IF(ISBLANK(INDEX('Policy Characteristics'!K:K,MATCH($C110,'Policy Characteristics'!$C:$C,0))),"",INDEX('Policy Characteristics'!K:K,MATCH($C110,'Policy Characteristics'!$C:$C,0)))</f>
        <v>transportation-sector-main.html#ev-subsidy</v>
      </c>
      <c r="R110" s="276" t="str">
        <f>IF(ISBLANK(INDEX('Policy Characteristics'!L:L,MATCH($C110,'Policy Characteristics'!$C:$C,0))),"",INDEX('Policy Characteristics'!L:L,MATCH($C110,'Policy Characteristics'!$C:$C,0)))</f>
        <v>ev-subsidy.html</v>
      </c>
    </row>
    <row r="111" spans="1:18" x14ac:dyDescent="0.25">
      <c r="A111" s="276" t="str">
        <f>IF(ISBLANK(INDEX('Policy Characteristics'!A:A,MATCH($C111,'Policy Characteristics'!$C:$C,0))),"",INDEX('Policy Characteristics'!A:A,MATCH($C111,'Policy Characteristics'!$C:$C,0)))</f>
        <v>Transportation</v>
      </c>
      <c r="B111" s="285" t="str">
        <f>IF(ISBLANK(INDEX('Policy Characteristics'!B:B,MATCH($C111,'Policy Characteristics'!$C:$C,0))),"",INDEX('Policy Characteristics'!B:B,MATCH($C111,'Policy Characteristics'!$C:$C,0)))</f>
        <v>Freight Vehicle Subsidy</v>
      </c>
      <c r="C111" s="276" t="str">
        <f t="shared" si="4"/>
        <v>Additional Freight Vehicle Subsidy</v>
      </c>
      <c r="D111" s="47" t="s">
        <v>38</v>
      </c>
      <c r="E111" s="2" t="s">
        <v>2535</v>
      </c>
      <c r="F111" s="2" t="s">
        <v>3543</v>
      </c>
      <c r="G111" s="2" t="s">
        <v>2535</v>
      </c>
      <c r="H111" s="44">
        <v>1691</v>
      </c>
      <c r="I111" s="347" t="s">
        <v>44</v>
      </c>
      <c r="J111" s="277" t="str">
        <f>IF(ISBLANK(INDEX('Policy Characteristics'!D:D,MATCH($C111,'Policy Characteristics'!$C:$C,0))),"",INDEX('Policy Characteristics'!D:D,MATCH($C111,'Policy Characteristics'!$C:$C,0)))</f>
        <v>Vehicle Subsidy</v>
      </c>
      <c r="K111" s="276" t="str">
        <f>IF(ISBLANK(INDEX('Policy Characteristics'!E:E,MATCH($C111,'Policy Characteristics'!$C:$C,0))),"",INDEX('Policy Characteristics'!E:E,MATCH($C111,'Policy Characteristics'!$C:$C,0)))</f>
        <v>trans frgt subsidy</v>
      </c>
      <c r="L111" s="284">
        <f>IF(ISBLANK(INDEX('Policy Characteristics'!F:F,MATCH($C111,'Policy Characteristics'!$C:$C,0))),"",INDEX('Policy Characteristics'!F:F,MATCH($C111,'Policy Characteristics'!$C:$C,0)))</f>
        <v>0</v>
      </c>
      <c r="M111" s="284">
        <f>IF(ISBLANK(INDEX('Policy Characteristics'!G:G,MATCH($C111,'Policy Characteristics'!$C:$C,0))),"",INDEX('Policy Characteristics'!G:G,MATCH($C111,'Policy Characteristics'!$C:$C,0)))</f>
        <v>50000</v>
      </c>
      <c r="N111" s="284">
        <f>IF(ISBLANK(INDEX('Policy Characteristics'!H:H,MATCH($C111,'Policy Characteristics'!$C:$C,0))),"",INDEX('Policy Characteristics'!H:H,MATCH($C111,'Policy Characteristics'!$C:$C,0)))</f>
        <v>100</v>
      </c>
      <c r="O111" s="276" t="str">
        <f>IF(ISBLANK(INDEX('Policy Characteristics'!I:I,MATCH($C111,'Policy Characteristics'!$C:$C,0))),"",INDEX('Policy Characteristics'!I:I,MATCH($C111,'Policy Characteristics'!$C:$C,0)))</f>
        <v>$ / vehicle</v>
      </c>
      <c r="P111" s="276" t="str">
        <f>IF(ISBLANK(INDEX('Policy Characteristics'!J:J,MATCH($C111,'Policy Characteristics'!$C:$C,0))),"",INDEX('Policy Characteristics'!J:J,MATCH($C111,'Policy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1" s="276" t="str">
        <f>IF(ISBLANK(INDEX('Policy Characteristics'!K:K,MATCH($C111,'Policy Characteristics'!$C:$C,0))),"",INDEX('Policy Characteristics'!K:K,MATCH($C111,'Policy Characteristics'!$C:$C,0)))</f>
        <v>transportation-sector-main.html#ev-subsidy</v>
      </c>
      <c r="R111" s="276" t="str">
        <f>IF(ISBLANK(INDEX('Policy Characteristics'!L:L,MATCH($C111,'Policy Characteristics'!$C:$C,0))),"",INDEX('Policy Characteristics'!L:L,MATCH($C111,'Policy Characteristics'!$C:$C,0)))</f>
        <v>ev-subsidy.html</v>
      </c>
    </row>
    <row r="112" spans="1:18" x14ac:dyDescent="0.25">
      <c r="A112" s="276" t="str">
        <f>IF(ISBLANK(INDEX('Policy Characteristics'!A:A,MATCH($C112,'Policy Characteristics'!$C:$C,0))),"",INDEX('Policy Characteristics'!A:A,MATCH($C112,'Policy Characteristics'!$C:$C,0)))</f>
        <v>Transportation</v>
      </c>
      <c r="B112" s="285" t="str">
        <f>IF(ISBLANK(INDEX('Policy Characteristics'!B:B,MATCH($C112,'Policy Characteristics'!$C:$C,0))),"",INDEX('Policy Characteristics'!B:B,MATCH($C112,'Policy Characteristics'!$C:$C,0)))</f>
        <v>Freight Vehicle Subsidy</v>
      </c>
      <c r="C112" s="276" t="str">
        <f t="shared" si="4"/>
        <v>Additional Freight Vehicle Subsidy</v>
      </c>
      <c r="D112" s="47" t="s">
        <v>38</v>
      </c>
      <c r="E112" s="2" t="s">
        <v>2534</v>
      </c>
      <c r="F112" s="2" t="s">
        <v>3543</v>
      </c>
      <c r="G112" s="2" t="s">
        <v>3535</v>
      </c>
      <c r="H112" s="44">
        <v>1692</v>
      </c>
      <c r="I112" s="348" t="s">
        <v>45</v>
      </c>
      <c r="J112" s="277" t="str">
        <f>IF(ISBLANK(INDEX('Policy Characteristics'!D:D,MATCH($C112,'Policy Characteristics'!$C:$C,0))),"",INDEX('Policy Characteristics'!D:D,MATCH($C112,'Policy Characteristics'!$C:$C,0)))</f>
        <v>Vehicle Subsidy</v>
      </c>
      <c r="K112" s="276" t="str">
        <f>IF(ISBLANK(INDEX('Policy Characteristics'!E:E,MATCH($C112,'Policy Characteristics'!$C:$C,0))),"",INDEX('Policy Characteristics'!E:E,MATCH($C112,'Policy Characteristics'!$C:$C,0)))</f>
        <v>trans frgt subsidy</v>
      </c>
      <c r="L112" s="284">
        <f>IF(ISBLANK(INDEX('Policy Characteristics'!F:F,MATCH($C112,'Policy Characteristics'!$C:$C,0))),"",INDEX('Policy Characteristics'!F:F,MATCH($C112,'Policy Characteristics'!$C:$C,0)))</f>
        <v>0</v>
      </c>
      <c r="M112" s="284">
        <f>IF(ISBLANK(INDEX('Policy Characteristics'!G:G,MATCH($C112,'Policy Characteristics'!$C:$C,0))),"",INDEX('Policy Characteristics'!G:G,MATCH($C112,'Policy Characteristics'!$C:$C,0)))</f>
        <v>50000</v>
      </c>
      <c r="N112" s="284">
        <f>IF(ISBLANK(INDEX('Policy Characteristics'!H:H,MATCH($C112,'Policy Characteristics'!$C:$C,0))),"",INDEX('Policy Characteristics'!H:H,MATCH($C112,'Policy Characteristics'!$C:$C,0)))</f>
        <v>100</v>
      </c>
      <c r="O112" s="276" t="str">
        <f>IF(ISBLANK(INDEX('Policy Characteristics'!I:I,MATCH($C112,'Policy Characteristics'!$C:$C,0))),"",INDEX('Policy Characteristics'!I:I,MATCH($C112,'Policy Characteristics'!$C:$C,0)))</f>
        <v>$ / vehicle</v>
      </c>
      <c r="P112" s="276" t="str">
        <f>IF(ISBLANK(INDEX('Policy Characteristics'!J:J,MATCH($C112,'Policy Characteristics'!$C:$C,0))),"",INDEX('Policy Characteristics'!J:J,MATCH($C112,'Policy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2" s="276" t="str">
        <f>IF(ISBLANK(INDEX('Policy Characteristics'!K:K,MATCH($C112,'Policy Characteristics'!$C:$C,0))),"",INDEX('Policy Characteristics'!K:K,MATCH($C112,'Policy Characteristics'!$C:$C,0)))</f>
        <v>transportation-sector-main.html#ev-subsidy</v>
      </c>
      <c r="R112" s="276" t="str">
        <f>IF(ISBLANK(INDEX('Policy Characteristics'!L:L,MATCH($C112,'Policy Characteristics'!$C:$C,0))),"",INDEX('Policy Characteristics'!L:L,MATCH($C112,'Policy Characteristics'!$C:$C,0)))</f>
        <v>ev-subsidy.html</v>
      </c>
    </row>
    <row r="113" spans="1:18" x14ac:dyDescent="0.25">
      <c r="A113" s="276" t="str">
        <f>IF(ISBLANK(INDEX('Policy Characteristics'!A:A,MATCH($C113,'Policy Characteristics'!$C:$C,0))),"",INDEX('Policy Characteristics'!A:A,MATCH($C113,'Policy Characteristics'!$C:$C,0)))</f>
        <v>Transportation</v>
      </c>
      <c r="B113" s="285" t="str">
        <f>IF(ISBLANK(INDEX('Policy Characteristics'!B:B,MATCH($C113,'Policy Characteristics'!$C:$C,0))),"",INDEX('Policy Characteristics'!B:B,MATCH($C113,'Policy Characteristics'!$C:$C,0)))</f>
        <v>Freight Vehicle Subsidy</v>
      </c>
      <c r="C113" s="276" t="str">
        <f t="shared" si="4"/>
        <v>Additional Freight Vehicle Subsidy</v>
      </c>
      <c r="D113" s="47" t="s">
        <v>39</v>
      </c>
      <c r="E113" s="47" t="s">
        <v>2261</v>
      </c>
      <c r="F113" s="2" t="s">
        <v>3538</v>
      </c>
      <c r="G113" s="47" t="s">
        <v>3530</v>
      </c>
      <c r="H113" s="44">
        <v>1693</v>
      </c>
      <c r="I113" s="347" t="s">
        <v>44</v>
      </c>
      <c r="J113" s="277" t="str">
        <f>IF(ISBLANK(INDEX('Policy Characteristics'!D:D,MATCH($C113,'Policy Characteristics'!$C:$C,0))),"",INDEX('Policy Characteristics'!D:D,MATCH($C113,'Policy Characteristics'!$C:$C,0)))</f>
        <v>Vehicle Subsidy</v>
      </c>
      <c r="K113" s="276" t="str">
        <f>IF(ISBLANK(INDEX('Policy Characteristics'!E:E,MATCH($C113,'Policy Characteristics'!$C:$C,0))),"",INDEX('Policy Characteristics'!E:E,MATCH($C113,'Policy Characteristics'!$C:$C,0)))</f>
        <v>trans frgt subsidy</v>
      </c>
      <c r="L113" s="284">
        <f>IF(ISBLANK(INDEX('Policy Characteristics'!F:F,MATCH($C113,'Policy Characteristics'!$C:$C,0))),"",INDEX('Policy Characteristics'!F:F,MATCH($C113,'Policy Characteristics'!$C:$C,0)))</f>
        <v>0</v>
      </c>
      <c r="M113" s="284">
        <f>IF(ISBLANK(INDEX('Policy Characteristics'!G:G,MATCH($C113,'Policy Characteristics'!$C:$C,0))),"",INDEX('Policy Characteristics'!G:G,MATCH($C113,'Policy Characteristics'!$C:$C,0)))</f>
        <v>50000</v>
      </c>
      <c r="N113" s="284">
        <f>IF(ISBLANK(INDEX('Policy Characteristics'!H:H,MATCH($C113,'Policy Characteristics'!$C:$C,0))),"",INDEX('Policy Characteristics'!H:H,MATCH($C113,'Policy Characteristics'!$C:$C,0)))</f>
        <v>100</v>
      </c>
      <c r="O113" s="276" t="str">
        <f>IF(ISBLANK(INDEX('Policy Characteristics'!I:I,MATCH($C113,'Policy Characteristics'!$C:$C,0))),"",INDEX('Policy Characteristics'!I:I,MATCH($C113,'Policy Characteristics'!$C:$C,0)))</f>
        <v>$ / vehicle</v>
      </c>
      <c r="P113" s="276" t="str">
        <f>IF(ISBLANK(INDEX('Policy Characteristics'!J:J,MATCH($C113,'Policy Characteristics'!$C:$C,0))),"",INDEX('Policy Characteristics'!J:J,MATCH($C113,'Policy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3" s="276" t="str">
        <f>IF(ISBLANK(INDEX('Policy Characteristics'!K:K,MATCH($C113,'Policy Characteristics'!$C:$C,0))),"",INDEX('Policy Characteristics'!K:K,MATCH($C113,'Policy Characteristics'!$C:$C,0)))</f>
        <v>transportation-sector-main.html#ev-subsidy</v>
      </c>
      <c r="R113" s="276" t="str">
        <f>IF(ISBLANK(INDEX('Policy Characteristics'!L:L,MATCH($C113,'Policy Characteristics'!$C:$C,0))),"",INDEX('Policy Characteristics'!L:L,MATCH($C113,'Policy Characteristics'!$C:$C,0)))</f>
        <v>ev-subsidy.html</v>
      </c>
    </row>
    <row r="114" spans="1:18" x14ac:dyDescent="0.25">
      <c r="A114" s="276" t="str">
        <f>IF(ISBLANK(INDEX('Policy Characteristics'!A:A,MATCH($C114,'Policy Characteristics'!$C:$C,0))),"",INDEX('Policy Characteristics'!A:A,MATCH($C114,'Policy Characteristics'!$C:$C,0)))</f>
        <v>Transportation</v>
      </c>
      <c r="B114" s="285" t="str">
        <f>IF(ISBLANK(INDEX('Policy Characteristics'!B:B,MATCH($C114,'Policy Characteristics'!$C:$C,0))),"",INDEX('Policy Characteristics'!B:B,MATCH($C114,'Policy Characteristics'!$C:$C,0)))</f>
        <v>Freight Vehicle Subsidy</v>
      </c>
      <c r="C114" s="276" t="str">
        <f t="shared" si="4"/>
        <v>Additional Freight Vehicle Subsidy</v>
      </c>
      <c r="D114" s="47" t="s">
        <v>39</v>
      </c>
      <c r="E114" s="2" t="s">
        <v>2262</v>
      </c>
      <c r="F114" s="2" t="s">
        <v>3538</v>
      </c>
      <c r="G114" s="2" t="s">
        <v>3531</v>
      </c>
      <c r="H114" s="44">
        <v>1694</v>
      </c>
      <c r="I114" s="348" t="s">
        <v>45</v>
      </c>
      <c r="J114" s="277" t="str">
        <f>IF(ISBLANK(INDEX('Policy Characteristics'!D:D,MATCH($C114,'Policy Characteristics'!$C:$C,0))),"",INDEX('Policy Characteristics'!D:D,MATCH($C114,'Policy Characteristics'!$C:$C,0)))</f>
        <v>Vehicle Subsidy</v>
      </c>
      <c r="K114" s="276" t="str">
        <f>IF(ISBLANK(INDEX('Policy Characteristics'!E:E,MATCH($C114,'Policy Characteristics'!$C:$C,0))),"",INDEX('Policy Characteristics'!E:E,MATCH($C114,'Policy Characteristics'!$C:$C,0)))</f>
        <v>trans frgt subsidy</v>
      </c>
      <c r="L114" s="284">
        <f>IF(ISBLANK(INDEX('Policy Characteristics'!F:F,MATCH($C114,'Policy Characteristics'!$C:$C,0))),"",INDEX('Policy Characteristics'!F:F,MATCH($C114,'Policy Characteristics'!$C:$C,0)))</f>
        <v>0</v>
      </c>
      <c r="M114" s="284">
        <f>IF(ISBLANK(INDEX('Policy Characteristics'!G:G,MATCH($C114,'Policy Characteristics'!$C:$C,0))),"",INDEX('Policy Characteristics'!G:G,MATCH($C114,'Policy Characteristics'!$C:$C,0)))</f>
        <v>50000</v>
      </c>
      <c r="N114" s="284">
        <f>IF(ISBLANK(INDEX('Policy Characteristics'!H:H,MATCH($C114,'Policy Characteristics'!$C:$C,0))),"",INDEX('Policy Characteristics'!H:H,MATCH($C114,'Policy Characteristics'!$C:$C,0)))</f>
        <v>100</v>
      </c>
      <c r="O114" s="276" t="str">
        <f>IF(ISBLANK(INDEX('Policy Characteristics'!I:I,MATCH($C114,'Policy Characteristics'!$C:$C,0))),"",INDEX('Policy Characteristics'!I:I,MATCH($C114,'Policy Characteristics'!$C:$C,0)))</f>
        <v>$ / vehicle</v>
      </c>
      <c r="P114" s="276" t="str">
        <f>IF(ISBLANK(INDEX('Policy Characteristics'!J:J,MATCH($C114,'Policy Characteristics'!$C:$C,0))),"",INDEX('Policy Characteristics'!J:J,MATCH($C114,'Policy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4" s="276" t="str">
        <f>IF(ISBLANK(INDEX('Policy Characteristics'!K:K,MATCH($C114,'Policy Characteristics'!$C:$C,0))),"",INDEX('Policy Characteristics'!K:K,MATCH($C114,'Policy Characteristics'!$C:$C,0)))</f>
        <v>transportation-sector-main.html#ev-subsidy</v>
      </c>
      <c r="R114" s="276" t="str">
        <f>IF(ISBLANK(INDEX('Policy Characteristics'!L:L,MATCH($C114,'Policy Characteristics'!$C:$C,0))),"",INDEX('Policy Characteristics'!L:L,MATCH($C114,'Policy Characteristics'!$C:$C,0)))</f>
        <v>ev-subsidy.html</v>
      </c>
    </row>
    <row r="115" spans="1:18" x14ac:dyDescent="0.25">
      <c r="A115" s="276" t="str">
        <f>IF(ISBLANK(INDEX('Policy Characteristics'!A:A,MATCH($C115,'Policy Characteristics'!$C:$C,0))),"",INDEX('Policy Characteristics'!A:A,MATCH($C115,'Policy Characteristics'!$C:$C,0)))</f>
        <v>Transportation</v>
      </c>
      <c r="B115" s="285" t="str">
        <f>IF(ISBLANK(INDEX('Policy Characteristics'!B:B,MATCH($C115,'Policy Characteristics'!$C:$C,0))),"",INDEX('Policy Characteristics'!B:B,MATCH($C115,'Policy Characteristics'!$C:$C,0)))</f>
        <v>Freight Vehicle Subsidy</v>
      </c>
      <c r="C115" s="276" t="str">
        <f t="shared" si="4"/>
        <v>Additional Freight Vehicle Subsidy</v>
      </c>
      <c r="D115" s="47" t="s">
        <v>39</v>
      </c>
      <c r="E115" s="2" t="s">
        <v>2263</v>
      </c>
      <c r="F115" s="2" t="s">
        <v>3538</v>
      </c>
      <c r="G115" s="2" t="s">
        <v>3532</v>
      </c>
      <c r="H115" s="44">
        <v>1695</v>
      </c>
      <c r="I115" s="348" t="s">
        <v>45</v>
      </c>
      <c r="J115" s="277" t="str">
        <f>IF(ISBLANK(INDEX('Policy Characteristics'!D:D,MATCH($C115,'Policy Characteristics'!$C:$C,0))),"",INDEX('Policy Characteristics'!D:D,MATCH($C115,'Policy Characteristics'!$C:$C,0)))</f>
        <v>Vehicle Subsidy</v>
      </c>
      <c r="K115" s="276" t="str">
        <f>IF(ISBLANK(INDEX('Policy Characteristics'!E:E,MATCH($C115,'Policy Characteristics'!$C:$C,0))),"",INDEX('Policy Characteristics'!E:E,MATCH($C115,'Policy Characteristics'!$C:$C,0)))</f>
        <v>trans frgt subsidy</v>
      </c>
      <c r="L115" s="284">
        <f>IF(ISBLANK(INDEX('Policy Characteristics'!F:F,MATCH($C115,'Policy Characteristics'!$C:$C,0))),"",INDEX('Policy Characteristics'!F:F,MATCH($C115,'Policy Characteristics'!$C:$C,0)))</f>
        <v>0</v>
      </c>
      <c r="M115" s="284">
        <f>IF(ISBLANK(INDEX('Policy Characteristics'!G:G,MATCH($C115,'Policy Characteristics'!$C:$C,0))),"",INDEX('Policy Characteristics'!G:G,MATCH($C115,'Policy Characteristics'!$C:$C,0)))</f>
        <v>50000</v>
      </c>
      <c r="N115" s="284">
        <f>IF(ISBLANK(INDEX('Policy Characteristics'!H:H,MATCH($C115,'Policy Characteristics'!$C:$C,0))),"",INDEX('Policy Characteristics'!H:H,MATCH($C115,'Policy Characteristics'!$C:$C,0)))</f>
        <v>100</v>
      </c>
      <c r="O115" s="276" t="str">
        <f>IF(ISBLANK(INDEX('Policy Characteristics'!I:I,MATCH($C115,'Policy Characteristics'!$C:$C,0))),"",INDEX('Policy Characteristics'!I:I,MATCH($C115,'Policy Characteristics'!$C:$C,0)))</f>
        <v>$ / vehicle</v>
      </c>
      <c r="P115" s="276" t="str">
        <f>IF(ISBLANK(INDEX('Policy Characteristics'!J:J,MATCH($C115,'Policy Characteristics'!$C:$C,0))),"",INDEX('Policy Characteristics'!J:J,MATCH($C115,'Policy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5" s="276" t="str">
        <f>IF(ISBLANK(INDEX('Policy Characteristics'!K:K,MATCH($C115,'Policy Characteristics'!$C:$C,0))),"",INDEX('Policy Characteristics'!K:K,MATCH($C115,'Policy Characteristics'!$C:$C,0)))</f>
        <v>transportation-sector-main.html#ev-subsidy</v>
      </c>
      <c r="R115" s="276" t="str">
        <f>IF(ISBLANK(INDEX('Policy Characteristics'!L:L,MATCH($C115,'Policy Characteristics'!$C:$C,0))),"",INDEX('Policy Characteristics'!L:L,MATCH($C115,'Policy Characteristics'!$C:$C,0)))</f>
        <v>ev-subsidy.html</v>
      </c>
    </row>
    <row r="116" spans="1:18" x14ac:dyDescent="0.25">
      <c r="A116" s="276" t="str">
        <f>IF(ISBLANK(INDEX('Policy Characteristics'!A:A,MATCH($C116,'Policy Characteristics'!$C:$C,0))),"",INDEX('Policy Characteristics'!A:A,MATCH($C116,'Policy Characteristics'!$C:$C,0)))</f>
        <v>Transportation</v>
      </c>
      <c r="B116" s="285" t="str">
        <f>IF(ISBLANK(INDEX('Policy Characteristics'!B:B,MATCH($C116,'Policy Characteristics'!$C:$C,0))),"",INDEX('Policy Characteristics'!B:B,MATCH($C116,'Policy Characteristics'!$C:$C,0)))</f>
        <v>Freight Vehicle Subsidy</v>
      </c>
      <c r="C116" s="276" t="str">
        <f t="shared" si="4"/>
        <v>Additional Freight Vehicle Subsidy</v>
      </c>
      <c r="D116" s="47" t="s">
        <v>39</v>
      </c>
      <c r="E116" s="2" t="s">
        <v>2264</v>
      </c>
      <c r="F116" s="2" t="s">
        <v>3538</v>
      </c>
      <c r="G116" s="2" t="s">
        <v>3533</v>
      </c>
      <c r="H116" s="44">
        <v>1696</v>
      </c>
      <c r="I116" s="348" t="s">
        <v>45</v>
      </c>
      <c r="J116" s="277" t="str">
        <f>IF(ISBLANK(INDEX('Policy Characteristics'!D:D,MATCH($C116,'Policy Characteristics'!$C:$C,0))),"",INDEX('Policy Characteristics'!D:D,MATCH($C116,'Policy Characteristics'!$C:$C,0)))</f>
        <v>Vehicle Subsidy</v>
      </c>
      <c r="K116" s="276" t="str">
        <f>IF(ISBLANK(INDEX('Policy Characteristics'!E:E,MATCH($C116,'Policy Characteristics'!$C:$C,0))),"",INDEX('Policy Characteristics'!E:E,MATCH($C116,'Policy Characteristics'!$C:$C,0)))</f>
        <v>trans frgt subsidy</v>
      </c>
      <c r="L116" s="284">
        <f>IF(ISBLANK(INDEX('Policy Characteristics'!F:F,MATCH($C116,'Policy Characteristics'!$C:$C,0))),"",INDEX('Policy Characteristics'!F:F,MATCH($C116,'Policy Characteristics'!$C:$C,0)))</f>
        <v>0</v>
      </c>
      <c r="M116" s="284">
        <f>IF(ISBLANK(INDEX('Policy Characteristics'!G:G,MATCH($C116,'Policy Characteristics'!$C:$C,0))),"",INDEX('Policy Characteristics'!G:G,MATCH($C116,'Policy Characteristics'!$C:$C,0)))</f>
        <v>50000</v>
      </c>
      <c r="N116" s="284">
        <f>IF(ISBLANK(INDEX('Policy Characteristics'!H:H,MATCH($C116,'Policy Characteristics'!$C:$C,0))),"",INDEX('Policy Characteristics'!H:H,MATCH($C116,'Policy Characteristics'!$C:$C,0)))</f>
        <v>100</v>
      </c>
      <c r="O116" s="276" t="str">
        <f>IF(ISBLANK(INDEX('Policy Characteristics'!I:I,MATCH($C116,'Policy Characteristics'!$C:$C,0))),"",INDEX('Policy Characteristics'!I:I,MATCH($C116,'Policy Characteristics'!$C:$C,0)))</f>
        <v>$ / vehicle</v>
      </c>
      <c r="P116" s="276" t="str">
        <f>IF(ISBLANK(INDEX('Policy Characteristics'!J:J,MATCH($C116,'Policy Characteristics'!$C:$C,0))),"",INDEX('Policy Characteristics'!J:J,MATCH($C116,'Policy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6" s="276" t="str">
        <f>IF(ISBLANK(INDEX('Policy Characteristics'!K:K,MATCH($C116,'Policy Characteristics'!$C:$C,0))),"",INDEX('Policy Characteristics'!K:K,MATCH($C116,'Policy Characteristics'!$C:$C,0)))</f>
        <v>transportation-sector-main.html#ev-subsidy</v>
      </c>
      <c r="R116" s="276" t="str">
        <f>IF(ISBLANK(INDEX('Policy Characteristics'!L:L,MATCH($C116,'Policy Characteristics'!$C:$C,0))),"",INDEX('Policy Characteristics'!L:L,MATCH($C116,'Policy Characteristics'!$C:$C,0)))</f>
        <v>ev-subsidy.html</v>
      </c>
    </row>
    <row r="117" spans="1:18" x14ac:dyDescent="0.25">
      <c r="A117" s="276" t="str">
        <f>IF(ISBLANK(INDEX('Policy Characteristics'!A:A,MATCH($C117,'Policy Characteristics'!$C:$C,0))),"",INDEX('Policy Characteristics'!A:A,MATCH($C117,'Policy Characteristics'!$C:$C,0)))</f>
        <v>Transportation</v>
      </c>
      <c r="B117" s="285" t="str">
        <f>IF(ISBLANK(INDEX('Policy Characteristics'!B:B,MATCH($C117,'Policy Characteristics'!$C:$C,0))),"",INDEX('Policy Characteristics'!B:B,MATCH($C117,'Policy Characteristics'!$C:$C,0)))</f>
        <v>Freight Vehicle Subsidy</v>
      </c>
      <c r="C117" s="276" t="str">
        <f t="shared" si="4"/>
        <v>Additional Freight Vehicle Subsidy</v>
      </c>
      <c r="D117" s="47" t="s">
        <v>39</v>
      </c>
      <c r="E117" s="2" t="s">
        <v>2265</v>
      </c>
      <c r="F117" s="2" t="s">
        <v>3538</v>
      </c>
      <c r="G117" s="2" t="s">
        <v>3534</v>
      </c>
      <c r="H117" s="44">
        <v>1697</v>
      </c>
      <c r="I117" s="347" t="s">
        <v>44</v>
      </c>
      <c r="J117" s="277" t="str">
        <f>IF(ISBLANK(INDEX('Policy Characteristics'!D:D,MATCH($C117,'Policy Characteristics'!$C:$C,0))),"",INDEX('Policy Characteristics'!D:D,MATCH($C117,'Policy Characteristics'!$C:$C,0)))</f>
        <v>Vehicle Subsidy</v>
      </c>
      <c r="K117" s="276" t="str">
        <f>IF(ISBLANK(INDEX('Policy Characteristics'!E:E,MATCH($C117,'Policy Characteristics'!$C:$C,0))),"",INDEX('Policy Characteristics'!E:E,MATCH($C117,'Policy Characteristics'!$C:$C,0)))</f>
        <v>trans frgt subsidy</v>
      </c>
      <c r="L117" s="284">
        <f>IF(ISBLANK(INDEX('Policy Characteristics'!F:F,MATCH($C117,'Policy Characteristics'!$C:$C,0))),"",INDEX('Policy Characteristics'!F:F,MATCH($C117,'Policy Characteristics'!$C:$C,0)))</f>
        <v>0</v>
      </c>
      <c r="M117" s="284">
        <f>IF(ISBLANK(INDEX('Policy Characteristics'!G:G,MATCH($C117,'Policy Characteristics'!$C:$C,0))),"",INDEX('Policy Characteristics'!G:G,MATCH($C117,'Policy Characteristics'!$C:$C,0)))</f>
        <v>50000</v>
      </c>
      <c r="N117" s="284">
        <f>IF(ISBLANK(INDEX('Policy Characteristics'!H:H,MATCH($C117,'Policy Characteristics'!$C:$C,0))),"",INDEX('Policy Characteristics'!H:H,MATCH($C117,'Policy Characteristics'!$C:$C,0)))</f>
        <v>100</v>
      </c>
      <c r="O117" s="276" t="str">
        <f>IF(ISBLANK(INDEX('Policy Characteristics'!I:I,MATCH($C117,'Policy Characteristics'!$C:$C,0))),"",INDEX('Policy Characteristics'!I:I,MATCH($C117,'Policy Characteristics'!$C:$C,0)))</f>
        <v>$ / vehicle</v>
      </c>
      <c r="P117" s="276" t="str">
        <f>IF(ISBLANK(INDEX('Policy Characteristics'!J:J,MATCH($C117,'Policy Characteristics'!$C:$C,0))),"",INDEX('Policy Characteristics'!J:J,MATCH($C117,'Policy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7" s="276" t="str">
        <f>IF(ISBLANK(INDEX('Policy Characteristics'!K:K,MATCH($C117,'Policy Characteristics'!$C:$C,0))),"",INDEX('Policy Characteristics'!K:K,MATCH($C117,'Policy Characteristics'!$C:$C,0)))</f>
        <v>transportation-sector-main.html#ev-subsidy</v>
      </c>
      <c r="R117" s="276" t="str">
        <f>IF(ISBLANK(INDEX('Policy Characteristics'!L:L,MATCH($C117,'Policy Characteristics'!$C:$C,0))),"",INDEX('Policy Characteristics'!L:L,MATCH($C117,'Policy Characteristics'!$C:$C,0)))</f>
        <v>ev-subsidy.html</v>
      </c>
    </row>
    <row r="118" spans="1:18" x14ac:dyDescent="0.25">
      <c r="A118" s="276" t="str">
        <f>IF(ISBLANK(INDEX('Policy Characteristics'!A:A,MATCH($C118,'Policy Characteristics'!$C:$C,0))),"",INDEX('Policy Characteristics'!A:A,MATCH($C118,'Policy Characteristics'!$C:$C,0)))</f>
        <v>Transportation</v>
      </c>
      <c r="B118" s="285" t="str">
        <f>IF(ISBLANK(INDEX('Policy Characteristics'!B:B,MATCH($C118,'Policy Characteristics'!$C:$C,0))),"",INDEX('Policy Characteristics'!B:B,MATCH($C118,'Policy Characteristics'!$C:$C,0)))</f>
        <v>Freight Vehicle Subsidy</v>
      </c>
      <c r="C118" s="276" t="str">
        <f t="shared" si="4"/>
        <v>Additional Freight Vehicle Subsidy</v>
      </c>
      <c r="D118" s="47" t="s">
        <v>39</v>
      </c>
      <c r="E118" s="2" t="s">
        <v>2535</v>
      </c>
      <c r="F118" s="2" t="s">
        <v>3538</v>
      </c>
      <c r="G118" s="2" t="s">
        <v>2535</v>
      </c>
      <c r="H118" s="44">
        <v>1698</v>
      </c>
      <c r="I118" s="348" t="s">
        <v>45</v>
      </c>
      <c r="J118" s="277" t="str">
        <f>IF(ISBLANK(INDEX('Policy Characteristics'!D:D,MATCH($C118,'Policy Characteristics'!$C:$C,0))),"",INDEX('Policy Characteristics'!D:D,MATCH($C118,'Policy Characteristics'!$C:$C,0)))</f>
        <v>Vehicle Subsidy</v>
      </c>
      <c r="K118" s="276" t="str">
        <f>IF(ISBLANK(INDEX('Policy Characteristics'!E:E,MATCH($C118,'Policy Characteristics'!$C:$C,0))),"",INDEX('Policy Characteristics'!E:E,MATCH($C118,'Policy Characteristics'!$C:$C,0)))</f>
        <v>trans frgt subsidy</v>
      </c>
      <c r="L118" s="284">
        <f>IF(ISBLANK(INDEX('Policy Characteristics'!F:F,MATCH($C118,'Policy Characteristics'!$C:$C,0))),"",INDEX('Policy Characteristics'!F:F,MATCH($C118,'Policy Characteristics'!$C:$C,0)))</f>
        <v>0</v>
      </c>
      <c r="M118" s="284">
        <f>IF(ISBLANK(INDEX('Policy Characteristics'!G:G,MATCH($C118,'Policy Characteristics'!$C:$C,0))),"",INDEX('Policy Characteristics'!G:G,MATCH($C118,'Policy Characteristics'!$C:$C,0)))</f>
        <v>50000</v>
      </c>
      <c r="N118" s="284">
        <f>IF(ISBLANK(INDEX('Policy Characteristics'!H:H,MATCH($C118,'Policy Characteristics'!$C:$C,0))),"",INDEX('Policy Characteristics'!H:H,MATCH($C118,'Policy Characteristics'!$C:$C,0)))</f>
        <v>100</v>
      </c>
      <c r="O118" s="276" t="str">
        <f>IF(ISBLANK(INDEX('Policy Characteristics'!I:I,MATCH($C118,'Policy Characteristics'!$C:$C,0))),"",INDEX('Policy Characteristics'!I:I,MATCH($C118,'Policy Characteristics'!$C:$C,0)))</f>
        <v>$ / vehicle</v>
      </c>
      <c r="P118" s="276" t="str">
        <f>IF(ISBLANK(INDEX('Policy Characteristics'!J:J,MATCH($C118,'Policy Characteristics'!$C:$C,0))),"",INDEX('Policy Characteristics'!J:J,MATCH($C118,'Policy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8" s="276" t="str">
        <f>IF(ISBLANK(INDEX('Policy Characteristics'!K:K,MATCH($C118,'Policy Characteristics'!$C:$C,0))),"",INDEX('Policy Characteristics'!K:K,MATCH($C118,'Policy Characteristics'!$C:$C,0)))</f>
        <v>transportation-sector-main.html#ev-subsidy</v>
      </c>
      <c r="R118" s="276" t="str">
        <f>IF(ISBLANK(INDEX('Policy Characteristics'!L:L,MATCH($C118,'Policy Characteristics'!$C:$C,0))),"",INDEX('Policy Characteristics'!L:L,MATCH($C118,'Policy Characteristics'!$C:$C,0)))</f>
        <v>ev-subsidy.html</v>
      </c>
    </row>
    <row r="119" spans="1:18" x14ac:dyDescent="0.25">
      <c r="A119" s="276" t="str">
        <f>IF(ISBLANK(INDEX('Policy Characteristics'!A:A,MATCH($C119,'Policy Characteristics'!$C:$C,0))),"",INDEX('Policy Characteristics'!A:A,MATCH($C119,'Policy Characteristics'!$C:$C,0)))</f>
        <v>Transportation</v>
      </c>
      <c r="B119" s="285" t="str">
        <f>IF(ISBLANK(INDEX('Policy Characteristics'!B:B,MATCH($C119,'Policy Characteristics'!$C:$C,0))),"",INDEX('Policy Characteristics'!B:B,MATCH($C119,'Policy Characteristics'!$C:$C,0)))</f>
        <v>Freight Vehicle Subsidy</v>
      </c>
      <c r="C119" s="276" t="str">
        <f t="shared" si="4"/>
        <v>Additional Freight Vehicle Subsidy</v>
      </c>
      <c r="D119" s="47" t="s">
        <v>39</v>
      </c>
      <c r="E119" s="2" t="s">
        <v>2534</v>
      </c>
      <c r="F119" s="2" t="s">
        <v>3538</v>
      </c>
      <c r="G119" s="2" t="s">
        <v>3535</v>
      </c>
      <c r="H119" s="44">
        <v>1699</v>
      </c>
      <c r="I119" s="347" t="s">
        <v>44</v>
      </c>
      <c r="J119" s="277" t="str">
        <f>IF(ISBLANK(INDEX('Policy Characteristics'!D:D,MATCH($C119,'Policy Characteristics'!$C:$C,0))),"",INDEX('Policy Characteristics'!D:D,MATCH($C119,'Policy Characteristics'!$C:$C,0)))</f>
        <v>Vehicle Subsidy</v>
      </c>
      <c r="K119" s="276" t="str">
        <f>IF(ISBLANK(INDEX('Policy Characteristics'!E:E,MATCH($C119,'Policy Characteristics'!$C:$C,0))),"",INDEX('Policy Characteristics'!E:E,MATCH($C119,'Policy Characteristics'!$C:$C,0)))</f>
        <v>trans frgt subsidy</v>
      </c>
      <c r="L119" s="284">
        <f>IF(ISBLANK(INDEX('Policy Characteristics'!F:F,MATCH($C119,'Policy Characteristics'!$C:$C,0))),"",INDEX('Policy Characteristics'!F:F,MATCH($C119,'Policy Characteristics'!$C:$C,0)))</f>
        <v>0</v>
      </c>
      <c r="M119" s="284">
        <f>IF(ISBLANK(INDEX('Policy Characteristics'!G:G,MATCH($C119,'Policy Characteristics'!$C:$C,0))),"",INDEX('Policy Characteristics'!G:G,MATCH($C119,'Policy Characteristics'!$C:$C,0)))</f>
        <v>50000</v>
      </c>
      <c r="N119" s="284">
        <f>IF(ISBLANK(INDEX('Policy Characteristics'!H:H,MATCH($C119,'Policy Characteristics'!$C:$C,0))),"",INDEX('Policy Characteristics'!H:H,MATCH($C119,'Policy Characteristics'!$C:$C,0)))</f>
        <v>100</v>
      </c>
      <c r="O119" s="276" t="str">
        <f>IF(ISBLANK(INDEX('Policy Characteristics'!I:I,MATCH($C119,'Policy Characteristics'!$C:$C,0))),"",INDEX('Policy Characteristics'!I:I,MATCH($C119,'Policy Characteristics'!$C:$C,0)))</f>
        <v>$ / vehicle</v>
      </c>
      <c r="P119" s="276" t="str">
        <f>IF(ISBLANK(INDEX('Policy Characteristics'!J:J,MATCH($C119,'Policy Characteristics'!$C:$C,0))),"",INDEX('Policy Characteristics'!J:J,MATCH($C119,'Policy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19" s="276" t="str">
        <f>IF(ISBLANK(INDEX('Policy Characteristics'!K:K,MATCH($C119,'Policy Characteristics'!$C:$C,0))),"",INDEX('Policy Characteristics'!K:K,MATCH($C119,'Policy Characteristics'!$C:$C,0)))</f>
        <v>transportation-sector-main.html#ev-subsidy</v>
      </c>
      <c r="R119" s="276" t="str">
        <f>IF(ISBLANK(INDEX('Policy Characteristics'!L:L,MATCH($C119,'Policy Characteristics'!$C:$C,0))),"",INDEX('Policy Characteristics'!L:L,MATCH($C119,'Policy Characteristics'!$C:$C,0)))</f>
        <v>ev-subsidy.html</v>
      </c>
    </row>
    <row r="120" spans="1:18" x14ac:dyDescent="0.25">
      <c r="A120" s="276" t="str">
        <f>IF(ISBLANK(INDEX('Policy Characteristics'!A:A,MATCH($C120,'Policy Characteristics'!$C:$C,0))),"",INDEX('Policy Characteristics'!A:A,MATCH($C120,'Policy Characteristics'!$C:$C,0)))</f>
        <v>Transportation</v>
      </c>
      <c r="B120" s="285" t="str">
        <f>IF(ISBLANK(INDEX('Policy Characteristics'!B:B,MATCH($C120,'Policy Characteristics'!$C:$C,0))),"",INDEX('Policy Characteristics'!B:B,MATCH($C120,'Policy Characteristics'!$C:$C,0)))</f>
        <v>Freight Vehicle Subsidy</v>
      </c>
      <c r="C120" s="276" t="str">
        <f t="shared" si="4"/>
        <v>Additional Freight Vehicle Subsidy</v>
      </c>
      <c r="D120" s="2" t="s">
        <v>40</v>
      </c>
      <c r="E120" s="47" t="s">
        <v>2261</v>
      </c>
      <c r="F120" s="2" t="s">
        <v>3362</v>
      </c>
      <c r="G120" s="47" t="s">
        <v>3530</v>
      </c>
      <c r="H120" s="44">
        <v>1700</v>
      </c>
      <c r="I120" s="348" t="s">
        <v>45</v>
      </c>
      <c r="J120" s="277" t="str">
        <f>IF(ISBLANK(INDEX('Policy Characteristics'!D:D,MATCH($C120,'Policy Characteristics'!$C:$C,0))),"",INDEX('Policy Characteristics'!D:D,MATCH($C120,'Policy Characteristics'!$C:$C,0)))</f>
        <v>Vehicle Subsidy</v>
      </c>
      <c r="K120" s="276" t="str">
        <f>IF(ISBLANK(INDEX('Policy Characteristics'!E:E,MATCH($C120,'Policy Characteristics'!$C:$C,0))),"",INDEX('Policy Characteristics'!E:E,MATCH($C120,'Policy Characteristics'!$C:$C,0)))</f>
        <v>trans frgt subsidy</v>
      </c>
      <c r="L120" s="284">
        <f>IF(ISBLANK(INDEX('Policy Characteristics'!F:F,MATCH($C120,'Policy Characteristics'!$C:$C,0))),"",INDEX('Policy Characteristics'!F:F,MATCH($C120,'Policy Characteristics'!$C:$C,0)))</f>
        <v>0</v>
      </c>
      <c r="M120" s="284">
        <f>IF(ISBLANK(INDEX('Policy Characteristics'!G:G,MATCH($C120,'Policy Characteristics'!$C:$C,0))),"",INDEX('Policy Characteristics'!G:G,MATCH($C120,'Policy Characteristics'!$C:$C,0)))</f>
        <v>50000</v>
      </c>
      <c r="N120" s="284">
        <f>IF(ISBLANK(INDEX('Policy Characteristics'!H:H,MATCH($C120,'Policy Characteristics'!$C:$C,0))),"",INDEX('Policy Characteristics'!H:H,MATCH($C120,'Policy Characteristics'!$C:$C,0)))</f>
        <v>100</v>
      </c>
      <c r="O120" s="276" t="str">
        <f>IF(ISBLANK(INDEX('Policy Characteristics'!I:I,MATCH($C120,'Policy Characteristics'!$C:$C,0))),"",INDEX('Policy Characteristics'!I:I,MATCH($C120,'Policy Characteristics'!$C:$C,0)))</f>
        <v>$ / vehicle</v>
      </c>
      <c r="P120" s="276" t="str">
        <f>IF(ISBLANK(INDEX('Policy Characteristics'!J:J,MATCH($C120,'Policy Characteristics'!$C:$C,0))),"",INDEX('Policy Characteristics'!J:J,MATCH($C120,'Policy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0" s="276" t="str">
        <f>IF(ISBLANK(INDEX('Policy Characteristics'!K:K,MATCH($C120,'Policy Characteristics'!$C:$C,0))),"",INDEX('Policy Characteristics'!K:K,MATCH($C120,'Policy Characteristics'!$C:$C,0)))</f>
        <v>transportation-sector-main.html#ev-subsidy</v>
      </c>
      <c r="R120" s="276" t="str">
        <f>IF(ISBLANK(INDEX('Policy Characteristics'!L:L,MATCH($C120,'Policy Characteristics'!$C:$C,0))),"",INDEX('Policy Characteristics'!L:L,MATCH($C120,'Policy Characteristics'!$C:$C,0)))</f>
        <v>ev-subsidy.html</v>
      </c>
    </row>
    <row r="121" spans="1:18" x14ac:dyDescent="0.25">
      <c r="A121" s="276" t="str">
        <f>IF(ISBLANK(INDEX('Policy Characteristics'!A:A,MATCH($C121,'Policy Characteristics'!$C:$C,0))),"",INDEX('Policy Characteristics'!A:A,MATCH($C121,'Policy Characteristics'!$C:$C,0)))</f>
        <v>Transportation</v>
      </c>
      <c r="B121" s="285" t="str">
        <f>IF(ISBLANK(INDEX('Policy Characteristics'!B:B,MATCH($C121,'Policy Characteristics'!$C:$C,0))),"",INDEX('Policy Characteristics'!B:B,MATCH($C121,'Policy Characteristics'!$C:$C,0)))</f>
        <v>Freight Vehicle Subsidy</v>
      </c>
      <c r="C121" s="276" t="str">
        <f t="shared" si="4"/>
        <v>Additional Freight Vehicle Subsidy</v>
      </c>
      <c r="D121" s="2" t="s">
        <v>40</v>
      </c>
      <c r="E121" s="2" t="s">
        <v>2262</v>
      </c>
      <c r="F121" s="2" t="s">
        <v>3362</v>
      </c>
      <c r="G121" s="2" t="s">
        <v>3531</v>
      </c>
      <c r="H121" s="44">
        <v>1701</v>
      </c>
      <c r="I121" s="348" t="s">
        <v>45</v>
      </c>
      <c r="J121" s="277" t="str">
        <f>IF(ISBLANK(INDEX('Policy Characteristics'!D:D,MATCH($C121,'Policy Characteristics'!$C:$C,0))),"",INDEX('Policy Characteristics'!D:D,MATCH($C121,'Policy Characteristics'!$C:$C,0)))</f>
        <v>Vehicle Subsidy</v>
      </c>
      <c r="K121" s="276" t="str">
        <f>IF(ISBLANK(INDEX('Policy Characteristics'!E:E,MATCH($C121,'Policy Characteristics'!$C:$C,0))),"",INDEX('Policy Characteristics'!E:E,MATCH($C121,'Policy Characteristics'!$C:$C,0)))</f>
        <v>trans frgt subsidy</v>
      </c>
      <c r="L121" s="284">
        <f>IF(ISBLANK(INDEX('Policy Characteristics'!F:F,MATCH($C121,'Policy Characteristics'!$C:$C,0))),"",INDEX('Policy Characteristics'!F:F,MATCH($C121,'Policy Characteristics'!$C:$C,0)))</f>
        <v>0</v>
      </c>
      <c r="M121" s="284">
        <f>IF(ISBLANK(INDEX('Policy Characteristics'!G:G,MATCH($C121,'Policy Characteristics'!$C:$C,0))),"",INDEX('Policy Characteristics'!G:G,MATCH($C121,'Policy Characteristics'!$C:$C,0)))</f>
        <v>50000</v>
      </c>
      <c r="N121" s="284">
        <f>IF(ISBLANK(INDEX('Policy Characteristics'!H:H,MATCH($C121,'Policy Characteristics'!$C:$C,0))),"",INDEX('Policy Characteristics'!H:H,MATCH($C121,'Policy Characteristics'!$C:$C,0)))</f>
        <v>100</v>
      </c>
      <c r="O121" s="276" t="str">
        <f>IF(ISBLANK(INDEX('Policy Characteristics'!I:I,MATCH($C121,'Policy Characteristics'!$C:$C,0))),"",INDEX('Policy Characteristics'!I:I,MATCH($C121,'Policy Characteristics'!$C:$C,0)))</f>
        <v>$ / vehicle</v>
      </c>
      <c r="P121" s="276" t="str">
        <f>IF(ISBLANK(INDEX('Policy Characteristics'!J:J,MATCH($C121,'Policy Characteristics'!$C:$C,0))),"",INDEX('Policy Characteristics'!J:J,MATCH($C121,'Policy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1" s="276" t="str">
        <f>IF(ISBLANK(INDEX('Policy Characteristics'!K:K,MATCH($C121,'Policy Characteristics'!$C:$C,0))),"",INDEX('Policy Characteristics'!K:K,MATCH($C121,'Policy Characteristics'!$C:$C,0)))</f>
        <v>transportation-sector-main.html#ev-subsidy</v>
      </c>
      <c r="R121" s="276" t="str">
        <f>IF(ISBLANK(INDEX('Policy Characteristics'!L:L,MATCH($C121,'Policy Characteristics'!$C:$C,0))),"",INDEX('Policy Characteristics'!L:L,MATCH($C121,'Policy Characteristics'!$C:$C,0)))</f>
        <v>ev-subsidy.html</v>
      </c>
    </row>
    <row r="122" spans="1:18" x14ac:dyDescent="0.25">
      <c r="A122" s="276" t="str">
        <f>IF(ISBLANK(INDEX('Policy Characteristics'!A:A,MATCH($C122,'Policy Characteristics'!$C:$C,0))),"",INDEX('Policy Characteristics'!A:A,MATCH($C122,'Policy Characteristics'!$C:$C,0)))</f>
        <v>Transportation</v>
      </c>
      <c r="B122" s="285" t="str">
        <f>IF(ISBLANK(INDEX('Policy Characteristics'!B:B,MATCH($C122,'Policy Characteristics'!$C:$C,0))),"",INDEX('Policy Characteristics'!B:B,MATCH($C122,'Policy Characteristics'!$C:$C,0)))</f>
        <v>Freight Vehicle Subsidy</v>
      </c>
      <c r="C122" s="276" t="str">
        <f t="shared" si="4"/>
        <v>Additional Freight Vehicle Subsidy</v>
      </c>
      <c r="D122" s="2" t="s">
        <v>40</v>
      </c>
      <c r="E122" s="2" t="s">
        <v>2263</v>
      </c>
      <c r="F122" s="2" t="s">
        <v>3362</v>
      </c>
      <c r="G122" s="2" t="s">
        <v>3532</v>
      </c>
      <c r="H122" s="44">
        <v>1702</v>
      </c>
      <c r="I122" s="348" t="s">
        <v>45</v>
      </c>
      <c r="J122" s="277" t="str">
        <f>IF(ISBLANK(INDEX('Policy Characteristics'!D:D,MATCH($C122,'Policy Characteristics'!$C:$C,0))),"",INDEX('Policy Characteristics'!D:D,MATCH($C122,'Policy Characteristics'!$C:$C,0)))</f>
        <v>Vehicle Subsidy</v>
      </c>
      <c r="K122" s="276" t="str">
        <f>IF(ISBLANK(INDEX('Policy Characteristics'!E:E,MATCH($C122,'Policy Characteristics'!$C:$C,0))),"",INDEX('Policy Characteristics'!E:E,MATCH($C122,'Policy Characteristics'!$C:$C,0)))</f>
        <v>trans frgt subsidy</v>
      </c>
      <c r="L122" s="284">
        <f>IF(ISBLANK(INDEX('Policy Characteristics'!F:F,MATCH($C122,'Policy Characteristics'!$C:$C,0))),"",INDEX('Policy Characteristics'!F:F,MATCH($C122,'Policy Characteristics'!$C:$C,0)))</f>
        <v>0</v>
      </c>
      <c r="M122" s="284">
        <f>IF(ISBLANK(INDEX('Policy Characteristics'!G:G,MATCH($C122,'Policy Characteristics'!$C:$C,0))),"",INDEX('Policy Characteristics'!G:G,MATCH($C122,'Policy Characteristics'!$C:$C,0)))</f>
        <v>50000</v>
      </c>
      <c r="N122" s="284">
        <f>IF(ISBLANK(INDEX('Policy Characteristics'!H:H,MATCH($C122,'Policy Characteristics'!$C:$C,0))),"",INDEX('Policy Characteristics'!H:H,MATCH($C122,'Policy Characteristics'!$C:$C,0)))</f>
        <v>100</v>
      </c>
      <c r="O122" s="276" t="str">
        <f>IF(ISBLANK(INDEX('Policy Characteristics'!I:I,MATCH($C122,'Policy Characteristics'!$C:$C,0))),"",INDEX('Policy Characteristics'!I:I,MATCH($C122,'Policy Characteristics'!$C:$C,0)))</f>
        <v>$ / vehicle</v>
      </c>
      <c r="P122" s="276" t="str">
        <f>IF(ISBLANK(INDEX('Policy Characteristics'!J:J,MATCH($C122,'Policy Characteristics'!$C:$C,0))),"",INDEX('Policy Characteristics'!J:J,MATCH($C122,'Policy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2" s="276" t="str">
        <f>IF(ISBLANK(INDEX('Policy Characteristics'!K:K,MATCH($C122,'Policy Characteristics'!$C:$C,0))),"",INDEX('Policy Characteristics'!K:K,MATCH($C122,'Policy Characteristics'!$C:$C,0)))</f>
        <v>transportation-sector-main.html#ev-subsidy</v>
      </c>
      <c r="R122" s="276" t="str">
        <f>IF(ISBLANK(INDEX('Policy Characteristics'!L:L,MATCH($C122,'Policy Characteristics'!$C:$C,0))),"",INDEX('Policy Characteristics'!L:L,MATCH($C122,'Policy Characteristics'!$C:$C,0)))</f>
        <v>ev-subsidy.html</v>
      </c>
    </row>
    <row r="123" spans="1:18" x14ac:dyDescent="0.25">
      <c r="A123" s="276" t="str">
        <f>IF(ISBLANK(INDEX('Policy Characteristics'!A:A,MATCH($C123,'Policy Characteristics'!$C:$C,0))),"",INDEX('Policy Characteristics'!A:A,MATCH($C123,'Policy Characteristics'!$C:$C,0)))</f>
        <v>Transportation</v>
      </c>
      <c r="B123" s="285" t="str">
        <f>IF(ISBLANK(INDEX('Policy Characteristics'!B:B,MATCH($C123,'Policy Characteristics'!$C:$C,0))),"",INDEX('Policy Characteristics'!B:B,MATCH($C123,'Policy Characteristics'!$C:$C,0)))</f>
        <v>Freight Vehicle Subsidy</v>
      </c>
      <c r="C123" s="276" t="str">
        <f t="shared" si="4"/>
        <v>Additional Freight Vehicle Subsidy</v>
      </c>
      <c r="D123" s="2" t="s">
        <v>40</v>
      </c>
      <c r="E123" s="2" t="s">
        <v>2264</v>
      </c>
      <c r="F123" s="2" t="s">
        <v>3362</v>
      </c>
      <c r="G123" s="2" t="s">
        <v>3533</v>
      </c>
      <c r="H123" s="44">
        <v>1703</v>
      </c>
      <c r="I123" s="348" t="s">
        <v>45</v>
      </c>
      <c r="J123" s="277" t="str">
        <f>IF(ISBLANK(INDEX('Policy Characteristics'!D:D,MATCH($C123,'Policy Characteristics'!$C:$C,0))),"",INDEX('Policy Characteristics'!D:D,MATCH($C123,'Policy Characteristics'!$C:$C,0)))</f>
        <v>Vehicle Subsidy</v>
      </c>
      <c r="K123" s="276" t="str">
        <f>IF(ISBLANK(INDEX('Policy Characteristics'!E:E,MATCH($C123,'Policy Characteristics'!$C:$C,0))),"",INDEX('Policy Characteristics'!E:E,MATCH($C123,'Policy Characteristics'!$C:$C,0)))</f>
        <v>trans frgt subsidy</v>
      </c>
      <c r="L123" s="284">
        <f>IF(ISBLANK(INDEX('Policy Characteristics'!F:F,MATCH($C123,'Policy Characteristics'!$C:$C,0))),"",INDEX('Policy Characteristics'!F:F,MATCH($C123,'Policy Characteristics'!$C:$C,0)))</f>
        <v>0</v>
      </c>
      <c r="M123" s="284">
        <f>IF(ISBLANK(INDEX('Policy Characteristics'!G:G,MATCH($C123,'Policy Characteristics'!$C:$C,0))),"",INDEX('Policy Characteristics'!G:G,MATCH($C123,'Policy Characteristics'!$C:$C,0)))</f>
        <v>50000</v>
      </c>
      <c r="N123" s="284">
        <f>IF(ISBLANK(INDEX('Policy Characteristics'!H:H,MATCH($C123,'Policy Characteristics'!$C:$C,0))),"",INDEX('Policy Characteristics'!H:H,MATCH($C123,'Policy Characteristics'!$C:$C,0)))</f>
        <v>100</v>
      </c>
      <c r="O123" s="276" t="str">
        <f>IF(ISBLANK(INDEX('Policy Characteristics'!I:I,MATCH($C123,'Policy Characteristics'!$C:$C,0))),"",INDEX('Policy Characteristics'!I:I,MATCH($C123,'Policy Characteristics'!$C:$C,0)))</f>
        <v>$ / vehicle</v>
      </c>
      <c r="P123" s="276" t="str">
        <f>IF(ISBLANK(INDEX('Policy Characteristics'!J:J,MATCH($C123,'Policy Characteristics'!$C:$C,0))),"",INDEX('Policy Characteristics'!J:J,MATCH($C123,'Policy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3" s="276" t="str">
        <f>IF(ISBLANK(INDEX('Policy Characteristics'!K:K,MATCH($C123,'Policy Characteristics'!$C:$C,0))),"",INDEX('Policy Characteristics'!K:K,MATCH($C123,'Policy Characteristics'!$C:$C,0)))</f>
        <v>transportation-sector-main.html#ev-subsidy</v>
      </c>
      <c r="R123" s="276" t="str">
        <f>IF(ISBLANK(INDEX('Policy Characteristics'!L:L,MATCH($C123,'Policy Characteristics'!$C:$C,0))),"",INDEX('Policy Characteristics'!L:L,MATCH($C123,'Policy Characteristics'!$C:$C,0)))</f>
        <v>ev-subsidy.html</v>
      </c>
    </row>
    <row r="124" spans="1:18" x14ac:dyDescent="0.25">
      <c r="A124" s="276" t="str">
        <f>IF(ISBLANK(INDEX('Policy Characteristics'!A:A,MATCH($C124,'Policy Characteristics'!$C:$C,0))),"",INDEX('Policy Characteristics'!A:A,MATCH($C124,'Policy Characteristics'!$C:$C,0)))</f>
        <v>Transportation</v>
      </c>
      <c r="B124" s="285" t="str">
        <f>IF(ISBLANK(INDEX('Policy Characteristics'!B:B,MATCH($C124,'Policy Characteristics'!$C:$C,0))),"",INDEX('Policy Characteristics'!B:B,MATCH($C124,'Policy Characteristics'!$C:$C,0)))</f>
        <v>Freight Vehicle Subsidy</v>
      </c>
      <c r="C124" s="276" t="str">
        <f t="shared" si="4"/>
        <v>Additional Freight Vehicle Subsidy</v>
      </c>
      <c r="D124" s="2" t="s">
        <v>40</v>
      </c>
      <c r="E124" s="2" t="s">
        <v>2265</v>
      </c>
      <c r="F124" s="2" t="s">
        <v>3362</v>
      </c>
      <c r="G124" s="2" t="s">
        <v>3534</v>
      </c>
      <c r="H124" s="44">
        <v>1704</v>
      </c>
      <c r="I124" s="348" t="s">
        <v>45</v>
      </c>
      <c r="J124" s="277" t="str">
        <f>IF(ISBLANK(INDEX('Policy Characteristics'!D:D,MATCH($C124,'Policy Characteristics'!$C:$C,0))),"",INDEX('Policy Characteristics'!D:D,MATCH($C124,'Policy Characteristics'!$C:$C,0)))</f>
        <v>Vehicle Subsidy</v>
      </c>
      <c r="K124" s="276" t="str">
        <f>IF(ISBLANK(INDEX('Policy Characteristics'!E:E,MATCH($C124,'Policy Characteristics'!$C:$C,0))),"",INDEX('Policy Characteristics'!E:E,MATCH($C124,'Policy Characteristics'!$C:$C,0)))</f>
        <v>trans frgt subsidy</v>
      </c>
      <c r="L124" s="284">
        <f>IF(ISBLANK(INDEX('Policy Characteristics'!F:F,MATCH($C124,'Policy Characteristics'!$C:$C,0))),"",INDEX('Policy Characteristics'!F:F,MATCH($C124,'Policy Characteristics'!$C:$C,0)))</f>
        <v>0</v>
      </c>
      <c r="M124" s="284">
        <f>IF(ISBLANK(INDEX('Policy Characteristics'!G:G,MATCH($C124,'Policy Characteristics'!$C:$C,0))),"",INDEX('Policy Characteristics'!G:G,MATCH($C124,'Policy Characteristics'!$C:$C,0)))</f>
        <v>50000</v>
      </c>
      <c r="N124" s="284">
        <f>IF(ISBLANK(INDEX('Policy Characteristics'!H:H,MATCH($C124,'Policy Characteristics'!$C:$C,0))),"",INDEX('Policy Characteristics'!H:H,MATCH($C124,'Policy Characteristics'!$C:$C,0)))</f>
        <v>100</v>
      </c>
      <c r="O124" s="276" t="str">
        <f>IF(ISBLANK(INDEX('Policy Characteristics'!I:I,MATCH($C124,'Policy Characteristics'!$C:$C,0))),"",INDEX('Policy Characteristics'!I:I,MATCH($C124,'Policy Characteristics'!$C:$C,0)))</f>
        <v>$ / vehicle</v>
      </c>
      <c r="P124" s="276" t="str">
        <f>IF(ISBLANK(INDEX('Policy Characteristics'!J:J,MATCH($C124,'Policy Characteristics'!$C:$C,0))),"",INDEX('Policy Characteristics'!J:J,MATCH($C124,'Policy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4" s="276" t="str">
        <f>IF(ISBLANK(INDEX('Policy Characteristics'!K:K,MATCH($C124,'Policy Characteristics'!$C:$C,0))),"",INDEX('Policy Characteristics'!K:K,MATCH($C124,'Policy Characteristics'!$C:$C,0)))</f>
        <v>transportation-sector-main.html#ev-subsidy</v>
      </c>
      <c r="R124" s="276" t="str">
        <f>IF(ISBLANK(INDEX('Policy Characteristics'!L:L,MATCH($C124,'Policy Characteristics'!$C:$C,0))),"",INDEX('Policy Characteristics'!L:L,MATCH($C124,'Policy Characteristics'!$C:$C,0)))</f>
        <v>ev-subsidy.html</v>
      </c>
    </row>
    <row r="125" spans="1:18" x14ac:dyDescent="0.25">
      <c r="A125" s="276" t="str">
        <f>IF(ISBLANK(INDEX('Policy Characteristics'!A:A,MATCH($C125,'Policy Characteristics'!$C:$C,0))),"",INDEX('Policy Characteristics'!A:A,MATCH($C125,'Policy Characteristics'!$C:$C,0)))</f>
        <v>Transportation</v>
      </c>
      <c r="B125" s="285" t="str">
        <f>IF(ISBLANK(INDEX('Policy Characteristics'!B:B,MATCH($C125,'Policy Characteristics'!$C:$C,0))),"",INDEX('Policy Characteristics'!B:B,MATCH($C125,'Policy Characteristics'!$C:$C,0)))</f>
        <v>Freight Vehicle Subsidy</v>
      </c>
      <c r="C125" s="276" t="str">
        <f t="shared" si="4"/>
        <v>Additional Freight Vehicle Subsidy</v>
      </c>
      <c r="D125" s="2" t="s">
        <v>40</v>
      </c>
      <c r="E125" s="2" t="s">
        <v>2535</v>
      </c>
      <c r="F125" s="2" t="s">
        <v>3362</v>
      </c>
      <c r="G125" s="2" t="s">
        <v>2535</v>
      </c>
      <c r="H125" s="44">
        <v>1705</v>
      </c>
      <c r="I125" s="348" t="s">
        <v>45</v>
      </c>
      <c r="J125" s="277" t="str">
        <f>IF(ISBLANK(INDEX('Policy Characteristics'!D:D,MATCH($C125,'Policy Characteristics'!$C:$C,0))),"",INDEX('Policy Characteristics'!D:D,MATCH($C125,'Policy Characteristics'!$C:$C,0)))</f>
        <v>Vehicle Subsidy</v>
      </c>
      <c r="K125" s="276" t="str">
        <f>IF(ISBLANK(INDEX('Policy Characteristics'!E:E,MATCH($C125,'Policy Characteristics'!$C:$C,0))),"",INDEX('Policy Characteristics'!E:E,MATCH($C125,'Policy Characteristics'!$C:$C,0)))</f>
        <v>trans frgt subsidy</v>
      </c>
      <c r="L125" s="284">
        <f>IF(ISBLANK(INDEX('Policy Characteristics'!F:F,MATCH($C125,'Policy Characteristics'!$C:$C,0))),"",INDEX('Policy Characteristics'!F:F,MATCH($C125,'Policy Characteristics'!$C:$C,0)))</f>
        <v>0</v>
      </c>
      <c r="M125" s="284">
        <f>IF(ISBLANK(INDEX('Policy Characteristics'!G:G,MATCH($C125,'Policy Characteristics'!$C:$C,0))),"",INDEX('Policy Characteristics'!G:G,MATCH($C125,'Policy Characteristics'!$C:$C,0)))</f>
        <v>50000</v>
      </c>
      <c r="N125" s="284">
        <f>IF(ISBLANK(INDEX('Policy Characteristics'!H:H,MATCH($C125,'Policy Characteristics'!$C:$C,0))),"",INDEX('Policy Characteristics'!H:H,MATCH($C125,'Policy Characteristics'!$C:$C,0)))</f>
        <v>100</v>
      </c>
      <c r="O125" s="276" t="str">
        <f>IF(ISBLANK(INDEX('Policy Characteristics'!I:I,MATCH($C125,'Policy Characteristics'!$C:$C,0))),"",INDEX('Policy Characteristics'!I:I,MATCH($C125,'Policy Characteristics'!$C:$C,0)))</f>
        <v>$ / vehicle</v>
      </c>
      <c r="P125" s="276" t="str">
        <f>IF(ISBLANK(INDEX('Policy Characteristics'!J:J,MATCH($C125,'Policy Characteristics'!$C:$C,0))),"",INDEX('Policy Characteristics'!J:J,MATCH($C125,'Policy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5" s="276" t="str">
        <f>IF(ISBLANK(INDEX('Policy Characteristics'!K:K,MATCH($C125,'Policy Characteristics'!$C:$C,0))),"",INDEX('Policy Characteristics'!K:K,MATCH($C125,'Policy Characteristics'!$C:$C,0)))</f>
        <v>transportation-sector-main.html#ev-subsidy</v>
      </c>
      <c r="R125" s="276" t="str">
        <f>IF(ISBLANK(INDEX('Policy Characteristics'!L:L,MATCH($C125,'Policy Characteristics'!$C:$C,0))),"",INDEX('Policy Characteristics'!L:L,MATCH($C125,'Policy Characteristics'!$C:$C,0)))</f>
        <v>ev-subsidy.html</v>
      </c>
    </row>
    <row r="126" spans="1:18" x14ac:dyDescent="0.25">
      <c r="A126" s="276" t="str">
        <f>IF(ISBLANK(INDEX('Policy Characteristics'!A:A,MATCH($C126,'Policy Characteristics'!$C:$C,0))),"",INDEX('Policy Characteristics'!A:A,MATCH($C126,'Policy Characteristics'!$C:$C,0)))</f>
        <v>Transportation</v>
      </c>
      <c r="B126" s="285" t="str">
        <f>IF(ISBLANK(INDEX('Policy Characteristics'!B:B,MATCH($C126,'Policy Characteristics'!$C:$C,0))),"",INDEX('Policy Characteristics'!B:B,MATCH($C126,'Policy Characteristics'!$C:$C,0)))</f>
        <v>Freight Vehicle Subsidy</v>
      </c>
      <c r="C126" s="276" t="str">
        <f t="shared" si="4"/>
        <v>Additional Freight Vehicle Subsidy</v>
      </c>
      <c r="D126" s="2" t="s">
        <v>40</v>
      </c>
      <c r="E126" s="2" t="s">
        <v>2534</v>
      </c>
      <c r="F126" s="2" t="s">
        <v>3362</v>
      </c>
      <c r="G126" s="2" t="s">
        <v>3535</v>
      </c>
      <c r="H126" s="44">
        <v>1706</v>
      </c>
      <c r="I126" s="348" t="s">
        <v>45</v>
      </c>
      <c r="J126" s="277" t="str">
        <f>IF(ISBLANK(INDEX('Policy Characteristics'!D:D,MATCH($C126,'Policy Characteristics'!$C:$C,0))),"",INDEX('Policy Characteristics'!D:D,MATCH($C126,'Policy Characteristics'!$C:$C,0)))</f>
        <v>Vehicle Subsidy</v>
      </c>
      <c r="K126" s="276" t="str">
        <f>IF(ISBLANK(INDEX('Policy Characteristics'!E:E,MATCH($C126,'Policy Characteristics'!$C:$C,0))),"",INDEX('Policy Characteristics'!E:E,MATCH($C126,'Policy Characteristics'!$C:$C,0)))</f>
        <v>trans frgt subsidy</v>
      </c>
      <c r="L126" s="284">
        <f>IF(ISBLANK(INDEX('Policy Characteristics'!F:F,MATCH($C126,'Policy Characteristics'!$C:$C,0))),"",INDEX('Policy Characteristics'!F:F,MATCH($C126,'Policy Characteristics'!$C:$C,0)))</f>
        <v>0</v>
      </c>
      <c r="M126" s="284">
        <f>IF(ISBLANK(INDEX('Policy Characteristics'!G:G,MATCH($C126,'Policy Characteristics'!$C:$C,0))),"",INDEX('Policy Characteristics'!G:G,MATCH($C126,'Policy Characteristics'!$C:$C,0)))</f>
        <v>50000</v>
      </c>
      <c r="N126" s="284">
        <f>IF(ISBLANK(INDEX('Policy Characteristics'!H:H,MATCH($C126,'Policy Characteristics'!$C:$C,0))),"",INDEX('Policy Characteristics'!H:H,MATCH($C126,'Policy Characteristics'!$C:$C,0)))</f>
        <v>100</v>
      </c>
      <c r="O126" s="276" t="str">
        <f>IF(ISBLANK(INDEX('Policy Characteristics'!I:I,MATCH($C126,'Policy Characteristics'!$C:$C,0))),"",INDEX('Policy Characteristics'!I:I,MATCH($C126,'Policy Characteristics'!$C:$C,0)))</f>
        <v>$ / vehicle</v>
      </c>
      <c r="P126" s="276" t="str">
        <f>IF(ISBLANK(INDEX('Policy Characteristics'!J:J,MATCH($C126,'Policy Characteristics'!$C:$C,0))),"",INDEX('Policy Characteristics'!J:J,MATCH($C126,'Policy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6" s="276" t="str">
        <f>IF(ISBLANK(INDEX('Policy Characteristics'!K:K,MATCH($C126,'Policy Characteristics'!$C:$C,0))),"",INDEX('Policy Characteristics'!K:K,MATCH($C126,'Policy Characteristics'!$C:$C,0)))</f>
        <v>transportation-sector-main.html#ev-subsidy</v>
      </c>
      <c r="R126" s="276" t="str">
        <f>IF(ISBLANK(INDEX('Policy Characteristics'!L:L,MATCH($C126,'Policy Characteristics'!$C:$C,0))),"",INDEX('Policy Characteristics'!L:L,MATCH($C126,'Policy Characteristics'!$C:$C,0)))</f>
        <v>ev-subsidy.html</v>
      </c>
    </row>
    <row r="127" spans="1:18" x14ac:dyDescent="0.25">
      <c r="A127" s="276" t="str">
        <f>IF(ISBLANK(INDEX('Policy Characteristics'!A:A,MATCH($C127,'Policy Characteristics'!$C:$C,0))),"",INDEX('Policy Characteristics'!A:A,MATCH($C127,'Policy Characteristics'!$C:$C,0)))</f>
        <v>Transportation</v>
      </c>
      <c r="B127" s="285" t="str">
        <f>IF(ISBLANK(INDEX('Policy Characteristics'!B:B,MATCH($C127,'Policy Characteristics'!$C:$C,0))),"",INDEX('Policy Characteristics'!B:B,MATCH($C127,'Policy Characteristics'!$C:$C,0)))</f>
        <v>Freight Vehicle Subsidy</v>
      </c>
      <c r="C127" s="276" t="str">
        <f t="shared" si="4"/>
        <v>Additional Freight Vehicle Subsidy</v>
      </c>
      <c r="D127" s="47" t="s">
        <v>41</v>
      </c>
      <c r="E127" s="47" t="s">
        <v>2261</v>
      </c>
      <c r="F127" s="2" t="s">
        <v>87</v>
      </c>
      <c r="G127" s="47" t="s">
        <v>3530</v>
      </c>
      <c r="H127" s="44">
        <v>1707</v>
      </c>
      <c r="I127" s="348" t="s">
        <v>45</v>
      </c>
      <c r="J127" s="277" t="str">
        <f>IF(ISBLANK(INDEX('Policy Characteristics'!D:D,MATCH($C127,'Policy Characteristics'!$C:$C,0))),"",INDEX('Policy Characteristics'!D:D,MATCH($C127,'Policy Characteristics'!$C:$C,0)))</f>
        <v>Vehicle Subsidy</v>
      </c>
      <c r="K127" s="276" t="str">
        <f>IF(ISBLANK(INDEX('Policy Characteristics'!E:E,MATCH($C127,'Policy Characteristics'!$C:$C,0))),"",INDEX('Policy Characteristics'!E:E,MATCH($C127,'Policy Characteristics'!$C:$C,0)))</f>
        <v>trans frgt subsidy</v>
      </c>
      <c r="L127" s="284">
        <f>IF(ISBLANK(INDEX('Policy Characteristics'!F:F,MATCH($C127,'Policy Characteristics'!$C:$C,0))),"",INDEX('Policy Characteristics'!F:F,MATCH($C127,'Policy Characteristics'!$C:$C,0)))</f>
        <v>0</v>
      </c>
      <c r="M127" s="284">
        <f>IF(ISBLANK(INDEX('Policy Characteristics'!G:G,MATCH($C127,'Policy Characteristics'!$C:$C,0))),"",INDEX('Policy Characteristics'!G:G,MATCH($C127,'Policy Characteristics'!$C:$C,0)))</f>
        <v>50000</v>
      </c>
      <c r="N127" s="284">
        <f>IF(ISBLANK(INDEX('Policy Characteristics'!H:H,MATCH($C127,'Policy Characteristics'!$C:$C,0))),"",INDEX('Policy Characteristics'!H:H,MATCH($C127,'Policy Characteristics'!$C:$C,0)))</f>
        <v>100</v>
      </c>
      <c r="O127" s="276" t="str">
        <f>IF(ISBLANK(INDEX('Policy Characteristics'!I:I,MATCH($C127,'Policy Characteristics'!$C:$C,0))),"",INDEX('Policy Characteristics'!I:I,MATCH($C127,'Policy Characteristics'!$C:$C,0)))</f>
        <v>$ / vehicle</v>
      </c>
      <c r="P127" s="276" t="str">
        <f>IF(ISBLANK(INDEX('Policy Characteristics'!J:J,MATCH($C127,'Policy Characteristics'!$C:$C,0))),"",INDEX('Policy Characteristics'!J:J,MATCH($C127,'Policy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7" s="276" t="str">
        <f>IF(ISBLANK(INDEX('Policy Characteristics'!K:K,MATCH($C127,'Policy Characteristics'!$C:$C,0))),"",INDEX('Policy Characteristics'!K:K,MATCH($C127,'Policy Characteristics'!$C:$C,0)))</f>
        <v>transportation-sector-main.html#ev-subsidy</v>
      </c>
      <c r="R127" s="276" t="str">
        <f>IF(ISBLANK(INDEX('Policy Characteristics'!L:L,MATCH($C127,'Policy Characteristics'!$C:$C,0))),"",INDEX('Policy Characteristics'!L:L,MATCH($C127,'Policy Characteristics'!$C:$C,0)))</f>
        <v>ev-subsidy.html</v>
      </c>
    </row>
    <row r="128" spans="1:18" x14ac:dyDescent="0.25">
      <c r="A128" s="276" t="str">
        <f>IF(ISBLANK(INDEX('Policy Characteristics'!A:A,MATCH($C128,'Policy Characteristics'!$C:$C,0))),"",INDEX('Policy Characteristics'!A:A,MATCH($C128,'Policy Characteristics'!$C:$C,0)))</f>
        <v>Transportation</v>
      </c>
      <c r="B128" s="285" t="str">
        <f>IF(ISBLANK(INDEX('Policy Characteristics'!B:B,MATCH($C128,'Policy Characteristics'!$C:$C,0))),"",INDEX('Policy Characteristics'!B:B,MATCH($C128,'Policy Characteristics'!$C:$C,0)))</f>
        <v>Freight Vehicle Subsidy</v>
      </c>
      <c r="C128" s="276" t="str">
        <f t="shared" si="4"/>
        <v>Additional Freight Vehicle Subsidy</v>
      </c>
      <c r="D128" s="47" t="s">
        <v>41</v>
      </c>
      <c r="E128" s="2" t="s">
        <v>2262</v>
      </c>
      <c r="F128" s="2" t="s">
        <v>87</v>
      </c>
      <c r="G128" s="2" t="s">
        <v>3531</v>
      </c>
      <c r="H128" s="44">
        <v>1708</v>
      </c>
      <c r="I128" s="348" t="s">
        <v>45</v>
      </c>
      <c r="J128" s="277" t="str">
        <f>IF(ISBLANK(INDEX('Policy Characteristics'!D:D,MATCH($C128,'Policy Characteristics'!$C:$C,0))),"",INDEX('Policy Characteristics'!D:D,MATCH($C128,'Policy Characteristics'!$C:$C,0)))</f>
        <v>Vehicle Subsidy</v>
      </c>
      <c r="K128" s="276" t="str">
        <f>IF(ISBLANK(INDEX('Policy Characteristics'!E:E,MATCH($C128,'Policy Characteristics'!$C:$C,0))),"",INDEX('Policy Characteristics'!E:E,MATCH($C128,'Policy Characteristics'!$C:$C,0)))</f>
        <v>trans frgt subsidy</v>
      </c>
      <c r="L128" s="284">
        <f>IF(ISBLANK(INDEX('Policy Characteristics'!F:F,MATCH($C128,'Policy Characteristics'!$C:$C,0))),"",INDEX('Policy Characteristics'!F:F,MATCH($C128,'Policy Characteristics'!$C:$C,0)))</f>
        <v>0</v>
      </c>
      <c r="M128" s="284">
        <f>IF(ISBLANK(INDEX('Policy Characteristics'!G:G,MATCH($C128,'Policy Characteristics'!$C:$C,0))),"",INDEX('Policy Characteristics'!G:G,MATCH($C128,'Policy Characteristics'!$C:$C,0)))</f>
        <v>50000</v>
      </c>
      <c r="N128" s="284">
        <f>IF(ISBLANK(INDEX('Policy Characteristics'!H:H,MATCH($C128,'Policy Characteristics'!$C:$C,0))),"",INDEX('Policy Characteristics'!H:H,MATCH($C128,'Policy Characteristics'!$C:$C,0)))</f>
        <v>100</v>
      </c>
      <c r="O128" s="276" t="str">
        <f>IF(ISBLANK(INDEX('Policy Characteristics'!I:I,MATCH($C128,'Policy Characteristics'!$C:$C,0))),"",INDEX('Policy Characteristics'!I:I,MATCH($C128,'Policy Characteristics'!$C:$C,0)))</f>
        <v>$ / vehicle</v>
      </c>
      <c r="P128" s="276" t="str">
        <f>IF(ISBLANK(INDEX('Policy Characteristics'!J:J,MATCH($C128,'Policy Characteristics'!$C:$C,0))),"",INDEX('Policy Characteristics'!J:J,MATCH($C128,'Policy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8" s="276" t="str">
        <f>IF(ISBLANK(INDEX('Policy Characteristics'!K:K,MATCH($C128,'Policy Characteristics'!$C:$C,0))),"",INDEX('Policy Characteristics'!K:K,MATCH($C128,'Policy Characteristics'!$C:$C,0)))</f>
        <v>transportation-sector-main.html#ev-subsidy</v>
      </c>
      <c r="R128" s="276" t="str">
        <f>IF(ISBLANK(INDEX('Policy Characteristics'!L:L,MATCH($C128,'Policy Characteristics'!$C:$C,0))),"",INDEX('Policy Characteristics'!L:L,MATCH($C128,'Policy Characteristics'!$C:$C,0)))</f>
        <v>ev-subsidy.html</v>
      </c>
    </row>
    <row r="129" spans="1:18" x14ac:dyDescent="0.25">
      <c r="A129" s="276" t="str">
        <f>IF(ISBLANK(INDEX('Policy Characteristics'!A:A,MATCH($C129,'Policy Characteristics'!$C:$C,0))),"",INDEX('Policy Characteristics'!A:A,MATCH($C129,'Policy Characteristics'!$C:$C,0)))</f>
        <v>Transportation</v>
      </c>
      <c r="B129" s="285" t="str">
        <f>IF(ISBLANK(INDEX('Policy Characteristics'!B:B,MATCH($C129,'Policy Characteristics'!$C:$C,0))),"",INDEX('Policy Characteristics'!B:B,MATCH($C129,'Policy Characteristics'!$C:$C,0)))</f>
        <v>Freight Vehicle Subsidy</v>
      </c>
      <c r="C129" s="276" t="str">
        <f t="shared" si="4"/>
        <v>Additional Freight Vehicle Subsidy</v>
      </c>
      <c r="D129" s="47" t="s">
        <v>41</v>
      </c>
      <c r="E129" s="2" t="s">
        <v>2263</v>
      </c>
      <c r="F129" s="2" t="s">
        <v>87</v>
      </c>
      <c r="G129" s="2" t="s">
        <v>3532</v>
      </c>
      <c r="H129" s="44">
        <v>1709</v>
      </c>
      <c r="I129" s="348" t="s">
        <v>45</v>
      </c>
      <c r="J129" s="277" t="str">
        <f>IF(ISBLANK(INDEX('Policy Characteristics'!D:D,MATCH($C129,'Policy Characteristics'!$C:$C,0))),"",INDEX('Policy Characteristics'!D:D,MATCH($C129,'Policy Characteristics'!$C:$C,0)))</f>
        <v>Vehicle Subsidy</v>
      </c>
      <c r="K129" s="276" t="str">
        <f>IF(ISBLANK(INDEX('Policy Characteristics'!E:E,MATCH($C129,'Policy Characteristics'!$C:$C,0))),"",INDEX('Policy Characteristics'!E:E,MATCH($C129,'Policy Characteristics'!$C:$C,0)))</f>
        <v>trans frgt subsidy</v>
      </c>
      <c r="L129" s="284">
        <f>IF(ISBLANK(INDEX('Policy Characteristics'!F:F,MATCH($C129,'Policy Characteristics'!$C:$C,0))),"",INDEX('Policy Characteristics'!F:F,MATCH($C129,'Policy Characteristics'!$C:$C,0)))</f>
        <v>0</v>
      </c>
      <c r="M129" s="284">
        <f>IF(ISBLANK(INDEX('Policy Characteristics'!G:G,MATCH($C129,'Policy Characteristics'!$C:$C,0))),"",INDEX('Policy Characteristics'!G:G,MATCH($C129,'Policy Characteristics'!$C:$C,0)))</f>
        <v>50000</v>
      </c>
      <c r="N129" s="284">
        <f>IF(ISBLANK(INDEX('Policy Characteristics'!H:H,MATCH($C129,'Policy Characteristics'!$C:$C,0))),"",INDEX('Policy Characteristics'!H:H,MATCH($C129,'Policy Characteristics'!$C:$C,0)))</f>
        <v>100</v>
      </c>
      <c r="O129" s="276" t="str">
        <f>IF(ISBLANK(INDEX('Policy Characteristics'!I:I,MATCH($C129,'Policy Characteristics'!$C:$C,0))),"",INDEX('Policy Characteristics'!I:I,MATCH($C129,'Policy Characteristics'!$C:$C,0)))</f>
        <v>$ / vehicle</v>
      </c>
      <c r="P129" s="276" t="str">
        <f>IF(ISBLANK(INDEX('Policy Characteristics'!J:J,MATCH($C129,'Policy Characteristics'!$C:$C,0))),"",INDEX('Policy Characteristics'!J:J,MATCH($C129,'Policy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29" s="276" t="str">
        <f>IF(ISBLANK(INDEX('Policy Characteristics'!K:K,MATCH($C129,'Policy Characteristics'!$C:$C,0))),"",INDEX('Policy Characteristics'!K:K,MATCH($C129,'Policy Characteristics'!$C:$C,0)))</f>
        <v>transportation-sector-main.html#ev-subsidy</v>
      </c>
      <c r="R129" s="276" t="str">
        <f>IF(ISBLANK(INDEX('Policy Characteristics'!L:L,MATCH($C129,'Policy Characteristics'!$C:$C,0))),"",INDEX('Policy Characteristics'!L:L,MATCH($C129,'Policy Characteristics'!$C:$C,0)))</f>
        <v>ev-subsidy.html</v>
      </c>
    </row>
    <row r="130" spans="1:18" x14ac:dyDescent="0.25">
      <c r="A130" s="276" t="str">
        <f>IF(ISBLANK(INDEX('Policy Characteristics'!A:A,MATCH($C130,'Policy Characteristics'!$C:$C,0))),"",INDEX('Policy Characteristics'!A:A,MATCH($C130,'Policy Characteristics'!$C:$C,0)))</f>
        <v>Transportation</v>
      </c>
      <c r="B130" s="285" t="str">
        <f>IF(ISBLANK(INDEX('Policy Characteristics'!B:B,MATCH($C130,'Policy Characteristics'!$C:$C,0))),"",INDEX('Policy Characteristics'!B:B,MATCH($C130,'Policy Characteristics'!$C:$C,0)))</f>
        <v>Freight Vehicle Subsidy</v>
      </c>
      <c r="C130" s="276" t="str">
        <f t="shared" si="4"/>
        <v>Additional Freight Vehicle Subsidy</v>
      </c>
      <c r="D130" s="47" t="s">
        <v>41</v>
      </c>
      <c r="E130" s="2" t="s">
        <v>2264</v>
      </c>
      <c r="F130" s="2" t="s">
        <v>87</v>
      </c>
      <c r="G130" s="2" t="s">
        <v>3533</v>
      </c>
      <c r="H130" s="44">
        <v>1710</v>
      </c>
      <c r="I130" s="348" t="s">
        <v>45</v>
      </c>
      <c r="J130" s="277" t="str">
        <f>IF(ISBLANK(INDEX('Policy Characteristics'!D:D,MATCH($C130,'Policy Characteristics'!$C:$C,0))),"",INDEX('Policy Characteristics'!D:D,MATCH($C130,'Policy Characteristics'!$C:$C,0)))</f>
        <v>Vehicle Subsidy</v>
      </c>
      <c r="K130" s="276" t="str">
        <f>IF(ISBLANK(INDEX('Policy Characteristics'!E:E,MATCH($C130,'Policy Characteristics'!$C:$C,0))),"",INDEX('Policy Characteristics'!E:E,MATCH($C130,'Policy Characteristics'!$C:$C,0)))</f>
        <v>trans frgt subsidy</v>
      </c>
      <c r="L130" s="284">
        <f>IF(ISBLANK(INDEX('Policy Characteristics'!F:F,MATCH($C130,'Policy Characteristics'!$C:$C,0))),"",INDEX('Policy Characteristics'!F:F,MATCH($C130,'Policy Characteristics'!$C:$C,0)))</f>
        <v>0</v>
      </c>
      <c r="M130" s="284">
        <f>IF(ISBLANK(INDEX('Policy Characteristics'!G:G,MATCH($C130,'Policy Characteristics'!$C:$C,0))),"",INDEX('Policy Characteristics'!G:G,MATCH($C130,'Policy Characteristics'!$C:$C,0)))</f>
        <v>50000</v>
      </c>
      <c r="N130" s="284">
        <f>IF(ISBLANK(INDEX('Policy Characteristics'!H:H,MATCH($C130,'Policy Characteristics'!$C:$C,0))),"",INDEX('Policy Characteristics'!H:H,MATCH($C130,'Policy Characteristics'!$C:$C,0)))</f>
        <v>100</v>
      </c>
      <c r="O130" s="276" t="str">
        <f>IF(ISBLANK(INDEX('Policy Characteristics'!I:I,MATCH($C130,'Policy Characteristics'!$C:$C,0))),"",INDEX('Policy Characteristics'!I:I,MATCH($C130,'Policy Characteristics'!$C:$C,0)))</f>
        <v>$ / vehicle</v>
      </c>
      <c r="P130" s="276" t="str">
        <f>IF(ISBLANK(INDEX('Policy Characteristics'!J:J,MATCH($C130,'Policy Characteristics'!$C:$C,0))),"",INDEX('Policy Characteristics'!J:J,MATCH($C130,'Policy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0" s="276" t="str">
        <f>IF(ISBLANK(INDEX('Policy Characteristics'!K:K,MATCH($C130,'Policy Characteristics'!$C:$C,0))),"",INDEX('Policy Characteristics'!K:K,MATCH($C130,'Policy Characteristics'!$C:$C,0)))</f>
        <v>transportation-sector-main.html#ev-subsidy</v>
      </c>
      <c r="R130" s="276" t="str">
        <f>IF(ISBLANK(INDEX('Policy Characteristics'!L:L,MATCH($C130,'Policy Characteristics'!$C:$C,0))),"",INDEX('Policy Characteristics'!L:L,MATCH($C130,'Policy Characteristics'!$C:$C,0)))</f>
        <v>ev-subsidy.html</v>
      </c>
    </row>
    <row r="131" spans="1:18" x14ac:dyDescent="0.25">
      <c r="A131" s="276" t="str">
        <f>IF(ISBLANK(INDEX('Policy Characteristics'!A:A,MATCH($C131,'Policy Characteristics'!$C:$C,0))),"",INDEX('Policy Characteristics'!A:A,MATCH($C131,'Policy Characteristics'!$C:$C,0)))</f>
        <v>Transportation</v>
      </c>
      <c r="B131" s="285" t="str">
        <f>IF(ISBLANK(INDEX('Policy Characteristics'!B:B,MATCH($C131,'Policy Characteristics'!$C:$C,0))),"",INDEX('Policy Characteristics'!B:B,MATCH($C131,'Policy Characteristics'!$C:$C,0)))</f>
        <v>Freight Vehicle Subsidy</v>
      </c>
      <c r="C131" s="276" t="str">
        <f t="shared" si="4"/>
        <v>Additional Freight Vehicle Subsidy</v>
      </c>
      <c r="D131" s="47" t="s">
        <v>41</v>
      </c>
      <c r="E131" s="2" t="s">
        <v>2265</v>
      </c>
      <c r="F131" s="2" t="s">
        <v>87</v>
      </c>
      <c r="G131" s="2" t="s">
        <v>3534</v>
      </c>
      <c r="H131" s="44">
        <v>1711</v>
      </c>
      <c r="I131" s="348" t="s">
        <v>45</v>
      </c>
      <c r="J131" s="277" t="str">
        <f>IF(ISBLANK(INDEX('Policy Characteristics'!D:D,MATCH($C131,'Policy Characteristics'!$C:$C,0))),"",INDEX('Policy Characteristics'!D:D,MATCH($C131,'Policy Characteristics'!$C:$C,0)))</f>
        <v>Vehicle Subsidy</v>
      </c>
      <c r="K131" s="276" t="str">
        <f>IF(ISBLANK(INDEX('Policy Characteristics'!E:E,MATCH($C131,'Policy Characteristics'!$C:$C,0))),"",INDEX('Policy Characteristics'!E:E,MATCH($C131,'Policy Characteristics'!$C:$C,0)))</f>
        <v>trans frgt subsidy</v>
      </c>
      <c r="L131" s="284">
        <f>IF(ISBLANK(INDEX('Policy Characteristics'!F:F,MATCH($C131,'Policy Characteristics'!$C:$C,0))),"",INDEX('Policy Characteristics'!F:F,MATCH($C131,'Policy Characteristics'!$C:$C,0)))</f>
        <v>0</v>
      </c>
      <c r="M131" s="284">
        <f>IF(ISBLANK(INDEX('Policy Characteristics'!G:G,MATCH($C131,'Policy Characteristics'!$C:$C,0))),"",INDEX('Policy Characteristics'!G:G,MATCH($C131,'Policy Characteristics'!$C:$C,0)))</f>
        <v>50000</v>
      </c>
      <c r="N131" s="284">
        <f>IF(ISBLANK(INDEX('Policy Characteristics'!H:H,MATCH($C131,'Policy Characteristics'!$C:$C,0))),"",INDEX('Policy Characteristics'!H:H,MATCH($C131,'Policy Characteristics'!$C:$C,0)))</f>
        <v>100</v>
      </c>
      <c r="O131" s="276" t="str">
        <f>IF(ISBLANK(INDEX('Policy Characteristics'!I:I,MATCH($C131,'Policy Characteristics'!$C:$C,0))),"",INDEX('Policy Characteristics'!I:I,MATCH($C131,'Policy Characteristics'!$C:$C,0)))</f>
        <v>$ / vehicle</v>
      </c>
      <c r="P131" s="276" t="str">
        <f>IF(ISBLANK(INDEX('Policy Characteristics'!J:J,MATCH($C131,'Policy Characteristics'!$C:$C,0))),"",INDEX('Policy Characteristics'!J:J,MATCH($C131,'Policy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1" s="276" t="str">
        <f>IF(ISBLANK(INDEX('Policy Characteristics'!K:K,MATCH($C131,'Policy Characteristics'!$C:$C,0))),"",INDEX('Policy Characteristics'!K:K,MATCH($C131,'Policy Characteristics'!$C:$C,0)))</f>
        <v>transportation-sector-main.html#ev-subsidy</v>
      </c>
      <c r="R131" s="276" t="str">
        <f>IF(ISBLANK(INDEX('Policy Characteristics'!L:L,MATCH($C131,'Policy Characteristics'!$C:$C,0))),"",INDEX('Policy Characteristics'!L:L,MATCH($C131,'Policy Characteristics'!$C:$C,0)))</f>
        <v>ev-subsidy.html</v>
      </c>
    </row>
    <row r="132" spans="1:18" x14ac:dyDescent="0.25">
      <c r="A132" s="276" t="str">
        <f>IF(ISBLANK(INDEX('Policy Characteristics'!A:A,MATCH($C132,'Policy Characteristics'!$C:$C,0))),"",INDEX('Policy Characteristics'!A:A,MATCH($C132,'Policy Characteristics'!$C:$C,0)))</f>
        <v>Transportation</v>
      </c>
      <c r="B132" s="285" t="str">
        <f>IF(ISBLANK(INDEX('Policy Characteristics'!B:B,MATCH($C132,'Policy Characteristics'!$C:$C,0))),"",INDEX('Policy Characteristics'!B:B,MATCH($C132,'Policy Characteristics'!$C:$C,0)))</f>
        <v>Freight Vehicle Subsidy</v>
      </c>
      <c r="C132" s="276" t="str">
        <f t="shared" si="4"/>
        <v>Additional Freight Vehicle Subsidy</v>
      </c>
      <c r="D132" s="47" t="s">
        <v>41</v>
      </c>
      <c r="E132" s="2" t="s">
        <v>2535</v>
      </c>
      <c r="F132" s="2" t="s">
        <v>87</v>
      </c>
      <c r="G132" s="2" t="s">
        <v>2535</v>
      </c>
      <c r="H132" s="44">
        <v>1712</v>
      </c>
      <c r="I132" s="348" t="s">
        <v>45</v>
      </c>
      <c r="J132" s="277" t="str">
        <f>IF(ISBLANK(INDEX('Policy Characteristics'!D:D,MATCH($C132,'Policy Characteristics'!$C:$C,0))),"",INDEX('Policy Characteristics'!D:D,MATCH($C132,'Policy Characteristics'!$C:$C,0)))</f>
        <v>Vehicle Subsidy</v>
      </c>
      <c r="K132" s="276" t="str">
        <f>IF(ISBLANK(INDEX('Policy Characteristics'!E:E,MATCH($C132,'Policy Characteristics'!$C:$C,0))),"",INDEX('Policy Characteristics'!E:E,MATCH($C132,'Policy Characteristics'!$C:$C,0)))</f>
        <v>trans frgt subsidy</v>
      </c>
      <c r="L132" s="284">
        <f>IF(ISBLANK(INDEX('Policy Characteristics'!F:F,MATCH($C132,'Policy Characteristics'!$C:$C,0))),"",INDEX('Policy Characteristics'!F:F,MATCH($C132,'Policy Characteristics'!$C:$C,0)))</f>
        <v>0</v>
      </c>
      <c r="M132" s="284">
        <f>IF(ISBLANK(INDEX('Policy Characteristics'!G:G,MATCH($C132,'Policy Characteristics'!$C:$C,0))),"",INDEX('Policy Characteristics'!G:G,MATCH($C132,'Policy Characteristics'!$C:$C,0)))</f>
        <v>50000</v>
      </c>
      <c r="N132" s="284">
        <f>IF(ISBLANK(INDEX('Policy Characteristics'!H:H,MATCH($C132,'Policy Characteristics'!$C:$C,0))),"",INDEX('Policy Characteristics'!H:H,MATCH($C132,'Policy Characteristics'!$C:$C,0)))</f>
        <v>100</v>
      </c>
      <c r="O132" s="276" t="str">
        <f>IF(ISBLANK(INDEX('Policy Characteristics'!I:I,MATCH($C132,'Policy Characteristics'!$C:$C,0))),"",INDEX('Policy Characteristics'!I:I,MATCH($C132,'Policy Characteristics'!$C:$C,0)))</f>
        <v>$ / vehicle</v>
      </c>
      <c r="P132" s="276" t="str">
        <f>IF(ISBLANK(INDEX('Policy Characteristics'!J:J,MATCH($C132,'Policy Characteristics'!$C:$C,0))),"",INDEX('Policy Characteristics'!J:J,MATCH($C132,'Policy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2" s="276" t="str">
        <f>IF(ISBLANK(INDEX('Policy Characteristics'!K:K,MATCH($C132,'Policy Characteristics'!$C:$C,0))),"",INDEX('Policy Characteristics'!K:K,MATCH($C132,'Policy Characteristics'!$C:$C,0)))</f>
        <v>transportation-sector-main.html#ev-subsidy</v>
      </c>
      <c r="R132" s="276" t="str">
        <f>IF(ISBLANK(INDEX('Policy Characteristics'!L:L,MATCH($C132,'Policy Characteristics'!$C:$C,0))),"",INDEX('Policy Characteristics'!L:L,MATCH($C132,'Policy Characteristics'!$C:$C,0)))</f>
        <v>ev-subsidy.html</v>
      </c>
    </row>
    <row r="133" spans="1:18" x14ac:dyDescent="0.25">
      <c r="A133" s="276" t="str">
        <f>IF(ISBLANK(INDEX('Policy Characteristics'!A:A,MATCH($C133,'Policy Characteristics'!$C:$C,0))),"",INDEX('Policy Characteristics'!A:A,MATCH($C133,'Policy Characteristics'!$C:$C,0)))</f>
        <v>Transportation</v>
      </c>
      <c r="B133" s="285" t="str">
        <f>IF(ISBLANK(INDEX('Policy Characteristics'!B:B,MATCH($C133,'Policy Characteristics'!$C:$C,0))),"",INDEX('Policy Characteristics'!B:B,MATCH($C133,'Policy Characteristics'!$C:$C,0)))</f>
        <v>Freight Vehicle Subsidy</v>
      </c>
      <c r="C133" s="276" t="str">
        <f t="shared" si="4"/>
        <v>Additional Freight Vehicle Subsidy</v>
      </c>
      <c r="D133" s="47" t="s">
        <v>41</v>
      </c>
      <c r="E133" s="2" t="s">
        <v>2534</v>
      </c>
      <c r="F133" s="2" t="s">
        <v>87</v>
      </c>
      <c r="G133" s="2" t="s">
        <v>3535</v>
      </c>
      <c r="H133" s="44">
        <v>1713</v>
      </c>
      <c r="I133" s="348" t="s">
        <v>45</v>
      </c>
      <c r="J133" s="277" t="str">
        <f>IF(ISBLANK(INDEX('Policy Characteristics'!D:D,MATCH($C133,'Policy Characteristics'!$C:$C,0))),"",INDEX('Policy Characteristics'!D:D,MATCH($C133,'Policy Characteristics'!$C:$C,0)))</f>
        <v>Vehicle Subsidy</v>
      </c>
      <c r="K133" s="276" t="str">
        <f>IF(ISBLANK(INDEX('Policy Characteristics'!E:E,MATCH($C133,'Policy Characteristics'!$C:$C,0))),"",INDEX('Policy Characteristics'!E:E,MATCH($C133,'Policy Characteristics'!$C:$C,0)))</f>
        <v>trans frgt subsidy</v>
      </c>
      <c r="L133" s="284">
        <f>IF(ISBLANK(INDEX('Policy Characteristics'!F:F,MATCH($C133,'Policy Characteristics'!$C:$C,0))),"",INDEX('Policy Characteristics'!F:F,MATCH($C133,'Policy Characteristics'!$C:$C,0)))</f>
        <v>0</v>
      </c>
      <c r="M133" s="284">
        <f>IF(ISBLANK(INDEX('Policy Characteristics'!G:G,MATCH($C133,'Policy Characteristics'!$C:$C,0))),"",INDEX('Policy Characteristics'!G:G,MATCH($C133,'Policy Characteristics'!$C:$C,0)))</f>
        <v>50000</v>
      </c>
      <c r="N133" s="284">
        <f>IF(ISBLANK(INDEX('Policy Characteristics'!H:H,MATCH($C133,'Policy Characteristics'!$C:$C,0))),"",INDEX('Policy Characteristics'!H:H,MATCH($C133,'Policy Characteristics'!$C:$C,0)))</f>
        <v>100</v>
      </c>
      <c r="O133" s="276" t="str">
        <f>IF(ISBLANK(INDEX('Policy Characteristics'!I:I,MATCH($C133,'Policy Characteristics'!$C:$C,0))),"",INDEX('Policy Characteristics'!I:I,MATCH($C133,'Policy Characteristics'!$C:$C,0)))</f>
        <v>$ / vehicle</v>
      </c>
      <c r="P133" s="276" t="str">
        <f>IF(ISBLANK(INDEX('Policy Characteristics'!J:J,MATCH($C133,'Policy Characteristics'!$C:$C,0))),"",INDEX('Policy Characteristics'!J:J,MATCH($C133,'Policy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3" s="276" t="str">
        <f>IF(ISBLANK(INDEX('Policy Characteristics'!K:K,MATCH($C133,'Policy Characteristics'!$C:$C,0))),"",INDEX('Policy Characteristics'!K:K,MATCH($C133,'Policy Characteristics'!$C:$C,0)))</f>
        <v>transportation-sector-main.html#ev-subsidy</v>
      </c>
      <c r="R133" s="276" t="str">
        <f>IF(ISBLANK(INDEX('Policy Characteristics'!L:L,MATCH($C133,'Policy Characteristics'!$C:$C,0))),"",INDEX('Policy Characteristics'!L:L,MATCH($C133,'Policy Characteristics'!$C:$C,0)))</f>
        <v>ev-subsidy.html</v>
      </c>
    </row>
    <row r="134" spans="1:18" x14ac:dyDescent="0.25">
      <c r="A134" s="276" t="str">
        <f>IF(ISBLANK(INDEX('Policy Characteristics'!A:A,MATCH($C134,'Policy Characteristics'!$C:$C,0))),"",INDEX('Policy Characteristics'!A:A,MATCH($C134,'Policy Characteristics'!$C:$C,0)))</f>
        <v>Transportation</v>
      </c>
      <c r="B134" s="285" t="str">
        <f>IF(ISBLANK(INDEX('Policy Characteristics'!B:B,MATCH($C134,'Policy Characteristics'!$C:$C,0))),"",INDEX('Policy Characteristics'!B:B,MATCH($C134,'Policy Characteristics'!$C:$C,0)))</f>
        <v>Freight Vehicle Subsidy</v>
      </c>
      <c r="C134" s="276" t="str">
        <f t="shared" si="4"/>
        <v>Additional Freight Vehicle Subsidy</v>
      </c>
      <c r="D134" s="47" t="s">
        <v>42</v>
      </c>
      <c r="E134" s="47" t="s">
        <v>2261</v>
      </c>
      <c r="F134" s="2" t="s">
        <v>3364</v>
      </c>
      <c r="G134" s="47" t="s">
        <v>3530</v>
      </c>
      <c r="H134" s="44">
        <v>1714</v>
      </c>
      <c r="I134" s="348" t="s">
        <v>45</v>
      </c>
      <c r="J134" s="277" t="str">
        <f>IF(ISBLANK(INDEX('Policy Characteristics'!D:D,MATCH($C134,'Policy Characteristics'!$C:$C,0))),"",INDEX('Policy Characteristics'!D:D,MATCH($C134,'Policy Characteristics'!$C:$C,0)))</f>
        <v>Vehicle Subsidy</v>
      </c>
      <c r="K134" s="276" t="str">
        <f>IF(ISBLANK(INDEX('Policy Characteristics'!E:E,MATCH($C134,'Policy Characteristics'!$C:$C,0))),"",INDEX('Policy Characteristics'!E:E,MATCH($C134,'Policy Characteristics'!$C:$C,0)))</f>
        <v>trans frgt subsidy</v>
      </c>
      <c r="L134" s="284">
        <f>IF(ISBLANK(INDEX('Policy Characteristics'!F:F,MATCH($C134,'Policy Characteristics'!$C:$C,0))),"",INDEX('Policy Characteristics'!F:F,MATCH($C134,'Policy Characteristics'!$C:$C,0)))</f>
        <v>0</v>
      </c>
      <c r="M134" s="284">
        <f>IF(ISBLANK(INDEX('Policy Characteristics'!G:G,MATCH($C134,'Policy Characteristics'!$C:$C,0))),"",INDEX('Policy Characteristics'!G:G,MATCH($C134,'Policy Characteristics'!$C:$C,0)))</f>
        <v>50000</v>
      </c>
      <c r="N134" s="284">
        <f>IF(ISBLANK(INDEX('Policy Characteristics'!H:H,MATCH($C134,'Policy Characteristics'!$C:$C,0))),"",INDEX('Policy Characteristics'!H:H,MATCH($C134,'Policy Characteristics'!$C:$C,0)))</f>
        <v>100</v>
      </c>
      <c r="O134" s="276" t="str">
        <f>IF(ISBLANK(INDEX('Policy Characteristics'!I:I,MATCH($C134,'Policy Characteristics'!$C:$C,0))),"",INDEX('Policy Characteristics'!I:I,MATCH($C134,'Policy Characteristics'!$C:$C,0)))</f>
        <v>$ / vehicle</v>
      </c>
      <c r="P134" s="276" t="str">
        <f>IF(ISBLANK(INDEX('Policy Characteristics'!J:J,MATCH($C134,'Policy Characteristics'!$C:$C,0))),"",INDEX('Policy Characteristics'!J:J,MATCH($C134,'Policy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4" s="276" t="str">
        <f>IF(ISBLANK(INDEX('Policy Characteristics'!K:K,MATCH($C134,'Policy Characteristics'!$C:$C,0))),"",INDEX('Policy Characteristics'!K:K,MATCH($C134,'Policy Characteristics'!$C:$C,0)))</f>
        <v>transportation-sector-main.html#ev-subsidy</v>
      </c>
      <c r="R134" s="276" t="str">
        <f>IF(ISBLANK(INDEX('Policy Characteristics'!L:L,MATCH($C134,'Policy Characteristics'!$C:$C,0))),"",INDEX('Policy Characteristics'!L:L,MATCH($C134,'Policy Characteristics'!$C:$C,0)))</f>
        <v>ev-subsidy.html</v>
      </c>
    </row>
    <row r="135" spans="1:18" x14ac:dyDescent="0.25">
      <c r="A135" s="276" t="str">
        <f>IF(ISBLANK(INDEX('Policy Characteristics'!A:A,MATCH($C135,'Policy Characteristics'!$C:$C,0))),"",INDEX('Policy Characteristics'!A:A,MATCH($C135,'Policy Characteristics'!$C:$C,0)))</f>
        <v>Transportation</v>
      </c>
      <c r="B135" s="285" t="str">
        <f>IF(ISBLANK(INDEX('Policy Characteristics'!B:B,MATCH($C135,'Policy Characteristics'!$C:$C,0))),"",INDEX('Policy Characteristics'!B:B,MATCH($C135,'Policy Characteristics'!$C:$C,0)))</f>
        <v>Freight Vehicle Subsidy</v>
      </c>
      <c r="C135" s="276" t="str">
        <f t="shared" si="4"/>
        <v>Additional Freight Vehicle Subsidy</v>
      </c>
      <c r="D135" s="47" t="s">
        <v>42</v>
      </c>
      <c r="E135" s="2" t="s">
        <v>2262</v>
      </c>
      <c r="F135" s="2" t="s">
        <v>3364</v>
      </c>
      <c r="G135" s="2" t="s">
        <v>3531</v>
      </c>
      <c r="H135" s="44">
        <v>1715</v>
      </c>
      <c r="I135" s="348" t="s">
        <v>45</v>
      </c>
      <c r="J135" s="277" t="str">
        <f>IF(ISBLANK(INDEX('Policy Characteristics'!D:D,MATCH($C135,'Policy Characteristics'!$C:$C,0))),"",INDEX('Policy Characteristics'!D:D,MATCH($C135,'Policy Characteristics'!$C:$C,0)))</f>
        <v>Vehicle Subsidy</v>
      </c>
      <c r="K135" s="276" t="str">
        <f>IF(ISBLANK(INDEX('Policy Characteristics'!E:E,MATCH($C135,'Policy Characteristics'!$C:$C,0))),"",INDEX('Policy Characteristics'!E:E,MATCH($C135,'Policy Characteristics'!$C:$C,0)))</f>
        <v>trans frgt subsidy</v>
      </c>
      <c r="L135" s="284">
        <f>IF(ISBLANK(INDEX('Policy Characteristics'!F:F,MATCH($C135,'Policy Characteristics'!$C:$C,0))),"",INDEX('Policy Characteristics'!F:F,MATCH($C135,'Policy Characteristics'!$C:$C,0)))</f>
        <v>0</v>
      </c>
      <c r="M135" s="284">
        <f>IF(ISBLANK(INDEX('Policy Characteristics'!G:G,MATCH($C135,'Policy Characteristics'!$C:$C,0))),"",INDEX('Policy Characteristics'!G:G,MATCH($C135,'Policy Characteristics'!$C:$C,0)))</f>
        <v>50000</v>
      </c>
      <c r="N135" s="284">
        <f>IF(ISBLANK(INDEX('Policy Characteristics'!H:H,MATCH($C135,'Policy Characteristics'!$C:$C,0))),"",INDEX('Policy Characteristics'!H:H,MATCH($C135,'Policy Characteristics'!$C:$C,0)))</f>
        <v>100</v>
      </c>
      <c r="O135" s="276" t="str">
        <f>IF(ISBLANK(INDEX('Policy Characteristics'!I:I,MATCH($C135,'Policy Characteristics'!$C:$C,0))),"",INDEX('Policy Characteristics'!I:I,MATCH($C135,'Policy Characteristics'!$C:$C,0)))</f>
        <v>$ / vehicle</v>
      </c>
      <c r="P135" s="276" t="str">
        <f>IF(ISBLANK(INDEX('Policy Characteristics'!J:J,MATCH($C135,'Policy Characteristics'!$C:$C,0))),"",INDEX('Policy Characteristics'!J:J,MATCH($C135,'Policy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5" s="276" t="str">
        <f>IF(ISBLANK(INDEX('Policy Characteristics'!K:K,MATCH($C135,'Policy Characteristics'!$C:$C,0))),"",INDEX('Policy Characteristics'!K:K,MATCH($C135,'Policy Characteristics'!$C:$C,0)))</f>
        <v>transportation-sector-main.html#ev-subsidy</v>
      </c>
      <c r="R135" s="276" t="str">
        <f>IF(ISBLANK(INDEX('Policy Characteristics'!L:L,MATCH($C135,'Policy Characteristics'!$C:$C,0))),"",INDEX('Policy Characteristics'!L:L,MATCH($C135,'Policy Characteristics'!$C:$C,0)))</f>
        <v>ev-subsidy.html</v>
      </c>
    </row>
    <row r="136" spans="1:18" x14ac:dyDescent="0.25">
      <c r="A136" s="276" t="str">
        <f>IF(ISBLANK(INDEX('Policy Characteristics'!A:A,MATCH($C136,'Policy Characteristics'!$C:$C,0))),"",INDEX('Policy Characteristics'!A:A,MATCH($C136,'Policy Characteristics'!$C:$C,0)))</f>
        <v>Transportation</v>
      </c>
      <c r="B136" s="285" t="str">
        <f>IF(ISBLANK(INDEX('Policy Characteristics'!B:B,MATCH($C136,'Policy Characteristics'!$C:$C,0))),"",INDEX('Policy Characteristics'!B:B,MATCH($C136,'Policy Characteristics'!$C:$C,0)))</f>
        <v>Freight Vehicle Subsidy</v>
      </c>
      <c r="C136" s="276" t="str">
        <f t="shared" si="4"/>
        <v>Additional Freight Vehicle Subsidy</v>
      </c>
      <c r="D136" s="47" t="s">
        <v>42</v>
      </c>
      <c r="E136" s="2" t="s">
        <v>2263</v>
      </c>
      <c r="F136" s="2" t="s">
        <v>3364</v>
      </c>
      <c r="G136" s="2" t="s">
        <v>3532</v>
      </c>
      <c r="H136" s="44">
        <v>1716</v>
      </c>
      <c r="I136" s="348" t="s">
        <v>45</v>
      </c>
      <c r="J136" s="277" t="str">
        <f>IF(ISBLANK(INDEX('Policy Characteristics'!D:D,MATCH($C136,'Policy Characteristics'!$C:$C,0))),"",INDEX('Policy Characteristics'!D:D,MATCH($C136,'Policy Characteristics'!$C:$C,0)))</f>
        <v>Vehicle Subsidy</v>
      </c>
      <c r="K136" s="276" t="str">
        <f>IF(ISBLANK(INDEX('Policy Characteristics'!E:E,MATCH($C136,'Policy Characteristics'!$C:$C,0))),"",INDEX('Policy Characteristics'!E:E,MATCH($C136,'Policy Characteristics'!$C:$C,0)))</f>
        <v>trans frgt subsidy</v>
      </c>
      <c r="L136" s="284">
        <f>IF(ISBLANK(INDEX('Policy Characteristics'!F:F,MATCH($C136,'Policy Characteristics'!$C:$C,0))),"",INDEX('Policy Characteristics'!F:F,MATCH($C136,'Policy Characteristics'!$C:$C,0)))</f>
        <v>0</v>
      </c>
      <c r="M136" s="284">
        <f>IF(ISBLANK(INDEX('Policy Characteristics'!G:G,MATCH($C136,'Policy Characteristics'!$C:$C,0))),"",INDEX('Policy Characteristics'!G:G,MATCH($C136,'Policy Characteristics'!$C:$C,0)))</f>
        <v>50000</v>
      </c>
      <c r="N136" s="284">
        <f>IF(ISBLANK(INDEX('Policy Characteristics'!H:H,MATCH($C136,'Policy Characteristics'!$C:$C,0))),"",INDEX('Policy Characteristics'!H:H,MATCH($C136,'Policy Characteristics'!$C:$C,0)))</f>
        <v>100</v>
      </c>
      <c r="O136" s="276" t="str">
        <f>IF(ISBLANK(INDEX('Policy Characteristics'!I:I,MATCH($C136,'Policy Characteristics'!$C:$C,0))),"",INDEX('Policy Characteristics'!I:I,MATCH($C136,'Policy Characteristics'!$C:$C,0)))</f>
        <v>$ / vehicle</v>
      </c>
      <c r="P136" s="276" t="str">
        <f>IF(ISBLANK(INDEX('Policy Characteristics'!J:J,MATCH($C136,'Policy Characteristics'!$C:$C,0))),"",INDEX('Policy Characteristics'!J:J,MATCH($C136,'Policy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6" s="276" t="str">
        <f>IF(ISBLANK(INDEX('Policy Characteristics'!K:K,MATCH($C136,'Policy Characteristics'!$C:$C,0))),"",INDEX('Policy Characteristics'!K:K,MATCH($C136,'Policy Characteristics'!$C:$C,0)))</f>
        <v>transportation-sector-main.html#ev-subsidy</v>
      </c>
      <c r="R136" s="276" t="str">
        <f>IF(ISBLANK(INDEX('Policy Characteristics'!L:L,MATCH($C136,'Policy Characteristics'!$C:$C,0))),"",INDEX('Policy Characteristics'!L:L,MATCH($C136,'Policy Characteristics'!$C:$C,0)))</f>
        <v>ev-subsidy.html</v>
      </c>
    </row>
    <row r="137" spans="1:18" x14ac:dyDescent="0.25">
      <c r="A137" s="276" t="str">
        <f>IF(ISBLANK(INDEX('Policy Characteristics'!A:A,MATCH($C137,'Policy Characteristics'!$C:$C,0))),"",INDEX('Policy Characteristics'!A:A,MATCH($C137,'Policy Characteristics'!$C:$C,0)))</f>
        <v>Transportation</v>
      </c>
      <c r="B137" s="285" t="str">
        <f>IF(ISBLANK(INDEX('Policy Characteristics'!B:B,MATCH($C137,'Policy Characteristics'!$C:$C,0))),"",INDEX('Policy Characteristics'!B:B,MATCH($C137,'Policy Characteristics'!$C:$C,0)))</f>
        <v>Freight Vehicle Subsidy</v>
      </c>
      <c r="C137" s="276" t="str">
        <f t="shared" si="4"/>
        <v>Additional Freight Vehicle Subsidy</v>
      </c>
      <c r="D137" s="47" t="s">
        <v>42</v>
      </c>
      <c r="E137" s="2" t="s">
        <v>2264</v>
      </c>
      <c r="F137" s="2" t="s">
        <v>3364</v>
      </c>
      <c r="G137" s="2" t="s">
        <v>3533</v>
      </c>
      <c r="H137" s="44">
        <v>1717</v>
      </c>
      <c r="I137" s="348" t="s">
        <v>45</v>
      </c>
      <c r="J137" s="277" t="str">
        <f>IF(ISBLANK(INDEX('Policy Characteristics'!D:D,MATCH($C137,'Policy Characteristics'!$C:$C,0))),"",INDEX('Policy Characteristics'!D:D,MATCH($C137,'Policy Characteristics'!$C:$C,0)))</f>
        <v>Vehicle Subsidy</v>
      </c>
      <c r="K137" s="276" t="str">
        <f>IF(ISBLANK(INDEX('Policy Characteristics'!E:E,MATCH($C137,'Policy Characteristics'!$C:$C,0))),"",INDEX('Policy Characteristics'!E:E,MATCH($C137,'Policy Characteristics'!$C:$C,0)))</f>
        <v>trans frgt subsidy</v>
      </c>
      <c r="L137" s="284">
        <f>IF(ISBLANK(INDEX('Policy Characteristics'!F:F,MATCH($C137,'Policy Characteristics'!$C:$C,0))),"",INDEX('Policy Characteristics'!F:F,MATCH($C137,'Policy Characteristics'!$C:$C,0)))</f>
        <v>0</v>
      </c>
      <c r="M137" s="284">
        <f>IF(ISBLANK(INDEX('Policy Characteristics'!G:G,MATCH($C137,'Policy Characteristics'!$C:$C,0))),"",INDEX('Policy Characteristics'!G:G,MATCH($C137,'Policy Characteristics'!$C:$C,0)))</f>
        <v>50000</v>
      </c>
      <c r="N137" s="284">
        <f>IF(ISBLANK(INDEX('Policy Characteristics'!H:H,MATCH($C137,'Policy Characteristics'!$C:$C,0))),"",INDEX('Policy Characteristics'!H:H,MATCH($C137,'Policy Characteristics'!$C:$C,0)))</f>
        <v>100</v>
      </c>
      <c r="O137" s="276" t="str">
        <f>IF(ISBLANK(INDEX('Policy Characteristics'!I:I,MATCH($C137,'Policy Characteristics'!$C:$C,0))),"",INDEX('Policy Characteristics'!I:I,MATCH($C137,'Policy Characteristics'!$C:$C,0)))</f>
        <v>$ / vehicle</v>
      </c>
      <c r="P137" s="276" t="str">
        <f>IF(ISBLANK(INDEX('Policy Characteristics'!J:J,MATCH($C137,'Policy Characteristics'!$C:$C,0))),"",INDEX('Policy Characteristics'!J:J,MATCH($C137,'Policy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7" s="276" t="str">
        <f>IF(ISBLANK(INDEX('Policy Characteristics'!K:K,MATCH($C137,'Policy Characteristics'!$C:$C,0))),"",INDEX('Policy Characteristics'!K:K,MATCH($C137,'Policy Characteristics'!$C:$C,0)))</f>
        <v>transportation-sector-main.html#ev-subsidy</v>
      </c>
      <c r="R137" s="276" t="str">
        <f>IF(ISBLANK(INDEX('Policy Characteristics'!L:L,MATCH($C137,'Policy Characteristics'!$C:$C,0))),"",INDEX('Policy Characteristics'!L:L,MATCH($C137,'Policy Characteristics'!$C:$C,0)))</f>
        <v>ev-subsidy.html</v>
      </c>
    </row>
    <row r="138" spans="1:18" x14ac:dyDescent="0.25">
      <c r="A138" s="276" t="str">
        <f>IF(ISBLANK(INDEX('Policy Characteristics'!A:A,MATCH($C138,'Policy Characteristics'!$C:$C,0))),"",INDEX('Policy Characteristics'!A:A,MATCH($C138,'Policy Characteristics'!$C:$C,0)))</f>
        <v>Transportation</v>
      </c>
      <c r="B138" s="285" t="str">
        <f>IF(ISBLANK(INDEX('Policy Characteristics'!B:B,MATCH($C138,'Policy Characteristics'!$C:$C,0))),"",INDEX('Policy Characteristics'!B:B,MATCH($C138,'Policy Characteristics'!$C:$C,0)))</f>
        <v>Freight Vehicle Subsidy</v>
      </c>
      <c r="C138" s="276" t="str">
        <f t="shared" si="4"/>
        <v>Additional Freight Vehicle Subsidy</v>
      </c>
      <c r="D138" s="47" t="s">
        <v>42</v>
      </c>
      <c r="E138" s="2" t="s">
        <v>2265</v>
      </c>
      <c r="F138" s="2" t="s">
        <v>3364</v>
      </c>
      <c r="G138" s="2" t="s">
        <v>3534</v>
      </c>
      <c r="H138" s="44">
        <v>1718</v>
      </c>
      <c r="I138" s="348" t="s">
        <v>45</v>
      </c>
      <c r="J138" s="277" t="str">
        <f>IF(ISBLANK(INDEX('Policy Characteristics'!D:D,MATCH($C138,'Policy Characteristics'!$C:$C,0))),"",INDEX('Policy Characteristics'!D:D,MATCH($C138,'Policy Characteristics'!$C:$C,0)))</f>
        <v>Vehicle Subsidy</v>
      </c>
      <c r="K138" s="276" t="str">
        <f>IF(ISBLANK(INDEX('Policy Characteristics'!E:E,MATCH($C138,'Policy Characteristics'!$C:$C,0))),"",INDEX('Policy Characteristics'!E:E,MATCH($C138,'Policy Characteristics'!$C:$C,0)))</f>
        <v>trans frgt subsidy</v>
      </c>
      <c r="L138" s="284">
        <f>IF(ISBLANK(INDEX('Policy Characteristics'!F:F,MATCH($C138,'Policy Characteristics'!$C:$C,0))),"",INDEX('Policy Characteristics'!F:F,MATCH($C138,'Policy Characteristics'!$C:$C,0)))</f>
        <v>0</v>
      </c>
      <c r="M138" s="284">
        <f>IF(ISBLANK(INDEX('Policy Characteristics'!G:G,MATCH($C138,'Policy Characteristics'!$C:$C,0))),"",INDEX('Policy Characteristics'!G:G,MATCH($C138,'Policy Characteristics'!$C:$C,0)))</f>
        <v>50000</v>
      </c>
      <c r="N138" s="284">
        <f>IF(ISBLANK(INDEX('Policy Characteristics'!H:H,MATCH($C138,'Policy Characteristics'!$C:$C,0))),"",INDEX('Policy Characteristics'!H:H,MATCH($C138,'Policy Characteristics'!$C:$C,0)))</f>
        <v>100</v>
      </c>
      <c r="O138" s="276" t="str">
        <f>IF(ISBLANK(INDEX('Policy Characteristics'!I:I,MATCH($C138,'Policy Characteristics'!$C:$C,0))),"",INDEX('Policy Characteristics'!I:I,MATCH($C138,'Policy Characteristics'!$C:$C,0)))</f>
        <v>$ / vehicle</v>
      </c>
      <c r="P138" s="276" t="str">
        <f>IF(ISBLANK(INDEX('Policy Characteristics'!J:J,MATCH($C138,'Policy Characteristics'!$C:$C,0))),"",INDEX('Policy Characteristics'!J:J,MATCH($C138,'Policy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8" s="276" t="str">
        <f>IF(ISBLANK(INDEX('Policy Characteristics'!K:K,MATCH($C138,'Policy Characteristics'!$C:$C,0))),"",INDEX('Policy Characteristics'!K:K,MATCH($C138,'Policy Characteristics'!$C:$C,0)))</f>
        <v>transportation-sector-main.html#ev-subsidy</v>
      </c>
      <c r="R138" s="276" t="str">
        <f>IF(ISBLANK(INDEX('Policy Characteristics'!L:L,MATCH($C138,'Policy Characteristics'!$C:$C,0))),"",INDEX('Policy Characteristics'!L:L,MATCH($C138,'Policy Characteristics'!$C:$C,0)))</f>
        <v>ev-subsidy.html</v>
      </c>
    </row>
    <row r="139" spans="1:18" x14ac:dyDescent="0.25">
      <c r="A139" s="276" t="str">
        <f>IF(ISBLANK(INDEX('Policy Characteristics'!A:A,MATCH($C139,'Policy Characteristics'!$C:$C,0))),"",INDEX('Policy Characteristics'!A:A,MATCH($C139,'Policy Characteristics'!$C:$C,0)))</f>
        <v>Transportation</v>
      </c>
      <c r="B139" s="285" t="str">
        <f>IF(ISBLANK(INDEX('Policy Characteristics'!B:B,MATCH($C139,'Policy Characteristics'!$C:$C,0))),"",INDEX('Policy Characteristics'!B:B,MATCH($C139,'Policy Characteristics'!$C:$C,0)))</f>
        <v>Freight Vehicle Subsidy</v>
      </c>
      <c r="C139" s="276" t="str">
        <f t="shared" si="4"/>
        <v>Additional Freight Vehicle Subsidy</v>
      </c>
      <c r="D139" s="47" t="s">
        <v>42</v>
      </c>
      <c r="E139" s="2" t="s">
        <v>2535</v>
      </c>
      <c r="F139" s="2" t="s">
        <v>3364</v>
      </c>
      <c r="G139" s="2" t="s">
        <v>2535</v>
      </c>
      <c r="H139" s="44">
        <v>1719</v>
      </c>
      <c r="I139" s="348" t="s">
        <v>45</v>
      </c>
      <c r="J139" s="277" t="str">
        <f>IF(ISBLANK(INDEX('Policy Characteristics'!D:D,MATCH($C139,'Policy Characteristics'!$C:$C,0))),"",INDEX('Policy Characteristics'!D:D,MATCH($C139,'Policy Characteristics'!$C:$C,0)))</f>
        <v>Vehicle Subsidy</v>
      </c>
      <c r="K139" s="276" t="str">
        <f>IF(ISBLANK(INDEX('Policy Characteristics'!E:E,MATCH($C139,'Policy Characteristics'!$C:$C,0))),"",INDEX('Policy Characteristics'!E:E,MATCH($C139,'Policy Characteristics'!$C:$C,0)))</f>
        <v>trans frgt subsidy</v>
      </c>
      <c r="L139" s="284">
        <f>IF(ISBLANK(INDEX('Policy Characteristics'!F:F,MATCH($C139,'Policy Characteristics'!$C:$C,0))),"",INDEX('Policy Characteristics'!F:F,MATCH($C139,'Policy Characteristics'!$C:$C,0)))</f>
        <v>0</v>
      </c>
      <c r="M139" s="284">
        <f>IF(ISBLANK(INDEX('Policy Characteristics'!G:G,MATCH($C139,'Policy Characteristics'!$C:$C,0))),"",INDEX('Policy Characteristics'!G:G,MATCH($C139,'Policy Characteristics'!$C:$C,0)))</f>
        <v>50000</v>
      </c>
      <c r="N139" s="284">
        <f>IF(ISBLANK(INDEX('Policy Characteristics'!H:H,MATCH($C139,'Policy Characteristics'!$C:$C,0))),"",INDEX('Policy Characteristics'!H:H,MATCH($C139,'Policy Characteristics'!$C:$C,0)))</f>
        <v>100</v>
      </c>
      <c r="O139" s="276" t="str">
        <f>IF(ISBLANK(INDEX('Policy Characteristics'!I:I,MATCH($C139,'Policy Characteristics'!$C:$C,0))),"",INDEX('Policy Characteristics'!I:I,MATCH($C139,'Policy Characteristics'!$C:$C,0)))</f>
        <v>$ / vehicle</v>
      </c>
      <c r="P139" s="276" t="str">
        <f>IF(ISBLANK(INDEX('Policy Characteristics'!J:J,MATCH($C139,'Policy Characteristics'!$C:$C,0))),"",INDEX('Policy Characteristics'!J:J,MATCH($C139,'Policy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39" s="276" t="str">
        <f>IF(ISBLANK(INDEX('Policy Characteristics'!K:K,MATCH($C139,'Policy Characteristics'!$C:$C,0))),"",INDEX('Policy Characteristics'!K:K,MATCH($C139,'Policy Characteristics'!$C:$C,0)))</f>
        <v>transportation-sector-main.html#ev-subsidy</v>
      </c>
      <c r="R139" s="276" t="str">
        <f>IF(ISBLANK(INDEX('Policy Characteristics'!L:L,MATCH($C139,'Policy Characteristics'!$C:$C,0))),"",INDEX('Policy Characteristics'!L:L,MATCH($C139,'Policy Characteristics'!$C:$C,0)))</f>
        <v>ev-subsidy.html</v>
      </c>
    </row>
    <row r="140" spans="1:18" x14ac:dyDescent="0.25">
      <c r="A140" s="276" t="str">
        <f>IF(ISBLANK(INDEX('Policy Characteristics'!A:A,MATCH($C140,'Policy Characteristics'!$C:$C,0))),"",INDEX('Policy Characteristics'!A:A,MATCH($C140,'Policy Characteristics'!$C:$C,0)))</f>
        <v>Transportation</v>
      </c>
      <c r="B140" s="285" t="str">
        <f>IF(ISBLANK(INDEX('Policy Characteristics'!B:B,MATCH($C140,'Policy Characteristics'!$C:$C,0))),"",INDEX('Policy Characteristics'!B:B,MATCH($C140,'Policy Characteristics'!$C:$C,0)))</f>
        <v>Freight Vehicle Subsidy</v>
      </c>
      <c r="C140" s="276" t="str">
        <f t="shared" si="4"/>
        <v>Additional Freight Vehicle Subsidy</v>
      </c>
      <c r="D140" s="47" t="s">
        <v>42</v>
      </c>
      <c r="E140" s="2" t="s">
        <v>2534</v>
      </c>
      <c r="F140" s="2" t="s">
        <v>3364</v>
      </c>
      <c r="G140" s="2" t="s">
        <v>3535</v>
      </c>
      <c r="H140" s="44">
        <v>1720</v>
      </c>
      <c r="I140" s="348" t="s">
        <v>45</v>
      </c>
      <c r="J140" s="277" t="str">
        <f>IF(ISBLANK(INDEX('Policy Characteristics'!D:D,MATCH($C140,'Policy Characteristics'!$C:$C,0))),"",INDEX('Policy Characteristics'!D:D,MATCH($C140,'Policy Characteristics'!$C:$C,0)))</f>
        <v>Vehicle Subsidy</v>
      </c>
      <c r="K140" s="276" t="str">
        <f>IF(ISBLANK(INDEX('Policy Characteristics'!E:E,MATCH($C140,'Policy Characteristics'!$C:$C,0))),"",INDEX('Policy Characteristics'!E:E,MATCH($C140,'Policy Characteristics'!$C:$C,0)))</f>
        <v>trans frgt subsidy</v>
      </c>
      <c r="L140" s="284">
        <f>IF(ISBLANK(INDEX('Policy Characteristics'!F:F,MATCH($C140,'Policy Characteristics'!$C:$C,0))),"",INDEX('Policy Characteristics'!F:F,MATCH($C140,'Policy Characteristics'!$C:$C,0)))</f>
        <v>0</v>
      </c>
      <c r="M140" s="284">
        <f>IF(ISBLANK(INDEX('Policy Characteristics'!G:G,MATCH($C140,'Policy Characteristics'!$C:$C,0))),"",INDEX('Policy Characteristics'!G:G,MATCH($C140,'Policy Characteristics'!$C:$C,0)))</f>
        <v>50000</v>
      </c>
      <c r="N140" s="284">
        <f>IF(ISBLANK(INDEX('Policy Characteristics'!H:H,MATCH($C140,'Policy Characteristics'!$C:$C,0))),"",INDEX('Policy Characteristics'!H:H,MATCH($C140,'Policy Characteristics'!$C:$C,0)))</f>
        <v>100</v>
      </c>
      <c r="O140" s="276" t="str">
        <f>IF(ISBLANK(INDEX('Policy Characteristics'!I:I,MATCH($C140,'Policy Characteristics'!$C:$C,0))),"",INDEX('Policy Characteristics'!I:I,MATCH($C140,'Policy Characteristics'!$C:$C,0)))</f>
        <v>$ / vehicle</v>
      </c>
      <c r="P140" s="276" t="str">
        <f>IF(ISBLANK(INDEX('Policy Characteristics'!J:J,MATCH($C140,'Policy Characteristics'!$C:$C,0))),"",INDEX('Policy Characteristics'!J:J,MATCH($C140,'Policy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0" s="276" t="str">
        <f>IF(ISBLANK(INDEX('Policy Characteristics'!K:K,MATCH($C140,'Policy Characteristics'!$C:$C,0))),"",INDEX('Policy Characteristics'!K:K,MATCH($C140,'Policy Characteristics'!$C:$C,0)))</f>
        <v>transportation-sector-main.html#ev-subsidy</v>
      </c>
      <c r="R140" s="276" t="str">
        <f>IF(ISBLANK(INDEX('Policy Characteristics'!L:L,MATCH($C140,'Policy Characteristics'!$C:$C,0))),"",INDEX('Policy Characteristics'!L:L,MATCH($C140,'Policy Characteristics'!$C:$C,0)))</f>
        <v>ev-subsidy.html</v>
      </c>
    </row>
    <row r="141" spans="1:18" x14ac:dyDescent="0.25">
      <c r="A141" s="276" t="str">
        <f>IF(ISBLANK(INDEX('Policy Characteristics'!A:A,MATCH($C141,'Policy Characteristics'!$C:$C,0))),"",INDEX('Policy Characteristics'!A:A,MATCH($C141,'Policy Characteristics'!$C:$C,0)))</f>
        <v>Transportation</v>
      </c>
      <c r="B141" s="285" t="str">
        <f>IF(ISBLANK(INDEX('Policy Characteristics'!B:B,MATCH($C141,'Policy Characteristics'!$C:$C,0))),"",INDEX('Policy Characteristics'!B:B,MATCH($C141,'Policy Characteristics'!$C:$C,0)))</f>
        <v>Freight Vehicle Subsidy</v>
      </c>
      <c r="C141" s="276" t="str">
        <f t="shared" si="4"/>
        <v>Additional Freight Vehicle Subsidy</v>
      </c>
      <c r="D141" s="47" t="s">
        <v>114</v>
      </c>
      <c r="E141" s="47" t="s">
        <v>2261</v>
      </c>
      <c r="F141" s="2" t="s">
        <v>148</v>
      </c>
      <c r="G141" s="47" t="s">
        <v>3530</v>
      </c>
      <c r="H141" s="44">
        <v>1721</v>
      </c>
      <c r="I141" s="348" t="s">
        <v>45</v>
      </c>
      <c r="J141" s="277" t="str">
        <f>IF(ISBLANK(INDEX('Policy Characteristics'!D:D,MATCH($C141,'Policy Characteristics'!$C:$C,0))),"",INDEX('Policy Characteristics'!D:D,MATCH($C141,'Policy Characteristics'!$C:$C,0)))</f>
        <v>Vehicle Subsidy</v>
      </c>
      <c r="K141" s="276" t="str">
        <f>IF(ISBLANK(INDEX('Policy Characteristics'!E:E,MATCH($C141,'Policy Characteristics'!$C:$C,0))),"",INDEX('Policy Characteristics'!E:E,MATCH($C141,'Policy Characteristics'!$C:$C,0)))</f>
        <v>trans frgt subsidy</v>
      </c>
      <c r="L141" s="284">
        <f>IF(ISBLANK(INDEX('Policy Characteristics'!F:F,MATCH($C141,'Policy Characteristics'!$C:$C,0))),"",INDEX('Policy Characteristics'!F:F,MATCH($C141,'Policy Characteristics'!$C:$C,0)))</f>
        <v>0</v>
      </c>
      <c r="M141" s="284">
        <f>IF(ISBLANK(INDEX('Policy Characteristics'!G:G,MATCH($C141,'Policy Characteristics'!$C:$C,0))),"",INDEX('Policy Characteristics'!G:G,MATCH($C141,'Policy Characteristics'!$C:$C,0)))</f>
        <v>50000</v>
      </c>
      <c r="N141" s="284">
        <f>IF(ISBLANK(INDEX('Policy Characteristics'!H:H,MATCH($C141,'Policy Characteristics'!$C:$C,0))),"",INDEX('Policy Characteristics'!H:H,MATCH($C141,'Policy Characteristics'!$C:$C,0)))</f>
        <v>100</v>
      </c>
      <c r="O141" s="276" t="str">
        <f>IF(ISBLANK(INDEX('Policy Characteristics'!I:I,MATCH($C141,'Policy Characteristics'!$C:$C,0))),"",INDEX('Policy Characteristics'!I:I,MATCH($C141,'Policy Characteristics'!$C:$C,0)))</f>
        <v>$ / vehicle</v>
      </c>
      <c r="P141" s="276" t="str">
        <f>IF(ISBLANK(INDEX('Policy Characteristics'!J:J,MATCH($C141,'Policy Characteristics'!$C:$C,0))),"",INDEX('Policy Characteristics'!J:J,MATCH($C141,'Policy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1" s="276" t="str">
        <f>IF(ISBLANK(INDEX('Policy Characteristics'!K:K,MATCH($C141,'Policy Characteristics'!$C:$C,0))),"",INDEX('Policy Characteristics'!K:K,MATCH($C141,'Policy Characteristics'!$C:$C,0)))</f>
        <v>transportation-sector-main.html#ev-subsidy</v>
      </c>
      <c r="R141" s="276" t="str">
        <f>IF(ISBLANK(INDEX('Policy Characteristics'!L:L,MATCH($C141,'Policy Characteristics'!$C:$C,0))),"",INDEX('Policy Characteristics'!L:L,MATCH($C141,'Policy Characteristics'!$C:$C,0)))</f>
        <v>ev-subsidy.html</v>
      </c>
    </row>
    <row r="142" spans="1:18" x14ac:dyDescent="0.25">
      <c r="A142" s="276" t="str">
        <f>IF(ISBLANK(INDEX('Policy Characteristics'!A:A,MATCH($C142,'Policy Characteristics'!$C:$C,0))),"",INDEX('Policy Characteristics'!A:A,MATCH($C142,'Policy Characteristics'!$C:$C,0)))</f>
        <v>Transportation</v>
      </c>
      <c r="B142" s="285" t="str">
        <f>IF(ISBLANK(INDEX('Policy Characteristics'!B:B,MATCH($C142,'Policy Characteristics'!$C:$C,0))),"",INDEX('Policy Characteristics'!B:B,MATCH($C142,'Policy Characteristics'!$C:$C,0)))</f>
        <v>Freight Vehicle Subsidy</v>
      </c>
      <c r="C142" s="276" t="str">
        <f t="shared" si="4"/>
        <v>Additional Freight Vehicle Subsidy</v>
      </c>
      <c r="D142" s="47" t="s">
        <v>114</v>
      </c>
      <c r="E142" s="2" t="s">
        <v>2262</v>
      </c>
      <c r="F142" s="2" t="s">
        <v>148</v>
      </c>
      <c r="G142" s="2" t="s">
        <v>3531</v>
      </c>
      <c r="H142" s="44">
        <v>1722</v>
      </c>
      <c r="I142" s="348" t="s">
        <v>45</v>
      </c>
      <c r="J142" s="277" t="str">
        <f>IF(ISBLANK(INDEX('Policy Characteristics'!D:D,MATCH($C142,'Policy Characteristics'!$C:$C,0))),"",INDEX('Policy Characteristics'!D:D,MATCH($C142,'Policy Characteristics'!$C:$C,0)))</f>
        <v>Vehicle Subsidy</v>
      </c>
      <c r="K142" s="276" t="str">
        <f>IF(ISBLANK(INDEX('Policy Characteristics'!E:E,MATCH($C142,'Policy Characteristics'!$C:$C,0))),"",INDEX('Policy Characteristics'!E:E,MATCH($C142,'Policy Characteristics'!$C:$C,0)))</f>
        <v>trans frgt subsidy</v>
      </c>
      <c r="L142" s="284">
        <f>IF(ISBLANK(INDEX('Policy Characteristics'!F:F,MATCH($C142,'Policy Characteristics'!$C:$C,0))),"",INDEX('Policy Characteristics'!F:F,MATCH($C142,'Policy Characteristics'!$C:$C,0)))</f>
        <v>0</v>
      </c>
      <c r="M142" s="284">
        <f>IF(ISBLANK(INDEX('Policy Characteristics'!G:G,MATCH($C142,'Policy Characteristics'!$C:$C,0))),"",INDEX('Policy Characteristics'!G:G,MATCH($C142,'Policy Characteristics'!$C:$C,0)))</f>
        <v>50000</v>
      </c>
      <c r="N142" s="284">
        <f>IF(ISBLANK(INDEX('Policy Characteristics'!H:H,MATCH($C142,'Policy Characteristics'!$C:$C,0))),"",INDEX('Policy Characteristics'!H:H,MATCH($C142,'Policy Characteristics'!$C:$C,0)))</f>
        <v>100</v>
      </c>
      <c r="O142" s="276" t="str">
        <f>IF(ISBLANK(INDEX('Policy Characteristics'!I:I,MATCH($C142,'Policy Characteristics'!$C:$C,0))),"",INDEX('Policy Characteristics'!I:I,MATCH($C142,'Policy Characteristics'!$C:$C,0)))</f>
        <v>$ / vehicle</v>
      </c>
      <c r="P142" s="276" t="str">
        <f>IF(ISBLANK(INDEX('Policy Characteristics'!J:J,MATCH($C142,'Policy Characteristics'!$C:$C,0))),"",INDEX('Policy Characteristics'!J:J,MATCH($C142,'Policy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2" s="276" t="str">
        <f>IF(ISBLANK(INDEX('Policy Characteristics'!K:K,MATCH($C142,'Policy Characteristics'!$C:$C,0))),"",INDEX('Policy Characteristics'!K:K,MATCH($C142,'Policy Characteristics'!$C:$C,0)))</f>
        <v>transportation-sector-main.html#ev-subsidy</v>
      </c>
      <c r="R142" s="276" t="str">
        <f>IF(ISBLANK(INDEX('Policy Characteristics'!L:L,MATCH($C142,'Policy Characteristics'!$C:$C,0))),"",INDEX('Policy Characteristics'!L:L,MATCH($C142,'Policy Characteristics'!$C:$C,0)))</f>
        <v>ev-subsidy.html</v>
      </c>
    </row>
    <row r="143" spans="1:18" x14ac:dyDescent="0.25">
      <c r="A143" s="276" t="str">
        <f>IF(ISBLANK(INDEX('Policy Characteristics'!A:A,MATCH($C143,'Policy Characteristics'!$C:$C,0))),"",INDEX('Policy Characteristics'!A:A,MATCH($C143,'Policy Characteristics'!$C:$C,0)))</f>
        <v>Transportation</v>
      </c>
      <c r="B143" s="285" t="str">
        <f>IF(ISBLANK(INDEX('Policy Characteristics'!B:B,MATCH($C143,'Policy Characteristics'!$C:$C,0))),"",INDEX('Policy Characteristics'!B:B,MATCH($C143,'Policy Characteristics'!$C:$C,0)))</f>
        <v>Freight Vehicle Subsidy</v>
      </c>
      <c r="C143" s="276" t="str">
        <f t="shared" si="4"/>
        <v>Additional Freight Vehicle Subsidy</v>
      </c>
      <c r="D143" s="47" t="s">
        <v>114</v>
      </c>
      <c r="E143" s="2" t="s">
        <v>2263</v>
      </c>
      <c r="F143" s="2" t="s">
        <v>148</v>
      </c>
      <c r="G143" s="2" t="s">
        <v>3532</v>
      </c>
      <c r="H143" s="44">
        <v>1723</v>
      </c>
      <c r="I143" s="348" t="s">
        <v>45</v>
      </c>
      <c r="J143" s="277" t="str">
        <f>IF(ISBLANK(INDEX('Policy Characteristics'!D:D,MATCH($C143,'Policy Characteristics'!$C:$C,0))),"",INDEX('Policy Characteristics'!D:D,MATCH($C143,'Policy Characteristics'!$C:$C,0)))</f>
        <v>Vehicle Subsidy</v>
      </c>
      <c r="K143" s="276" t="str">
        <f>IF(ISBLANK(INDEX('Policy Characteristics'!E:E,MATCH($C143,'Policy Characteristics'!$C:$C,0))),"",INDEX('Policy Characteristics'!E:E,MATCH($C143,'Policy Characteristics'!$C:$C,0)))</f>
        <v>trans frgt subsidy</v>
      </c>
      <c r="L143" s="284">
        <f>IF(ISBLANK(INDEX('Policy Characteristics'!F:F,MATCH($C143,'Policy Characteristics'!$C:$C,0))),"",INDEX('Policy Characteristics'!F:F,MATCH($C143,'Policy Characteristics'!$C:$C,0)))</f>
        <v>0</v>
      </c>
      <c r="M143" s="284">
        <f>IF(ISBLANK(INDEX('Policy Characteristics'!G:G,MATCH($C143,'Policy Characteristics'!$C:$C,0))),"",INDEX('Policy Characteristics'!G:G,MATCH($C143,'Policy Characteristics'!$C:$C,0)))</f>
        <v>50000</v>
      </c>
      <c r="N143" s="284">
        <f>IF(ISBLANK(INDEX('Policy Characteristics'!H:H,MATCH($C143,'Policy Characteristics'!$C:$C,0))),"",INDEX('Policy Characteristics'!H:H,MATCH($C143,'Policy Characteristics'!$C:$C,0)))</f>
        <v>100</v>
      </c>
      <c r="O143" s="276" t="str">
        <f>IF(ISBLANK(INDEX('Policy Characteristics'!I:I,MATCH($C143,'Policy Characteristics'!$C:$C,0))),"",INDEX('Policy Characteristics'!I:I,MATCH($C143,'Policy Characteristics'!$C:$C,0)))</f>
        <v>$ / vehicle</v>
      </c>
      <c r="P143" s="276" t="str">
        <f>IF(ISBLANK(INDEX('Policy Characteristics'!J:J,MATCH($C143,'Policy Characteristics'!$C:$C,0))),"",INDEX('Policy Characteristics'!J:J,MATCH($C143,'Policy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3" s="276" t="str">
        <f>IF(ISBLANK(INDEX('Policy Characteristics'!K:K,MATCH($C143,'Policy Characteristics'!$C:$C,0))),"",INDEX('Policy Characteristics'!K:K,MATCH($C143,'Policy Characteristics'!$C:$C,0)))</f>
        <v>transportation-sector-main.html#ev-subsidy</v>
      </c>
      <c r="R143" s="276" t="str">
        <f>IF(ISBLANK(INDEX('Policy Characteristics'!L:L,MATCH($C143,'Policy Characteristics'!$C:$C,0))),"",INDEX('Policy Characteristics'!L:L,MATCH($C143,'Policy Characteristics'!$C:$C,0)))</f>
        <v>ev-subsidy.html</v>
      </c>
    </row>
    <row r="144" spans="1:18" x14ac:dyDescent="0.25">
      <c r="A144" s="276" t="str">
        <f>IF(ISBLANK(INDEX('Policy Characteristics'!A:A,MATCH($C144,'Policy Characteristics'!$C:$C,0))),"",INDEX('Policy Characteristics'!A:A,MATCH($C144,'Policy Characteristics'!$C:$C,0)))</f>
        <v>Transportation</v>
      </c>
      <c r="B144" s="285" t="str">
        <f>IF(ISBLANK(INDEX('Policy Characteristics'!B:B,MATCH($C144,'Policy Characteristics'!$C:$C,0))),"",INDEX('Policy Characteristics'!B:B,MATCH($C144,'Policy Characteristics'!$C:$C,0)))</f>
        <v>Freight Vehicle Subsidy</v>
      </c>
      <c r="C144" s="276" t="str">
        <f t="shared" si="4"/>
        <v>Additional Freight Vehicle Subsidy</v>
      </c>
      <c r="D144" s="47" t="s">
        <v>114</v>
      </c>
      <c r="E144" s="2" t="s">
        <v>2264</v>
      </c>
      <c r="F144" s="2" t="s">
        <v>148</v>
      </c>
      <c r="G144" s="2" t="s">
        <v>3533</v>
      </c>
      <c r="H144" s="44">
        <v>1724</v>
      </c>
      <c r="I144" s="348" t="s">
        <v>45</v>
      </c>
      <c r="J144" s="277" t="str">
        <f>IF(ISBLANK(INDEX('Policy Characteristics'!D:D,MATCH($C144,'Policy Characteristics'!$C:$C,0))),"",INDEX('Policy Characteristics'!D:D,MATCH($C144,'Policy Characteristics'!$C:$C,0)))</f>
        <v>Vehicle Subsidy</v>
      </c>
      <c r="K144" s="276" t="str">
        <f>IF(ISBLANK(INDEX('Policy Characteristics'!E:E,MATCH($C144,'Policy Characteristics'!$C:$C,0))),"",INDEX('Policy Characteristics'!E:E,MATCH($C144,'Policy Characteristics'!$C:$C,0)))</f>
        <v>trans frgt subsidy</v>
      </c>
      <c r="L144" s="284">
        <f>IF(ISBLANK(INDEX('Policy Characteristics'!F:F,MATCH($C144,'Policy Characteristics'!$C:$C,0))),"",INDEX('Policy Characteristics'!F:F,MATCH($C144,'Policy Characteristics'!$C:$C,0)))</f>
        <v>0</v>
      </c>
      <c r="M144" s="284">
        <f>IF(ISBLANK(INDEX('Policy Characteristics'!G:G,MATCH($C144,'Policy Characteristics'!$C:$C,0))),"",INDEX('Policy Characteristics'!G:G,MATCH($C144,'Policy Characteristics'!$C:$C,0)))</f>
        <v>50000</v>
      </c>
      <c r="N144" s="284">
        <f>IF(ISBLANK(INDEX('Policy Characteristics'!H:H,MATCH($C144,'Policy Characteristics'!$C:$C,0))),"",INDEX('Policy Characteristics'!H:H,MATCH($C144,'Policy Characteristics'!$C:$C,0)))</f>
        <v>100</v>
      </c>
      <c r="O144" s="276" t="str">
        <f>IF(ISBLANK(INDEX('Policy Characteristics'!I:I,MATCH($C144,'Policy Characteristics'!$C:$C,0))),"",INDEX('Policy Characteristics'!I:I,MATCH($C144,'Policy Characteristics'!$C:$C,0)))</f>
        <v>$ / vehicle</v>
      </c>
      <c r="P144" s="276" t="str">
        <f>IF(ISBLANK(INDEX('Policy Characteristics'!J:J,MATCH($C144,'Policy Characteristics'!$C:$C,0))),"",INDEX('Policy Characteristics'!J:J,MATCH($C144,'Policy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4" s="276" t="str">
        <f>IF(ISBLANK(INDEX('Policy Characteristics'!K:K,MATCH($C144,'Policy Characteristics'!$C:$C,0))),"",INDEX('Policy Characteristics'!K:K,MATCH($C144,'Policy Characteristics'!$C:$C,0)))</f>
        <v>transportation-sector-main.html#ev-subsidy</v>
      </c>
      <c r="R144" s="276" t="str">
        <f>IF(ISBLANK(INDEX('Policy Characteristics'!L:L,MATCH($C144,'Policy Characteristics'!$C:$C,0))),"",INDEX('Policy Characteristics'!L:L,MATCH($C144,'Policy Characteristics'!$C:$C,0)))</f>
        <v>ev-subsidy.html</v>
      </c>
    </row>
    <row r="145" spans="1:18" x14ac:dyDescent="0.25">
      <c r="A145" s="276" t="str">
        <f>IF(ISBLANK(INDEX('Policy Characteristics'!A:A,MATCH($C145,'Policy Characteristics'!$C:$C,0))),"",INDEX('Policy Characteristics'!A:A,MATCH($C145,'Policy Characteristics'!$C:$C,0)))</f>
        <v>Transportation</v>
      </c>
      <c r="B145" s="285" t="str">
        <f>IF(ISBLANK(INDEX('Policy Characteristics'!B:B,MATCH($C145,'Policy Characteristics'!$C:$C,0))),"",INDEX('Policy Characteristics'!B:B,MATCH($C145,'Policy Characteristics'!$C:$C,0)))</f>
        <v>Freight Vehicle Subsidy</v>
      </c>
      <c r="C145" s="276" t="str">
        <f t="shared" si="4"/>
        <v>Additional Freight Vehicle Subsidy</v>
      </c>
      <c r="D145" s="47" t="s">
        <v>114</v>
      </c>
      <c r="E145" s="2" t="s">
        <v>2265</v>
      </c>
      <c r="F145" s="2" t="s">
        <v>148</v>
      </c>
      <c r="G145" s="2" t="s">
        <v>3534</v>
      </c>
      <c r="H145" s="44">
        <v>1725</v>
      </c>
      <c r="I145" s="348" t="s">
        <v>45</v>
      </c>
      <c r="J145" s="277" t="str">
        <f>IF(ISBLANK(INDEX('Policy Characteristics'!D:D,MATCH($C145,'Policy Characteristics'!$C:$C,0))),"",INDEX('Policy Characteristics'!D:D,MATCH($C145,'Policy Characteristics'!$C:$C,0)))</f>
        <v>Vehicle Subsidy</v>
      </c>
      <c r="K145" s="276" t="str">
        <f>IF(ISBLANK(INDEX('Policy Characteristics'!E:E,MATCH($C145,'Policy Characteristics'!$C:$C,0))),"",INDEX('Policy Characteristics'!E:E,MATCH($C145,'Policy Characteristics'!$C:$C,0)))</f>
        <v>trans frgt subsidy</v>
      </c>
      <c r="L145" s="284">
        <f>IF(ISBLANK(INDEX('Policy Characteristics'!F:F,MATCH($C145,'Policy Characteristics'!$C:$C,0))),"",INDEX('Policy Characteristics'!F:F,MATCH($C145,'Policy Characteristics'!$C:$C,0)))</f>
        <v>0</v>
      </c>
      <c r="M145" s="284">
        <f>IF(ISBLANK(INDEX('Policy Characteristics'!G:G,MATCH($C145,'Policy Characteristics'!$C:$C,0))),"",INDEX('Policy Characteristics'!G:G,MATCH($C145,'Policy Characteristics'!$C:$C,0)))</f>
        <v>50000</v>
      </c>
      <c r="N145" s="284">
        <f>IF(ISBLANK(INDEX('Policy Characteristics'!H:H,MATCH($C145,'Policy Characteristics'!$C:$C,0))),"",INDEX('Policy Characteristics'!H:H,MATCH($C145,'Policy Characteristics'!$C:$C,0)))</f>
        <v>100</v>
      </c>
      <c r="O145" s="276" t="str">
        <f>IF(ISBLANK(INDEX('Policy Characteristics'!I:I,MATCH($C145,'Policy Characteristics'!$C:$C,0))),"",INDEX('Policy Characteristics'!I:I,MATCH($C145,'Policy Characteristics'!$C:$C,0)))</f>
        <v>$ / vehicle</v>
      </c>
      <c r="P145" s="276" t="str">
        <f>IF(ISBLANK(INDEX('Policy Characteristics'!J:J,MATCH($C145,'Policy Characteristics'!$C:$C,0))),"",INDEX('Policy Characteristics'!J:J,MATCH($C145,'Policy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5" s="276" t="str">
        <f>IF(ISBLANK(INDEX('Policy Characteristics'!K:K,MATCH($C145,'Policy Characteristics'!$C:$C,0))),"",INDEX('Policy Characteristics'!K:K,MATCH($C145,'Policy Characteristics'!$C:$C,0)))</f>
        <v>transportation-sector-main.html#ev-subsidy</v>
      </c>
      <c r="R145" s="276" t="str">
        <f>IF(ISBLANK(INDEX('Policy Characteristics'!L:L,MATCH($C145,'Policy Characteristics'!$C:$C,0))),"",INDEX('Policy Characteristics'!L:L,MATCH($C145,'Policy Characteristics'!$C:$C,0)))</f>
        <v>ev-subsidy.html</v>
      </c>
    </row>
    <row r="146" spans="1:18" x14ac:dyDescent="0.25">
      <c r="A146" s="276" t="str">
        <f>IF(ISBLANK(INDEX('Policy Characteristics'!A:A,MATCH($C146,'Policy Characteristics'!$C:$C,0))),"",INDEX('Policy Characteristics'!A:A,MATCH($C146,'Policy Characteristics'!$C:$C,0)))</f>
        <v>Transportation</v>
      </c>
      <c r="B146" s="285" t="str">
        <f>IF(ISBLANK(INDEX('Policy Characteristics'!B:B,MATCH($C146,'Policy Characteristics'!$C:$C,0))),"",INDEX('Policy Characteristics'!B:B,MATCH($C146,'Policy Characteristics'!$C:$C,0)))</f>
        <v>Freight Vehicle Subsidy</v>
      </c>
      <c r="C146" s="276" t="str">
        <f t="shared" si="4"/>
        <v>Additional Freight Vehicle Subsidy</v>
      </c>
      <c r="D146" s="47" t="s">
        <v>114</v>
      </c>
      <c r="E146" s="2" t="s">
        <v>2535</v>
      </c>
      <c r="F146" s="2" t="s">
        <v>148</v>
      </c>
      <c r="G146" s="2" t="s">
        <v>2535</v>
      </c>
      <c r="H146" s="44">
        <v>1726</v>
      </c>
      <c r="I146" s="348" t="s">
        <v>45</v>
      </c>
      <c r="J146" s="277" t="str">
        <f>IF(ISBLANK(INDEX('Policy Characteristics'!D:D,MATCH($C146,'Policy Characteristics'!$C:$C,0))),"",INDEX('Policy Characteristics'!D:D,MATCH($C146,'Policy Characteristics'!$C:$C,0)))</f>
        <v>Vehicle Subsidy</v>
      </c>
      <c r="K146" s="276" t="str">
        <f>IF(ISBLANK(INDEX('Policy Characteristics'!E:E,MATCH($C146,'Policy Characteristics'!$C:$C,0))),"",INDEX('Policy Characteristics'!E:E,MATCH($C146,'Policy Characteristics'!$C:$C,0)))</f>
        <v>trans frgt subsidy</v>
      </c>
      <c r="L146" s="284">
        <f>IF(ISBLANK(INDEX('Policy Characteristics'!F:F,MATCH($C146,'Policy Characteristics'!$C:$C,0))),"",INDEX('Policy Characteristics'!F:F,MATCH($C146,'Policy Characteristics'!$C:$C,0)))</f>
        <v>0</v>
      </c>
      <c r="M146" s="284">
        <f>IF(ISBLANK(INDEX('Policy Characteristics'!G:G,MATCH($C146,'Policy Characteristics'!$C:$C,0))),"",INDEX('Policy Characteristics'!G:G,MATCH($C146,'Policy Characteristics'!$C:$C,0)))</f>
        <v>50000</v>
      </c>
      <c r="N146" s="284">
        <f>IF(ISBLANK(INDEX('Policy Characteristics'!H:H,MATCH($C146,'Policy Characteristics'!$C:$C,0))),"",INDEX('Policy Characteristics'!H:H,MATCH($C146,'Policy Characteristics'!$C:$C,0)))</f>
        <v>100</v>
      </c>
      <c r="O146" s="276" t="str">
        <f>IF(ISBLANK(INDEX('Policy Characteristics'!I:I,MATCH($C146,'Policy Characteristics'!$C:$C,0))),"",INDEX('Policy Characteristics'!I:I,MATCH($C146,'Policy Characteristics'!$C:$C,0)))</f>
        <v>$ / vehicle</v>
      </c>
      <c r="P146" s="276" t="str">
        <f>IF(ISBLANK(INDEX('Policy Characteristics'!J:J,MATCH($C146,'Policy Characteristics'!$C:$C,0))),"",INDEX('Policy Characteristics'!J:J,MATCH($C146,'Policy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6" s="276" t="str">
        <f>IF(ISBLANK(INDEX('Policy Characteristics'!K:K,MATCH($C146,'Policy Characteristics'!$C:$C,0))),"",INDEX('Policy Characteristics'!K:K,MATCH($C146,'Policy Characteristics'!$C:$C,0)))</f>
        <v>transportation-sector-main.html#ev-subsidy</v>
      </c>
      <c r="R146" s="276" t="str">
        <f>IF(ISBLANK(INDEX('Policy Characteristics'!L:L,MATCH($C146,'Policy Characteristics'!$C:$C,0))),"",INDEX('Policy Characteristics'!L:L,MATCH($C146,'Policy Characteristics'!$C:$C,0)))</f>
        <v>ev-subsidy.html</v>
      </c>
    </row>
    <row r="147" spans="1:18" x14ac:dyDescent="0.25">
      <c r="A147" s="276" t="str">
        <f>IF(ISBLANK(INDEX('Policy Characteristics'!A:A,MATCH($C147,'Policy Characteristics'!$C:$C,0))),"",INDEX('Policy Characteristics'!A:A,MATCH($C147,'Policy Characteristics'!$C:$C,0)))</f>
        <v>Transportation</v>
      </c>
      <c r="B147" s="285" t="str">
        <f>IF(ISBLANK(INDEX('Policy Characteristics'!B:B,MATCH($C147,'Policy Characteristics'!$C:$C,0))),"",INDEX('Policy Characteristics'!B:B,MATCH($C147,'Policy Characteristics'!$C:$C,0)))</f>
        <v>Freight Vehicle Subsidy</v>
      </c>
      <c r="C147" s="276" t="str">
        <f t="shared" si="4"/>
        <v>Additional Freight Vehicle Subsidy</v>
      </c>
      <c r="D147" s="47" t="s">
        <v>114</v>
      </c>
      <c r="E147" s="2" t="s">
        <v>2534</v>
      </c>
      <c r="F147" s="2" t="s">
        <v>148</v>
      </c>
      <c r="G147" s="2" t="s">
        <v>3535</v>
      </c>
      <c r="H147" s="44">
        <v>1727</v>
      </c>
      <c r="I147" s="348" t="s">
        <v>45</v>
      </c>
      <c r="J147" s="277" t="str">
        <f>IF(ISBLANK(INDEX('Policy Characteristics'!D:D,MATCH($C147,'Policy Characteristics'!$C:$C,0))),"",INDEX('Policy Characteristics'!D:D,MATCH($C147,'Policy Characteristics'!$C:$C,0)))</f>
        <v>Vehicle Subsidy</v>
      </c>
      <c r="K147" s="276" t="str">
        <f>IF(ISBLANK(INDEX('Policy Characteristics'!E:E,MATCH($C147,'Policy Characteristics'!$C:$C,0))),"",INDEX('Policy Characteristics'!E:E,MATCH($C147,'Policy Characteristics'!$C:$C,0)))</f>
        <v>trans frgt subsidy</v>
      </c>
      <c r="L147" s="284">
        <f>IF(ISBLANK(INDEX('Policy Characteristics'!F:F,MATCH($C147,'Policy Characteristics'!$C:$C,0))),"",INDEX('Policy Characteristics'!F:F,MATCH($C147,'Policy Characteristics'!$C:$C,0)))</f>
        <v>0</v>
      </c>
      <c r="M147" s="284">
        <f>IF(ISBLANK(INDEX('Policy Characteristics'!G:G,MATCH($C147,'Policy Characteristics'!$C:$C,0))),"",INDEX('Policy Characteristics'!G:G,MATCH($C147,'Policy Characteristics'!$C:$C,0)))</f>
        <v>50000</v>
      </c>
      <c r="N147" s="284">
        <f>IF(ISBLANK(INDEX('Policy Characteristics'!H:H,MATCH($C147,'Policy Characteristics'!$C:$C,0))),"",INDEX('Policy Characteristics'!H:H,MATCH($C147,'Policy Characteristics'!$C:$C,0)))</f>
        <v>100</v>
      </c>
      <c r="O147" s="276" t="str">
        <f>IF(ISBLANK(INDEX('Policy Characteristics'!I:I,MATCH($C147,'Policy Characteristics'!$C:$C,0))),"",INDEX('Policy Characteristics'!I:I,MATCH($C147,'Policy Characteristics'!$C:$C,0)))</f>
        <v>$ / vehicle</v>
      </c>
      <c r="P147" s="276" t="str">
        <f>IF(ISBLANK(INDEX('Policy Characteristics'!J:J,MATCH($C147,'Policy Characteristics'!$C:$C,0))),"",INDEX('Policy Characteristics'!J:J,MATCH($C147,'Policy Characteristics'!$C:$C,0)))</f>
        <v>**Description:** This policy causes government to pay for the specified percentage of the purchase price of new freight vehicle.  This is in addition to subsidies that exist in the BAU case.  // **Guidance for setting values:** The U.S. currently offers a federal subsidy for up to $40,500 for qualifying clean commercial vehicles.</v>
      </c>
      <c r="Q147" s="276" t="str">
        <f>IF(ISBLANK(INDEX('Policy Characteristics'!K:K,MATCH($C147,'Policy Characteristics'!$C:$C,0))),"",INDEX('Policy Characteristics'!K:K,MATCH($C147,'Policy Characteristics'!$C:$C,0)))</f>
        <v>transportation-sector-main.html#ev-subsidy</v>
      </c>
      <c r="R147" s="276" t="str">
        <f>IF(ISBLANK(INDEX('Policy Characteristics'!L:L,MATCH($C147,'Policy Characteristics'!$C:$C,0))),"",INDEX('Policy Characteristics'!L:L,MATCH($C147,'Policy Characteristics'!$C:$C,0)))</f>
        <v>ev-subsidy.html</v>
      </c>
    </row>
    <row r="148" spans="1:18" x14ac:dyDescent="0.25">
      <c r="A148" s="276" t="str">
        <f>IF(ISBLANK(INDEX('Policy Characteristics'!A:A,MATCH($C148,'Policy Characteristics'!$C:$C,0))),"",INDEX('Policy Characteristics'!A:A,MATCH($C148,'Policy Characteristics'!$C:$C,0)))</f>
        <v>Transportation</v>
      </c>
      <c r="B148" s="285" t="str">
        <f>IF(ISBLANK(INDEX('Policy Characteristics'!B:B,MATCH($C148,'Policy Characteristics'!$C:$C,0))),"",INDEX('Policy Characteristics'!B:B,MATCH($C148,'Policy Characteristics'!$C:$C,0)))</f>
        <v>Feebate</v>
      </c>
      <c r="C148" t="s">
        <v>112</v>
      </c>
      <c r="D148" s="47"/>
      <c r="E148" s="47"/>
      <c r="F148" s="47"/>
      <c r="G148" s="47"/>
      <c r="H148" s="44">
        <v>1</v>
      </c>
      <c r="I148" s="347" t="s">
        <v>44</v>
      </c>
      <c r="J148" s="277" t="str">
        <f>IF(ISBLANK(INDEX('Policy Characteristics'!D:D,MATCH($C148,'Policy Characteristics'!$C:$C,0))),"",INDEX('Policy Characteristics'!D:D,MATCH($C148,'Policy Characteristics'!$C:$C,0)))</f>
        <v>Feebate</v>
      </c>
      <c r="K148" s="276" t="str">
        <f>IF(ISBLANK(INDEX('Policy Characteristics'!E:E,MATCH($C148,'Policy Characteristics'!$C:$C,0))),"",INDEX('Policy Characteristics'!E:E,MATCH($C148,'Policy Characteristics'!$C:$C,0)))</f>
        <v>trans LDVs feebate</v>
      </c>
      <c r="L148" s="284">
        <f>IF(ISBLANK(INDEX('Policy Characteristics'!F:F,MATCH($C148,'Policy Characteristics'!$C:$C,0))),"",INDEX('Policy Characteristics'!F:F,MATCH($C148,'Policy Characteristics'!$C:$C,0)))</f>
        <v>0</v>
      </c>
      <c r="M148" s="284">
        <f>IF(ISBLANK(INDEX('Policy Characteristics'!G:G,MATCH($C148,'Policy Characteristics'!$C:$C,0))),"",INDEX('Policy Characteristics'!G:G,MATCH($C148,'Policy Characteristics'!$C:$C,0)))</f>
        <v>1</v>
      </c>
      <c r="N148" s="284">
        <f>IF(ISBLANK(INDEX('Policy Characteristics'!H:H,MATCH($C148,'Policy Characteristics'!$C:$C,0))),"",INDEX('Policy Characteristics'!H:H,MATCH($C148,'Policy Characteristics'!$C:$C,0)))</f>
        <v>0.02</v>
      </c>
      <c r="O148" s="276" t="str">
        <f>IF(ISBLANK(INDEX('Policy Characteristics'!I:I,MATCH($C148,'Policy Characteristics'!$C:$C,0))),"",INDEX('Policy Characteristics'!I:I,MATCH($C148,'Policy Characteristics'!$C:$C,0)))</f>
        <v>% of global best practice rate</v>
      </c>
      <c r="P148" s="276" t="str">
        <f>IF(ISBLANK(INDEX('Policy Characteristics'!J:J,MATCH($C148,'Policy Characteristics'!$C:$C,0))),"",INDEX('Policy Characteristics'!J:J,MATCH($C148,'Policy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148" s="276" t="str">
        <f>IF(ISBLANK(INDEX('Policy Characteristics'!K:K,MATCH($C148,'Policy Characteristics'!$C:$C,0))),"",INDEX('Policy Characteristics'!K:K,MATCH($C148,'Policy Characteristics'!$C:$C,0)))</f>
        <v>transportation-sector-main.html#feebate</v>
      </c>
      <c r="R148" s="276" t="str">
        <f>IF(ISBLANK(INDEX('Policy Characteristics'!L:L,MATCH($C148,'Policy Characteristics'!$C:$C,0))),"",INDEX('Policy Characteristics'!L:L,MATCH($C148,'Policy Characteristics'!$C:$C,0)))</f>
        <v>feebate.html</v>
      </c>
    </row>
    <row r="149" spans="1:18" x14ac:dyDescent="0.25">
      <c r="A149" s="276" t="str">
        <f>IF(ISBLANK(INDEX('Policy Characteristics'!A:A,MATCH($C149,'Policy Characteristics'!$C:$C,0))),"",INDEX('Policy Characteristics'!A:A,MATCH($C149,'Policy Characteristics'!$C:$C,0)))</f>
        <v>Transportation</v>
      </c>
      <c r="B149" s="285" t="str">
        <f>IF(ISBLANK(INDEX('Policy Characteristics'!B:B,MATCH($C149,'Policy Characteristics'!$C:$C,0))),"",INDEX('Policy Characteristics'!B:B,MATCH($C149,'Policy Characteristics'!$C:$C,0)))</f>
        <v>Fuel Economy Standard</v>
      </c>
      <c r="C149" t="s">
        <v>312</v>
      </c>
      <c r="D149" s="47" t="s">
        <v>46</v>
      </c>
      <c r="E149" s="47" t="s">
        <v>38</v>
      </c>
      <c r="F149" s="47" t="s">
        <v>85</v>
      </c>
      <c r="G149" s="2" t="s">
        <v>3365</v>
      </c>
      <c r="H149" s="44">
        <v>362</v>
      </c>
      <c r="I149" s="348" t="s">
        <v>44</v>
      </c>
      <c r="J149" s="277" t="str">
        <f>IF(ISBLANK(INDEX('Policy Characteristics'!D:D,MATCH($C149,'Policy Characteristics'!$C:$C,0))),"",INDEX('Policy Characteristics'!D:D,MATCH($C149,'Policy Characteristics'!$C:$C,0)))</f>
        <v>Vehicle Fuel Economy Standards</v>
      </c>
      <c r="K149" s="276" t="str">
        <f>IF(ISBLANK(INDEX('Policy Characteristics'!E:E,MATCH($C149,'Policy Characteristics'!$C:$C,0))),"",INDEX('Policy Characteristics'!E:E,MATCH($C149,'Policy Characteristics'!$C:$C,0)))</f>
        <v>trans fuel economy standards</v>
      </c>
      <c r="L149" s="284">
        <f>IF(ISBLANK(INDEX('Policy Characteristics'!F:F,MATCH($C149,'Policy Characteristics'!$C:$C,0))),"",INDEX('Policy Characteristics'!F:F,MATCH($C149,'Policy Characteristics'!$C:$C,0)))</f>
        <v>0</v>
      </c>
      <c r="M149" s="284">
        <f>IF(ISBLANK(INDEX('Policy Characteristics'!G:G,MATCH($C149,'Policy Characteristics'!$C:$C,0))),"",INDEX('Policy Characteristics'!G:G,MATCH($C149,'Policy Characteristics'!$C:$C,0)))</f>
        <v>1</v>
      </c>
      <c r="N149" s="284">
        <f>IF(ISBLANK(INDEX('Policy Characteristics'!H:H,MATCH($C149,'Policy Characteristics'!$C:$C,0))),"",INDEX('Policy Characteristics'!H:H,MATCH($C149,'Policy Characteristics'!$C:$C,0)))</f>
        <v>0.01</v>
      </c>
      <c r="O149" s="276" t="str">
        <f>IF(ISBLANK(INDEX('Policy Characteristics'!I:I,MATCH($C149,'Policy Characteristics'!$C:$C,0))),"",INDEX('Policy Characteristics'!I:I,MATCH($C149,'Policy Characteristics'!$C:$C,0)))</f>
        <v>% increase in miles/gal</v>
      </c>
      <c r="P149" s="276" t="str">
        <f>IF(ISBLANK(INDEX('Policy Characteristics'!J:J,MATCH($C149,'Policy Characteristics'!$C:$C,0))),"",INDEX('Policy Characteristics'!J:J,MATCH($C149,'Policy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49" s="276" t="str">
        <f>IF(ISBLANK(INDEX('Policy Characteristics'!K:K,MATCH($C149,'Policy Characteristics'!$C:$C,0))),"",INDEX('Policy Characteristics'!K:K,MATCH($C149,'Policy Characteristics'!$C:$C,0)))</f>
        <v>transportation-sector-main.html#fuel-econ-std</v>
      </c>
      <c r="R149" s="276" t="str">
        <f>IF(ISBLANK(INDEX('Policy Characteristics'!L:L,MATCH($C149,'Policy Characteristics'!$C:$C,0))),"",INDEX('Policy Characteristics'!L:L,MATCH($C149,'Policy Characteristics'!$C:$C,0)))</f>
        <v>fuel-economy-standard.html</v>
      </c>
    </row>
    <row r="150" spans="1:18" x14ac:dyDescent="0.25">
      <c r="A150" s="276" t="str">
        <f>IF(ISBLANK(INDEX('Policy Characteristics'!A:A,MATCH($C150,'Policy Characteristics'!$C:$C,0))),"",INDEX('Policy Characteristics'!A:A,MATCH($C150,'Policy Characteristics'!$C:$C,0)))</f>
        <v>Transportation</v>
      </c>
      <c r="B150" s="285" t="str">
        <f>IF(ISBLANK(INDEX('Policy Characteristics'!B:B,MATCH($C150,'Policy Characteristics'!$C:$C,0))),"",INDEX('Policy Characteristics'!B:B,MATCH($C150,'Policy Characteristics'!$C:$C,0)))</f>
        <v>Fuel Economy Standard</v>
      </c>
      <c r="C150" s="276" t="str">
        <f t="shared" ref="C150:C153" si="5">C$149</f>
        <v>Percentage Additional Improvement of Fuel Economy Std</v>
      </c>
      <c r="D150" s="47" t="s">
        <v>43</v>
      </c>
      <c r="E150" s="47" t="s">
        <v>38</v>
      </c>
      <c r="F150" s="47" t="s">
        <v>86</v>
      </c>
      <c r="G150" s="2" t="s">
        <v>3543</v>
      </c>
      <c r="H150" s="44">
        <v>363</v>
      </c>
      <c r="I150" s="348" t="s">
        <v>44</v>
      </c>
      <c r="J150" s="277" t="str">
        <f>IF(ISBLANK(INDEX('Policy Characteristics'!D:D,MATCH($C150,'Policy Characteristics'!$C:$C,0))),"",INDEX('Policy Characteristics'!D:D,MATCH($C150,'Policy Characteristics'!$C:$C,0)))</f>
        <v>Vehicle Fuel Economy Standards</v>
      </c>
      <c r="K150" s="276" t="str">
        <f>IF(ISBLANK(INDEX('Policy Characteristics'!E:E,MATCH($C150,'Policy Characteristics'!$C:$C,0))),"",INDEX('Policy Characteristics'!E:E,MATCH($C150,'Policy Characteristics'!$C:$C,0)))</f>
        <v>trans fuel economy standards</v>
      </c>
      <c r="L150" s="284">
        <f>IF(ISBLANK(INDEX('Policy Characteristics'!F:F,MATCH($C150,'Policy Characteristics'!$C:$C,0))),"",INDEX('Policy Characteristics'!F:F,MATCH($C150,'Policy Characteristics'!$C:$C,0)))</f>
        <v>0</v>
      </c>
      <c r="M150" s="284">
        <f>IF(ISBLANK(INDEX('Policy Characteristics'!G:G,MATCH($C150,'Policy Characteristics'!$C:$C,0))),"",INDEX('Policy Characteristics'!G:G,MATCH($C150,'Policy Characteristics'!$C:$C,0)))</f>
        <v>1</v>
      </c>
      <c r="N150" s="284">
        <f>IF(ISBLANK(INDEX('Policy Characteristics'!H:H,MATCH($C150,'Policy Characteristics'!$C:$C,0))),"",INDEX('Policy Characteristics'!H:H,MATCH($C150,'Policy Characteristics'!$C:$C,0)))</f>
        <v>0.01</v>
      </c>
      <c r="O150" s="276" t="str">
        <f>IF(ISBLANK(INDEX('Policy Characteristics'!I:I,MATCH($C150,'Policy Characteristics'!$C:$C,0))),"",INDEX('Policy Characteristics'!I:I,MATCH($C150,'Policy Characteristics'!$C:$C,0)))</f>
        <v>% increase in miles/gal</v>
      </c>
      <c r="P150" s="276" t="str">
        <f>IF(ISBLANK(INDEX('Policy Characteristics'!J:J,MATCH($C150,'Policy Characteristics'!$C:$C,0))),"",INDEX('Policy Characteristics'!J:J,MATCH($C150,'Policy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0" s="276" t="str">
        <f>IF(ISBLANK(INDEX('Policy Characteristics'!K:K,MATCH($C150,'Policy Characteristics'!$C:$C,0))),"",INDEX('Policy Characteristics'!K:K,MATCH($C150,'Policy Characteristics'!$C:$C,0)))</f>
        <v>transportation-sector-main.html#fuel-econ-std</v>
      </c>
      <c r="R150" s="276" t="str">
        <f>IF(ISBLANK(INDEX('Policy Characteristics'!L:L,MATCH($C150,'Policy Characteristics'!$C:$C,0))),"",INDEX('Policy Characteristics'!L:L,MATCH($C150,'Policy Characteristics'!$C:$C,0)))</f>
        <v>fuel-economy-standard.html</v>
      </c>
    </row>
    <row r="151" spans="1:18" x14ac:dyDescent="0.25">
      <c r="A151" s="276" t="str">
        <f>IF(ISBLANK(INDEX('Policy Characteristics'!A:A,MATCH($C151,'Policy Characteristics'!$C:$C,0))),"",INDEX('Policy Characteristics'!A:A,MATCH($C151,'Policy Characteristics'!$C:$C,0)))</f>
        <v>Transportation</v>
      </c>
      <c r="B151" s="285" t="str">
        <f>IF(ISBLANK(INDEX('Policy Characteristics'!B:B,MATCH($C151,'Policy Characteristics'!$C:$C,0))),"",INDEX('Policy Characteristics'!B:B,MATCH($C151,'Policy Characteristics'!$C:$C,0)))</f>
        <v>Fuel Economy Standard</v>
      </c>
      <c r="C151" s="276" t="str">
        <f t="shared" ref="C151:C154" si="6">C$149</f>
        <v>Percentage Additional Improvement of Fuel Economy Std</v>
      </c>
      <c r="D151" s="47" t="s">
        <v>46</v>
      </c>
      <c r="E151" s="47" t="s">
        <v>39</v>
      </c>
      <c r="F151" s="47" t="s">
        <v>85</v>
      </c>
      <c r="G151" s="2" t="s">
        <v>2369</v>
      </c>
      <c r="H151" s="44">
        <v>364</v>
      </c>
      <c r="I151" s="348" t="s">
        <v>44</v>
      </c>
      <c r="J151" s="277" t="str">
        <f>IF(ISBLANK(INDEX('Policy Characteristics'!D:D,MATCH($C151,'Policy Characteristics'!$C:$C,0))),"",INDEX('Policy Characteristics'!D:D,MATCH($C151,'Policy Characteristics'!$C:$C,0)))</f>
        <v>Vehicle Fuel Economy Standards</v>
      </c>
      <c r="K151" s="276" t="str">
        <f>IF(ISBLANK(INDEX('Policy Characteristics'!E:E,MATCH($C151,'Policy Characteristics'!$C:$C,0))),"",INDEX('Policy Characteristics'!E:E,MATCH($C151,'Policy Characteristics'!$C:$C,0)))</f>
        <v>trans fuel economy standards</v>
      </c>
      <c r="L151" s="284">
        <f>IF(ISBLANK(INDEX('Policy Characteristics'!F:F,MATCH($C151,'Policy Characteristics'!$C:$C,0))),"",INDEX('Policy Characteristics'!F:F,MATCH($C151,'Policy Characteristics'!$C:$C,0)))</f>
        <v>0</v>
      </c>
      <c r="M151" s="284">
        <f>IF(ISBLANK(INDEX('Policy Characteristics'!G:G,MATCH($C151,'Policy Characteristics'!$C:$C,0))),"",INDEX('Policy Characteristics'!G:G,MATCH($C151,'Policy Characteristics'!$C:$C,0)))</f>
        <v>1</v>
      </c>
      <c r="N151" s="284">
        <f>IF(ISBLANK(INDEX('Policy Characteristics'!H:H,MATCH($C151,'Policy Characteristics'!$C:$C,0))),"",INDEX('Policy Characteristics'!H:H,MATCH($C151,'Policy Characteristics'!$C:$C,0)))</f>
        <v>0.01</v>
      </c>
      <c r="O151" s="276" t="str">
        <f>IF(ISBLANK(INDEX('Policy Characteristics'!I:I,MATCH($C151,'Policy Characteristics'!$C:$C,0))),"",INDEX('Policy Characteristics'!I:I,MATCH($C151,'Policy Characteristics'!$C:$C,0)))</f>
        <v>% increase in miles/gal</v>
      </c>
      <c r="P151" s="276" t="str">
        <f>IF(ISBLANK(INDEX('Policy Characteristics'!J:J,MATCH($C151,'Policy Characteristics'!$C:$C,0))),"",INDEX('Policy Characteristics'!J:J,MATCH($C151,'Policy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1" s="276" t="str">
        <f>IF(ISBLANK(INDEX('Policy Characteristics'!K:K,MATCH($C151,'Policy Characteristics'!$C:$C,0))),"",INDEX('Policy Characteristics'!K:K,MATCH($C151,'Policy Characteristics'!$C:$C,0)))</f>
        <v>transportation-sector-main.html#fuel-econ-std</v>
      </c>
      <c r="R151" s="276" t="str">
        <f>IF(ISBLANK(INDEX('Policy Characteristics'!L:L,MATCH($C151,'Policy Characteristics'!$C:$C,0))),"",INDEX('Policy Characteristics'!L:L,MATCH($C151,'Policy Characteristics'!$C:$C,0)))</f>
        <v>fuel-economy-standard.html</v>
      </c>
    </row>
    <row r="152" spans="1:18" x14ac:dyDescent="0.25">
      <c r="A152" s="276" t="str">
        <f>IF(ISBLANK(INDEX('Policy Characteristics'!A:A,MATCH($C152,'Policy Characteristics'!$C:$C,0))),"",INDEX('Policy Characteristics'!A:A,MATCH($C152,'Policy Characteristics'!$C:$C,0)))</f>
        <v>Transportation</v>
      </c>
      <c r="B152" s="285" t="str">
        <f>IF(ISBLANK(INDEX('Policy Characteristics'!B:B,MATCH($C152,'Policy Characteristics'!$C:$C,0))),"",INDEX('Policy Characteristics'!B:B,MATCH($C152,'Policy Characteristics'!$C:$C,0)))</f>
        <v>Fuel Economy Standard</v>
      </c>
      <c r="C152" s="276" t="str">
        <f t="shared" si="5"/>
        <v>Percentage Additional Improvement of Fuel Economy Std</v>
      </c>
      <c r="D152" s="47" t="s">
        <v>43</v>
      </c>
      <c r="E152" s="47" t="s">
        <v>39</v>
      </c>
      <c r="F152" s="47" t="s">
        <v>86</v>
      </c>
      <c r="G152" s="2" t="s">
        <v>3538</v>
      </c>
      <c r="H152" s="44">
        <v>365</v>
      </c>
      <c r="I152" s="348" t="s">
        <v>44</v>
      </c>
      <c r="J152" s="277" t="str">
        <f>IF(ISBLANK(INDEX('Policy Characteristics'!D:D,MATCH($C152,'Policy Characteristics'!$C:$C,0))),"",INDEX('Policy Characteristics'!D:D,MATCH($C152,'Policy Characteristics'!$C:$C,0)))</f>
        <v>Vehicle Fuel Economy Standards</v>
      </c>
      <c r="K152" s="276" t="str">
        <f>IF(ISBLANK(INDEX('Policy Characteristics'!E:E,MATCH($C152,'Policy Characteristics'!$C:$C,0))),"",INDEX('Policy Characteristics'!E:E,MATCH($C152,'Policy Characteristics'!$C:$C,0)))</f>
        <v>trans fuel economy standards</v>
      </c>
      <c r="L152" s="284">
        <f>IF(ISBLANK(INDEX('Policy Characteristics'!F:F,MATCH($C152,'Policy Characteristics'!$C:$C,0))),"",INDEX('Policy Characteristics'!F:F,MATCH($C152,'Policy Characteristics'!$C:$C,0)))</f>
        <v>0</v>
      </c>
      <c r="M152" s="284">
        <f>IF(ISBLANK(INDEX('Policy Characteristics'!G:G,MATCH($C152,'Policy Characteristics'!$C:$C,0))),"",INDEX('Policy Characteristics'!G:G,MATCH($C152,'Policy Characteristics'!$C:$C,0)))</f>
        <v>1</v>
      </c>
      <c r="N152" s="284">
        <f>IF(ISBLANK(INDEX('Policy Characteristics'!H:H,MATCH($C152,'Policy Characteristics'!$C:$C,0))),"",INDEX('Policy Characteristics'!H:H,MATCH($C152,'Policy Characteristics'!$C:$C,0)))</f>
        <v>0.01</v>
      </c>
      <c r="O152" s="276" t="str">
        <f>IF(ISBLANK(INDEX('Policy Characteristics'!I:I,MATCH($C152,'Policy Characteristics'!$C:$C,0))),"",INDEX('Policy Characteristics'!I:I,MATCH($C152,'Policy Characteristics'!$C:$C,0)))</f>
        <v>% increase in miles/gal</v>
      </c>
      <c r="P152" s="276" t="str">
        <f>IF(ISBLANK(INDEX('Policy Characteristics'!J:J,MATCH($C152,'Policy Characteristics'!$C:$C,0))),"",INDEX('Policy Characteristics'!J:J,MATCH($C152,'Policy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2" s="276" t="str">
        <f>IF(ISBLANK(INDEX('Policy Characteristics'!K:K,MATCH($C152,'Policy Characteristics'!$C:$C,0))),"",INDEX('Policy Characteristics'!K:K,MATCH($C152,'Policy Characteristics'!$C:$C,0)))</f>
        <v>transportation-sector-main.html#fuel-econ-std</v>
      </c>
      <c r="R152" s="276" t="str">
        <f>IF(ISBLANK(INDEX('Policy Characteristics'!L:L,MATCH($C152,'Policy Characteristics'!$C:$C,0))),"",INDEX('Policy Characteristics'!L:L,MATCH($C152,'Policy Characteristics'!$C:$C,0)))</f>
        <v>fuel-economy-standard.html</v>
      </c>
    </row>
    <row r="153" spans="1:18" x14ac:dyDescent="0.25">
      <c r="A153" s="276" t="str">
        <f>IF(ISBLANK(INDEX('Policy Characteristics'!A:A,MATCH($C153,'Policy Characteristics'!$C:$C,0))),"",INDEX('Policy Characteristics'!A:A,MATCH($C153,'Policy Characteristics'!$C:$C,0)))</f>
        <v>Transportation</v>
      </c>
      <c r="B153" s="285" t="str">
        <f>IF(ISBLANK(INDEX('Policy Characteristics'!B:B,MATCH($C153,'Policy Characteristics'!$C:$C,0))),"",INDEX('Policy Characteristics'!B:B,MATCH($C153,'Policy Characteristics'!$C:$C,0)))</f>
        <v>Fuel Economy Standard</v>
      </c>
      <c r="C153" s="276" t="str">
        <f t="shared" si="5"/>
        <v>Percentage Additional Improvement of Fuel Economy Std</v>
      </c>
      <c r="D153" s="47" t="s">
        <v>46</v>
      </c>
      <c r="E153" s="47" t="s">
        <v>40</v>
      </c>
      <c r="F153" s="47" t="s">
        <v>85</v>
      </c>
      <c r="G153" s="2" t="s">
        <v>3362</v>
      </c>
      <c r="H153" s="44">
        <v>366</v>
      </c>
      <c r="I153" s="348" t="s">
        <v>44</v>
      </c>
      <c r="J153" s="277" t="str">
        <f>IF(ISBLANK(INDEX('Policy Characteristics'!D:D,MATCH($C153,'Policy Characteristics'!$C:$C,0))),"",INDEX('Policy Characteristics'!D:D,MATCH($C153,'Policy Characteristics'!$C:$C,0)))</f>
        <v>Vehicle Fuel Economy Standards</v>
      </c>
      <c r="K153" s="276" t="str">
        <f>IF(ISBLANK(INDEX('Policy Characteristics'!E:E,MATCH($C153,'Policy Characteristics'!$C:$C,0))),"",INDEX('Policy Characteristics'!E:E,MATCH($C153,'Policy Characteristics'!$C:$C,0)))</f>
        <v>trans fuel economy standards</v>
      </c>
      <c r="L153" s="284">
        <f>IF(ISBLANK(INDEX('Policy Characteristics'!F:F,MATCH($C153,'Policy Characteristics'!$C:$C,0))),"",INDEX('Policy Characteristics'!F:F,MATCH($C153,'Policy Characteristics'!$C:$C,0)))</f>
        <v>0</v>
      </c>
      <c r="M153" s="284">
        <f>IF(ISBLANK(INDEX('Policy Characteristics'!G:G,MATCH($C153,'Policy Characteristics'!$C:$C,0))),"",INDEX('Policy Characteristics'!G:G,MATCH($C153,'Policy Characteristics'!$C:$C,0)))</f>
        <v>1</v>
      </c>
      <c r="N153" s="284">
        <f>IF(ISBLANK(INDEX('Policy Characteristics'!H:H,MATCH($C153,'Policy Characteristics'!$C:$C,0))),"",INDEX('Policy Characteristics'!H:H,MATCH($C153,'Policy Characteristics'!$C:$C,0)))</f>
        <v>0.01</v>
      </c>
      <c r="O153" s="276" t="str">
        <f>IF(ISBLANK(INDEX('Policy Characteristics'!I:I,MATCH($C153,'Policy Characteristics'!$C:$C,0))),"",INDEX('Policy Characteristics'!I:I,MATCH($C153,'Policy Characteristics'!$C:$C,0)))</f>
        <v>% increase in miles/gal</v>
      </c>
      <c r="P153" s="276" t="str">
        <f>IF(ISBLANK(INDEX('Policy Characteristics'!J:J,MATCH($C153,'Policy Characteristics'!$C:$C,0))),"",INDEX('Policy Characteristics'!J:J,MATCH($C153,'Policy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3" s="276" t="str">
        <f>IF(ISBLANK(INDEX('Policy Characteristics'!K:K,MATCH($C153,'Policy Characteristics'!$C:$C,0))),"",INDEX('Policy Characteristics'!K:K,MATCH($C153,'Policy Characteristics'!$C:$C,0)))</f>
        <v>transportation-sector-main.html#fuel-econ-std</v>
      </c>
      <c r="R153" s="276" t="str">
        <f>IF(ISBLANK(INDEX('Policy Characteristics'!L:L,MATCH($C153,'Policy Characteristics'!$C:$C,0))),"",INDEX('Policy Characteristics'!L:L,MATCH($C153,'Policy Characteristics'!$C:$C,0)))</f>
        <v>fuel-economy-standard.html</v>
      </c>
    </row>
    <row r="154" spans="1:18" x14ac:dyDescent="0.25">
      <c r="A154" s="276" t="str">
        <f>IF(ISBLANK(INDEX('Policy Characteristics'!A:A,MATCH($C154,'Policy Characteristics'!$C:$C,0))),"",INDEX('Policy Characteristics'!A:A,MATCH($C154,'Policy Characteristics'!$C:$C,0)))</f>
        <v>Transportation</v>
      </c>
      <c r="B154" s="285" t="str">
        <f>IF(ISBLANK(INDEX('Policy Characteristics'!B:B,MATCH($C154,'Policy Characteristics'!$C:$C,0))),"",INDEX('Policy Characteristics'!B:B,MATCH($C154,'Policy Characteristics'!$C:$C,0)))</f>
        <v>Fuel Economy Standard</v>
      </c>
      <c r="C154" s="276" t="str">
        <f t="shared" si="6"/>
        <v>Percentage Additional Improvement of Fuel Economy Std</v>
      </c>
      <c r="D154" s="47" t="s">
        <v>43</v>
      </c>
      <c r="E154" s="47" t="s">
        <v>40</v>
      </c>
      <c r="F154" s="47" t="s">
        <v>86</v>
      </c>
      <c r="G154" s="2" t="s">
        <v>3362</v>
      </c>
      <c r="H154" s="44">
        <v>367</v>
      </c>
      <c r="I154" s="348" t="s">
        <v>44</v>
      </c>
      <c r="J154" s="277" t="str">
        <f>IF(ISBLANK(INDEX('Policy Characteristics'!D:D,MATCH($C154,'Policy Characteristics'!$C:$C,0))),"",INDEX('Policy Characteristics'!D:D,MATCH($C154,'Policy Characteristics'!$C:$C,0)))</f>
        <v>Vehicle Fuel Economy Standards</v>
      </c>
      <c r="K154" s="276" t="str">
        <f>IF(ISBLANK(INDEX('Policy Characteristics'!E:E,MATCH($C154,'Policy Characteristics'!$C:$C,0))),"",INDEX('Policy Characteristics'!E:E,MATCH($C154,'Policy Characteristics'!$C:$C,0)))</f>
        <v>trans fuel economy standards</v>
      </c>
      <c r="L154" s="284">
        <f>IF(ISBLANK(INDEX('Policy Characteristics'!F:F,MATCH($C154,'Policy Characteristics'!$C:$C,0))),"",INDEX('Policy Characteristics'!F:F,MATCH($C154,'Policy Characteristics'!$C:$C,0)))</f>
        <v>0</v>
      </c>
      <c r="M154" s="284">
        <f>IF(ISBLANK(INDEX('Policy Characteristics'!G:G,MATCH($C154,'Policy Characteristics'!$C:$C,0))),"",INDEX('Policy Characteristics'!G:G,MATCH($C154,'Policy Characteristics'!$C:$C,0)))</f>
        <v>1</v>
      </c>
      <c r="N154" s="284">
        <f>IF(ISBLANK(INDEX('Policy Characteristics'!H:H,MATCH($C154,'Policy Characteristics'!$C:$C,0))),"",INDEX('Policy Characteristics'!H:H,MATCH($C154,'Policy Characteristics'!$C:$C,0)))</f>
        <v>0.01</v>
      </c>
      <c r="O154" s="276" t="str">
        <f>IF(ISBLANK(INDEX('Policy Characteristics'!I:I,MATCH($C154,'Policy Characteristics'!$C:$C,0))),"",INDEX('Policy Characteristics'!I:I,MATCH($C154,'Policy Characteristics'!$C:$C,0)))</f>
        <v>% increase in miles/gal</v>
      </c>
      <c r="P154" s="276" t="str">
        <f>IF(ISBLANK(INDEX('Policy Characteristics'!J:J,MATCH($C154,'Policy Characteristics'!$C:$C,0))),"",INDEX('Policy Characteristics'!J:J,MATCH($C154,'Policy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4" s="276" t="str">
        <f>IF(ISBLANK(INDEX('Policy Characteristics'!K:K,MATCH($C154,'Policy Characteristics'!$C:$C,0))),"",INDEX('Policy Characteristics'!K:K,MATCH($C154,'Policy Characteristics'!$C:$C,0)))</f>
        <v>transportation-sector-main.html#fuel-econ-std</v>
      </c>
      <c r="R154" s="276" t="str">
        <f>IF(ISBLANK(INDEX('Policy Characteristics'!L:L,MATCH($C154,'Policy Characteristics'!$C:$C,0))),"",INDEX('Policy Characteristics'!L:L,MATCH($C154,'Policy Characteristics'!$C:$C,0)))</f>
        <v>fuel-economy-standard.html</v>
      </c>
    </row>
    <row r="155" spans="1:18" x14ac:dyDescent="0.25">
      <c r="A155" s="276" t="str">
        <f>IF(ISBLANK(INDEX('Policy Characteristics'!A:A,MATCH($C155,'Policy Characteristics'!$C:$C,0))),"",INDEX('Policy Characteristics'!A:A,MATCH($C155,'Policy Characteristics'!$C:$C,0)))</f>
        <v>Transportation</v>
      </c>
      <c r="B155" s="285" t="str">
        <f>IF(ISBLANK(INDEX('Policy Characteristics'!B:B,MATCH($C155,'Policy Characteristics'!$C:$C,0))),"",INDEX('Policy Characteristics'!B:B,MATCH($C155,'Policy Characteristics'!$C:$C,0)))</f>
        <v>Fuel Economy Standard</v>
      </c>
      <c r="C155" s="276" t="str">
        <f t="shared" ref="C155:C160" si="7">C$149</f>
        <v>Percentage Additional Improvement of Fuel Economy Std</v>
      </c>
      <c r="D155" s="47" t="s">
        <v>46</v>
      </c>
      <c r="E155" s="47" t="s">
        <v>41</v>
      </c>
      <c r="F155" s="47" t="s">
        <v>85</v>
      </c>
      <c r="G155" s="2" t="s">
        <v>87</v>
      </c>
      <c r="H155" s="44">
        <v>368</v>
      </c>
      <c r="I155" s="348" t="s">
        <v>44</v>
      </c>
      <c r="J155" s="277" t="str">
        <f>IF(ISBLANK(INDEX('Policy Characteristics'!D:D,MATCH($C155,'Policy Characteristics'!$C:$C,0))),"",INDEX('Policy Characteristics'!D:D,MATCH($C155,'Policy Characteristics'!$C:$C,0)))</f>
        <v>Vehicle Fuel Economy Standards</v>
      </c>
      <c r="K155" s="276" t="str">
        <f>IF(ISBLANK(INDEX('Policy Characteristics'!E:E,MATCH($C155,'Policy Characteristics'!$C:$C,0))),"",INDEX('Policy Characteristics'!E:E,MATCH($C155,'Policy Characteristics'!$C:$C,0)))</f>
        <v>trans fuel economy standards</v>
      </c>
      <c r="L155" s="284">
        <f>IF(ISBLANK(INDEX('Policy Characteristics'!F:F,MATCH($C155,'Policy Characteristics'!$C:$C,0))),"",INDEX('Policy Characteristics'!F:F,MATCH($C155,'Policy Characteristics'!$C:$C,0)))</f>
        <v>0</v>
      </c>
      <c r="M155" s="284">
        <f>IF(ISBLANK(INDEX('Policy Characteristics'!G:G,MATCH($C155,'Policy Characteristics'!$C:$C,0))),"",INDEX('Policy Characteristics'!G:G,MATCH($C155,'Policy Characteristics'!$C:$C,0)))</f>
        <v>1</v>
      </c>
      <c r="N155" s="284">
        <f>IF(ISBLANK(INDEX('Policy Characteristics'!H:H,MATCH($C155,'Policy Characteristics'!$C:$C,0))),"",INDEX('Policy Characteristics'!H:H,MATCH($C155,'Policy Characteristics'!$C:$C,0)))</f>
        <v>0.01</v>
      </c>
      <c r="O155" s="276" t="str">
        <f>IF(ISBLANK(INDEX('Policy Characteristics'!I:I,MATCH($C155,'Policy Characteristics'!$C:$C,0))),"",INDEX('Policy Characteristics'!I:I,MATCH($C155,'Policy Characteristics'!$C:$C,0)))</f>
        <v>% increase in miles/gal</v>
      </c>
      <c r="P155" s="276" t="str">
        <f>IF(ISBLANK(INDEX('Policy Characteristics'!J:J,MATCH($C155,'Policy Characteristics'!$C:$C,0))),"",INDEX('Policy Characteristics'!J:J,MATCH($C155,'Policy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5" s="276" t="str">
        <f>IF(ISBLANK(INDEX('Policy Characteristics'!K:K,MATCH($C155,'Policy Characteristics'!$C:$C,0))),"",INDEX('Policy Characteristics'!K:K,MATCH($C155,'Policy Characteristics'!$C:$C,0)))</f>
        <v>transportation-sector-main.html#fuel-econ-std</v>
      </c>
      <c r="R155" s="276" t="str">
        <f>IF(ISBLANK(INDEX('Policy Characteristics'!L:L,MATCH($C155,'Policy Characteristics'!$C:$C,0))),"",INDEX('Policy Characteristics'!L:L,MATCH($C155,'Policy Characteristics'!$C:$C,0)))</f>
        <v>fuel-economy-standard.html</v>
      </c>
    </row>
    <row r="156" spans="1:18" x14ac:dyDescent="0.25">
      <c r="A156" s="276" t="str">
        <f>IF(ISBLANK(INDEX('Policy Characteristics'!A:A,MATCH($C156,'Policy Characteristics'!$C:$C,0))),"",INDEX('Policy Characteristics'!A:A,MATCH($C156,'Policy Characteristics'!$C:$C,0)))</f>
        <v>Transportation</v>
      </c>
      <c r="B156" s="285" t="str">
        <f>IF(ISBLANK(INDEX('Policy Characteristics'!B:B,MATCH($C156,'Policy Characteristics'!$C:$C,0))),"",INDEX('Policy Characteristics'!B:B,MATCH($C156,'Policy Characteristics'!$C:$C,0)))</f>
        <v>Fuel Economy Standard</v>
      </c>
      <c r="C156" s="276" t="str">
        <f t="shared" si="7"/>
        <v>Percentage Additional Improvement of Fuel Economy Std</v>
      </c>
      <c r="D156" s="47" t="s">
        <v>43</v>
      </c>
      <c r="E156" s="47" t="s">
        <v>41</v>
      </c>
      <c r="F156" s="47" t="s">
        <v>86</v>
      </c>
      <c r="G156" s="2" t="s">
        <v>87</v>
      </c>
      <c r="H156" s="44">
        <v>369</v>
      </c>
      <c r="I156" s="348" t="s">
        <v>44</v>
      </c>
      <c r="J156" s="277" t="str">
        <f>IF(ISBLANK(INDEX('Policy Characteristics'!D:D,MATCH($C156,'Policy Characteristics'!$C:$C,0))),"",INDEX('Policy Characteristics'!D:D,MATCH($C156,'Policy Characteristics'!$C:$C,0)))</f>
        <v>Vehicle Fuel Economy Standards</v>
      </c>
      <c r="K156" s="276" t="str">
        <f>IF(ISBLANK(INDEX('Policy Characteristics'!E:E,MATCH($C156,'Policy Characteristics'!$C:$C,0))),"",INDEX('Policy Characteristics'!E:E,MATCH($C156,'Policy Characteristics'!$C:$C,0)))</f>
        <v>trans fuel economy standards</v>
      </c>
      <c r="L156" s="284">
        <f>IF(ISBLANK(INDEX('Policy Characteristics'!F:F,MATCH($C156,'Policy Characteristics'!$C:$C,0))),"",INDEX('Policy Characteristics'!F:F,MATCH($C156,'Policy Characteristics'!$C:$C,0)))</f>
        <v>0</v>
      </c>
      <c r="M156" s="284">
        <f>IF(ISBLANK(INDEX('Policy Characteristics'!G:G,MATCH($C156,'Policy Characteristics'!$C:$C,0))),"",INDEX('Policy Characteristics'!G:G,MATCH($C156,'Policy Characteristics'!$C:$C,0)))</f>
        <v>1</v>
      </c>
      <c r="N156" s="284">
        <f>IF(ISBLANK(INDEX('Policy Characteristics'!H:H,MATCH($C156,'Policy Characteristics'!$C:$C,0))),"",INDEX('Policy Characteristics'!H:H,MATCH($C156,'Policy Characteristics'!$C:$C,0)))</f>
        <v>0.01</v>
      </c>
      <c r="O156" s="276" t="str">
        <f>IF(ISBLANK(INDEX('Policy Characteristics'!I:I,MATCH($C156,'Policy Characteristics'!$C:$C,0))),"",INDEX('Policy Characteristics'!I:I,MATCH($C156,'Policy Characteristics'!$C:$C,0)))</f>
        <v>% increase in miles/gal</v>
      </c>
      <c r="P156" s="276" t="str">
        <f>IF(ISBLANK(INDEX('Policy Characteristics'!J:J,MATCH($C156,'Policy Characteristics'!$C:$C,0))),"",INDEX('Policy Characteristics'!J:J,MATCH($C156,'Policy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6" s="276" t="str">
        <f>IF(ISBLANK(INDEX('Policy Characteristics'!K:K,MATCH($C156,'Policy Characteristics'!$C:$C,0))),"",INDEX('Policy Characteristics'!K:K,MATCH($C156,'Policy Characteristics'!$C:$C,0)))</f>
        <v>transportation-sector-main.html#fuel-econ-std</v>
      </c>
      <c r="R156" s="276" t="str">
        <f>IF(ISBLANK(INDEX('Policy Characteristics'!L:L,MATCH($C156,'Policy Characteristics'!$C:$C,0))),"",INDEX('Policy Characteristics'!L:L,MATCH($C156,'Policy Characteristics'!$C:$C,0)))</f>
        <v>fuel-economy-standard.html</v>
      </c>
    </row>
    <row r="157" spans="1:18" x14ac:dyDescent="0.25">
      <c r="A157" s="276" t="str">
        <f>IF(ISBLANK(INDEX('Policy Characteristics'!A:A,MATCH($C157,'Policy Characteristics'!$C:$C,0))),"",INDEX('Policy Characteristics'!A:A,MATCH($C157,'Policy Characteristics'!$C:$C,0)))</f>
        <v>Transportation</v>
      </c>
      <c r="B157" s="285" t="str">
        <f>IF(ISBLANK(INDEX('Policy Characteristics'!B:B,MATCH($C157,'Policy Characteristics'!$C:$C,0))),"",INDEX('Policy Characteristics'!B:B,MATCH($C157,'Policy Characteristics'!$C:$C,0)))</f>
        <v>Fuel Economy Standard</v>
      </c>
      <c r="C157" s="276" t="str">
        <f t="shared" si="7"/>
        <v>Percentage Additional Improvement of Fuel Economy Std</v>
      </c>
      <c r="D157" s="47" t="s">
        <v>46</v>
      </c>
      <c r="E157" s="47" t="s">
        <v>42</v>
      </c>
      <c r="F157" s="47" t="s">
        <v>85</v>
      </c>
      <c r="G157" s="2" t="s">
        <v>3363</v>
      </c>
      <c r="H157" s="44">
        <v>370</v>
      </c>
      <c r="I157" s="348" t="s">
        <v>44</v>
      </c>
      <c r="J157" s="277" t="str">
        <f>IF(ISBLANK(INDEX('Policy Characteristics'!D:D,MATCH($C157,'Policy Characteristics'!$C:$C,0))),"",INDEX('Policy Characteristics'!D:D,MATCH($C157,'Policy Characteristics'!$C:$C,0)))</f>
        <v>Vehicle Fuel Economy Standards</v>
      </c>
      <c r="K157" s="276" t="str">
        <f>IF(ISBLANK(INDEX('Policy Characteristics'!E:E,MATCH($C157,'Policy Characteristics'!$C:$C,0))),"",INDEX('Policy Characteristics'!E:E,MATCH($C157,'Policy Characteristics'!$C:$C,0)))</f>
        <v>trans fuel economy standards</v>
      </c>
      <c r="L157" s="284">
        <f>IF(ISBLANK(INDEX('Policy Characteristics'!F:F,MATCH($C157,'Policy Characteristics'!$C:$C,0))),"",INDEX('Policy Characteristics'!F:F,MATCH($C157,'Policy Characteristics'!$C:$C,0)))</f>
        <v>0</v>
      </c>
      <c r="M157" s="284">
        <f>IF(ISBLANK(INDEX('Policy Characteristics'!G:G,MATCH($C157,'Policy Characteristics'!$C:$C,0))),"",INDEX('Policy Characteristics'!G:G,MATCH($C157,'Policy Characteristics'!$C:$C,0)))</f>
        <v>1</v>
      </c>
      <c r="N157" s="284">
        <f>IF(ISBLANK(INDEX('Policy Characteristics'!H:H,MATCH($C157,'Policy Characteristics'!$C:$C,0))),"",INDEX('Policy Characteristics'!H:H,MATCH($C157,'Policy Characteristics'!$C:$C,0)))</f>
        <v>0.01</v>
      </c>
      <c r="O157" s="276" t="str">
        <f>IF(ISBLANK(INDEX('Policy Characteristics'!I:I,MATCH($C157,'Policy Characteristics'!$C:$C,0))),"",INDEX('Policy Characteristics'!I:I,MATCH($C157,'Policy Characteristics'!$C:$C,0)))</f>
        <v>% increase in miles/gal</v>
      </c>
      <c r="P157" s="276" t="str">
        <f>IF(ISBLANK(INDEX('Policy Characteristics'!J:J,MATCH($C157,'Policy Characteristics'!$C:$C,0))),"",INDEX('Policy Characteristics'!J:J,MATCH($C157,'Policy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7" s="276" t="str">
        <f>IF(ISBLANK(INDEX('Policy Characteristics'!K:K,MATCH($C157,'Policy Characteristics'!$C:$C,0))),"",INDEX('Policy Characteristics'!K:K,MATCH($C157,'Policy Characteristics'!$C:$C,0)))</f>
        <v>transportation-sector-main.html#fuel-econ-std</v>
      </c>
      <c r="R157" s="276" t="str">
        <f>IF(ISBLANK(INDEX('Policy Characteristics'!L:L,MATCH($C157,'Policy Characteristics'!$C:$C,0))),"",INDEX('Policy Characteristics'!L:L,MATCH($C157,'Policy Characteristics'!$C:$C,0)))</f>
        <v>fuel-economy-standard.html</v>
      </c>
    </row>
    <row r="158" spans="1:18" x14ac:dyDescent="0.25">
      <c r="A158" s="276" t="str">
        <f>IF(ISBLANK(INDEX('Policy Characteristics'!A:A,MATCH($C158,'Policy Characteristics'!$C:$C,0))),"",INDEX('Policy Characteristics'!A:A,MATCH($C158,'Policy Characteristics'!$C:$C,0)))</f>
        <v>Transportation</v>
      </c>
      <c r="B158" s="285" t="str">
        <f>IF(ISBLANK(INDEX('Policy Characteristics'!B:B,MATCH($C158,'Policy Characteristics'!$C:$C,0))),"",INDEX('Policy Characteristics'!B:B,MATCH($C158,'Policy Characteristics'!$C:$C,0)))</f>
        <v>Fuel Economy Standard</v>
      </c>
      <c r="C158" s="276" t="str">
        <f t="shared" si="7"/>
        <v>Percentage Additional Improvement of Fuel Economy Std</v>
      </c>
      <c r="D158" s="47" t="s">
        <v>43</v>
      </c>
      <c r="E158" s="47" t="s">
        <v>42</v>
      </c>
      <c r="F158" s="47" t="s">
        <v>86</v>
      </c>
      <c r="G158" s="2" t="s">
        <v>3364</v>
      </c>
      <c r="H158" s="44">
        <v>371</v>
      </c>
      <c r="I158" s="348" t="s">
        <v>44</v>
      </c>
      <c r="J158" s="277" t="str">
        <f>IF(ISBLANK(INDEX('Policy Characteristics'!D:D,MATCH($C158,'Policy Characteristics'!$C:$C,0))),"",INDEX('Policy Characteristics'!D:D,MATCH($C158,'Policy Characteristics'!$C:$C,0)))</f>
        <v>Vehicle Fuel Economy Standards</v>
      </c>
      <c r="K158" s="276" t="str">
        <f>IF(ISBLANK(INDEX('Policy Characteristics'!E:E,MATCH($C158,'Policy Characteristics'!$C:$C,0))),"",INDEX('Policy Characteristics'!E:E,MATCH($C158,'Policy Characteristics'!$C:$C,0)))</f>
        <v>trans fuel economy standards</v>
      </c>
      <c r="L158" s="284">
        <f>IF(ISBLANK(INDEX('Policy Characteristics'!F:F,MATCH($C158,'Policy Characteristics'!$C:$C,0))),"",INDEX('Policy Characteristics'!F:F,MATCH($C158,'Policy Characteristics'!$C:$C,0)))</f>
        <v>0</v>
      </c>
      <c r="M158" s="284">
        <f>IF(ISBLANK(INDEX('Policy Characteristics'!G:G,MATCH($C158,'Policy Characteristics'!$C:$C,0))),"",INDEX('Policy Characteristics'!G:G,MATCH($C158,'Policy Characteristics'!$C:$C,0)))</f>
        <v>1</v>
      </c>
      <c r="N158" s="284">
        <f>IF(ISBLANK(INDEX('Policy Characteristics'!H:H,MATCH($C158,'Policy Characteristics'!$C:$C,0))),"",INDEX('Policy Characteristics'!H:H,MATCH($C158,'Policy Characteristics'!$C:$C,0)))</f>
        <v>0.01</v>
      </c>
      <c r="O158" s="276" t="str">
        <f>IF(ISBLANK(INDEX('Policy Characteristics'!I:I,MATCH($C158,'Policy Characteristics'!$C:$C,0))),"",INDEX('Policy Characteristics'!I:I,MATCH($C158,'Policy Characteristics'!$C:$C,0)))</f>
        <v>% increase in miles/gal</v>
      </c>
      <c r="P158" s="276" t="str">
        <f>IF(ISBLANK(INDEX('Policy Characteristics'!J:J,MATCH($C158,'Policy Characteristics'!$C:$C,0))),"",INDEX('Policy Characteristics'!J:J,MATCH($C158,'Policy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8" s="276" t="str">
        <f>IF(ISBLANK(INDEX('Policy Characteristics'!K:K,MATCH($C158,'Policy Characteristics'!$C:$C,0))),"",INDEX('Policy Characteristics'!K:K,MATCH($C158,'Policy Characteristics'!$C:$C,0)))</f>
        <v>transportation-sector-main.html#fuel-econ-std</v>
      </c>
      <c r="R158" s="276" t="str">
        <f>IF(ISBLANK(INDEX('Policy Characteristics'!L:L,MATCH($C158,'Policy Characteristics'!$C:$C,0))),"",INDEX('Policy Characteristics'!L:L,MATCH($C158,'Policy Characteristics'!$C:$C,0)))</f>
        <v>fuel-economy-standard.html</v>
      </c>
    </row>
    <row r="159" spans="1:18" x14ac:dyDescent="0.25">
      <c r="A159" s="276" t="str">
        <f>IF(ISBLANK(INDEX('Policy Characteristics'!A:A,MATCH($C159,'Policy Characteristics'!$C:$C,0))),"",INDEX('Policy Characteristics'!A:A,MATCH($C159,'Policy Characteristics'!$C:$C,0)))</f>
        <v>Transportation</v>
      </c>
      <c r="B159" s="285" t="str">
        <f>IF(ISBLANK(INDEX('Policy Characteristics'!B:B,MATCH($C159,'Policy Characteristics'!$C:$C,0))),"",INDEX('Policy Characteristics'!B:B,MATCH($C159,'Policy Characteristics'!$C:$C,0)))</f>
        <v>Fuel Economy Standard</v>
      </c>
      <c r="C159" s="276" t="str">
        <f t="shared" si="7"/>
        <v>Percentage Additional Improvement of Fuel Economy Std</v>
      </c>
      <c r="D159" s="47" t="s">
        <v>46</v>
      </c>
      <c r="E159" s="47" t="s">
        <v>114</v>
      </c>
      <c r="F159" s="47" t="s">
        <v>85</v>
      </c>
      <c r="G159" s="2" t="s">
        <v>148</v>
      </c>
      <c r="H159" s="44">
        <v>372</v>
      </c>
      <c r="I159" s="348" t="s">
        <v>44</v>
      </c>
      <c r="J159" s="277" t="str">
        <f>IF(ISBLANK(INDEX('Policy Characteristics'!D:D,MATCH($C159,'Policy Characteristics'!$C:$C,0))),"",INDEX('Policy Characteristics'!D:D,MATCH($C159,'Policy Characteristics'!$C:$C,0)))</f>
        <v>Vehicle Fuel Economy Standards</v>
      </c>
      <c r="K159" s="276" t="str">
        <f>IF(ISBLANK(INDEX('Policy Characteristics'!E:E,MATCH($C159,'Policy Characteristics'!$C:$C,0))),"",INDEX('Policy Characteristics'!E:E,MATCH($C159,'Policy Characteristics'!$C:$C,0)))</f>
        <v>trans fuel economy standards</v>
      </c>
      <c r="L159" s="284">
        <f>IF(ISBLANK(INDEX('Policy Characteristics'!F:F,MATCH($C159,'Policy Characteristics'!$C:$C,0))),"",INDEX('Policy Characteristics'!F:F,MATCH($C159,'Policy Characteristics'!$C:$C,0)))</f>
        <v>0</v>
      </c>
      <c r="M159" s="284">
        <f>IF(ISBLANK(INDEX('Policy Characteristics'!G:G,MATCH($C159,'Policy Characteristics'!$C:$C,0))),"",INDEX('Policy Characteristics'!G:G,MATCH($C159,'Policy Characteristics'!$C:$C,0)))</f>
        <v>1</v>
      </c>
      <c r="N159" s="284">
        <f>IF(ISBLANK(INDEX('Policy Characteristics'!H:H,MATCH($C159,'Policy Characteristics'!$C:$C,0))),"",INDEX('Policy Characteristics'!H:H,MATCH($C159,'Policy Characteristics'!$C:$C,0)))</f>
        <v>0.01</v>
      </c>
      <c r="O159" s="276" t="str">
        <f>IF(ISBLANK(INDEX('Policy Characteristics'!I:I,MATCH($C159,'Policy Characteristics'!$C:$C,0))),"",INDEX('Policy Characteristics'!I:I,MATCH($C159,'Policy Characteristics'!$C:$C,0)))</f>
        <v>% increase in miles/gal</v>
      </c>
      <c r="P159" s="276" t="str">
        <f>IF(ISBLANK(INDEX('Policy Characteristics'!J:J,MATCH($C159,'Policy Characteristics'!$C:$C,0))),"",INDEX('Policy Characteristics'!J:J,MATCH($C159,'Policy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59" s="276" t="str">
        <f>IF(ISBLANK(INDEX('Policy Characteristics'!K:K,MATCH($C159,'Policy Characteristics'!$C:$C,0))),"",INDEX('Policy Characteristics'!K:K,MATCH($C159,'Policy Characteristics'!$C:$C,0)))</f>
        <v>transportation-sector-main.html#fuel-econ-std</v>
      </c>
      <c r="R159" s="276" t="str">
        <f>IF(ISBLANK(INDEX('Policy Characteristics'!L:L,MATCH($C159,'Policy Characteristics'!$C:$C,0))),"",INDEX('Policy Characteristics'!L:L,MATCH($C159,'Policy Characteristics'!$C:$C,0)))</f>
        <v>fuel-economy-standard.html</v>
      </c>
    </row>
    <row r="160" spans="1:18" x14ac:dyDescent="0.25">
      <c r="A160" s="276" t="str">
        <f>IF(ISBLANK(INDEX('Policy Characteristics'!A:A,MATCH($C160,'Policy Characteristics'!$C:$C,0))),"",INDEX('Policy Characteristics'!A:A,MATCH($C160,'Policy Characteristics'!$C:$C,0)))</f>
        <v>Transportation</v>
      </c>
      <c r="B160" s="285" t="str">
        <f>IF(ISBLANK(INDEX('Policy Characteristics'!B:B,MATCH($C160,'Policy Characteristics'!$C:$C,0))),"",INDEX('Policy Characteristics'!B:B,MATCH($C160,'Policy Characteristics'!$C:$C,0)))</f>
        <v>Fuel Economy Standard</v>
      </c>
      <c r="C160" s="276" t="str">
        <f t="shared" si="7"/>
        <v>Percentage Additional Improvement of Fuel Economy Std</v>
      </c>
      <c r="D160" s="47" t="s">
        <v>43</v>
      </c>
      <c r="E160" s="47" t="s">
        <v>114</v>
      </c>
      <c r="F160" s="47" t="s">
        <v>86</v>
      </c>
      <c r="G160" s="2" t="s">
        <v>148</v>
      </c>
      <c r="H160" s="44">
        <v>373</v>
      </c>
      <c r="I160" s="348" t="s">
        <v>45</v>
      </c>
      <c r="J160" s="277" t="str">
        <f>IF(ISBLANK(INDEX('Policy Characteristics'!D:D,MATCH($C160,'Policy Characteristics'!$C:$C,0))),"",INDEX('Policy Characteristics'!D:D,MATCH($C160,'Policy Characteristics'!$C:$C,0)))</f>
        <v>Vehicle Fuel Economy Standards</v>
      </c>
      <c r="K160" s="276" t="str">
        <f>IF(ISBLANK(INDEX('Policy Characteristics'!E:E,MATCH($C160,'Policy Characteristics'!$C:$C,0))),"",INDEX('Policy Characteristics'!E:E,MATCH($C160,'Policy Characteristics'!$C:$C,0)))</f>
        <v>trans fuel economy standards</v>
      </c>
      <c r="L160" s="284">
        <f>IF(ISBLANK(INDEX('Policy Characteristics'!F:F,MATCH($C160,'Policy Characteristics'!$C:$C,0))),"",INDEX('Policy Characteristics'!F:F,MATCH($C160,'Policy Characteristics'!$C:$C,0)))</f>
        <v>0</v>
      </c>
      <c r="M160" s="284">
        <f>IF(ISBLANK(INDEX('Policy Characteristics'!G:G,MATCH($C160,'Policy Characteristics'!$C:$C,0))),"",INDEX('Policy Characteristics'!G:G,MATCH($C160,'Policy Characteristics'!$C:$C,0)))</f>
        <v>1</v>
      </c>
      <c r="N160" s="284">
        <f>IF(ISBLANK(INDEX('Policy Characteristics'!H:H,MATCH($C160,'Policy Characteristics'!$C:$C,0))),"",INDEX('Policy Characteristics'!H:H,MATCH($C160,'Policy Characteristics'!$C:$C,0)))</f>
        <v>0.01</v>
      </c>
      <c r="O160" s="276" t="str">
        <f>IF(ISBLANK(INDEX('Policy Characteristics'!I:I,MATCH($C160,'Policy Characteristics'!$C:$C,0))),"",INDEX('Policy Characteristics'!I:I,MATCH($C160,'Policy Characteristics'!$C:$C,0)))</f>
        <v>% increase in miles/gal</v>
      </c>
      <c r="P160" s="276" t="str">
        <f>IF(ISBLANK(INDEX('Policy Characteristics'!J:J,MATCH($C160,'Policy Characteristics'!$C:$C,0))),"",INDEX('Policy Characteristics'!J:J,MATCH($C160,'Policy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Trucks:** commercial trucks carrying freight, not passengers // **Buses:** including school, transit, and intercity buses //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60" s="276" t="str">
        <f>IF(ISBLANK(INDEX('Policy Characteristics'!K:K,MATCH($C160,'Policy Characteristics'!$C:$C,0))),"",INDEX('Policy Characteristics'!K:K,MATCH($C160,'Policy Characteristics'!$C:$C,0)))</f>
        <v>transportation-sector-main.html#fuel-econ-std</v>
      </c>
      <c r="R160" s="276" t="str">
        <f>IF(ISBLANK(INDEX('Policy Characteristics'!L:L,MATCH($C160,'Policy Characteristics'!$C:$C,0))),"",INDEX('Policy Characteristics'!L:L,MATCH($C160,'Policy Characteristics'!$C:$C,0)))</f>
        <v>fuel-economy-standard.html</v>
      </c>
    </row>
    <row r="161" spans="1:18" s="2" customFormat="1" x14ac:dyDescent="0.25">
      <c r="A161" s="276" t="str">
        <f>IF(ISBLANK(INDEX('Policy Characteristics'!A:A,MATCH($C161,'Policy Characteristics'!$C:$C,0))),"",INDEX('Policy Characteristics'!A:A,MATCH($C161,'Policy Characteristics'!$C:$C,0)))</f>
        <v>Transportation</v>
      </c>
      <c r="B161" s="285" t="str">
        <f>IF(ISBLANK(INDEX('Policy Characteristics'!B:B,MATCH($C161,'Policy Characteristics'!$C:$C,0))),"",INDEX('Policy Characteristics'!B:B,MATCH($C161,'Policy Characteristics'!$C:$C,0)))</f>
        <v>Low Carbon Fuel Standard</v>
      </c>
      <c r="C161" s="340" t="s">
        <v>481</v>
      </c>
      <c r="D161" s="47"/>
      <c r="E161" s="47"/>
      <c r="F161" s="47"/>
      <c r="G161" s="47"/>
      <c r="H161" s="49">
        <v>190</v>
      </c>
      <c r="I161" s="347" t="s">
        <v>44</v>
      </c>
      <c r="J161" s="277" t="str">
        <f>IF(ISBLANK(INDEX('Policy Characteristics'!D:D,MATCH($C161,'Policy Characteristics'!$C:$C,0))),"",INDEX('Policy Characteristics'!D:D,MATCH($C161,'Policy Characteristics'!$C:$C,0)))</f>
        <v>Low Carbon Fuel Standard</v>
      </c>
      <c r="K161" s="276" t="str">
        <f>IF(ISBLANK(INDEX('Policy Characteristics'!E:E,MATCH($C161,'Policy Characteristics'!$C:$C,0))),"",INDEX('Policy Characteristics'!E:E,MATCH($C161,'Policy Characteristics'!$C:$C,0)))</f>
        <v>trans LCFS</v>
      </c>
      <c r="L161" s="284">
        <f>IF(ISBLANK(INDEX('Policy Characteristics'!F:F,MATCH($C161,'Policy Characteristics'!$C:$C,0))),"",INDEX('Policy Characteristics'!F:F,MATCH($C161,'Policy Characteristics'!$C:$C,0)))</f>
        <v>0</v>
      </c>
      <c r="M161" s="284">
        <f>IF(ISBLANK(INDEX('Policy Characteristics'!G:G,MATCH($C161,'Policy Characteristics'!$C:$C,0))),"",INDEX('Policy Characteristics'!G:G,MATCH($C161,'Policy Characteristics'!$C:$C,0)))</f>
        <v>1</v>
      </c>
      <c r="N161" s="284">
        <f>IF(ISBLANK(INDEX('Policy Characteristics'!H:H,MATCH($C161,'Policy Characteristics'!$C:$C,0))),"",INDEX('Policy Characteristics'!H:H,MATCH($C161,'Policy Characteristics'!$C:$C,0)))</f>
        <v>0.01</v>
      </c>
      <c r="O161" s="276" t="str">
        <f>IF(ISBLANK(INDEX('Policy Characteristics'!I:I,MATCH($C161,'Policy Characteristics'!$C:$C,0))),"",INDEX('Policy Characteristics'!I:I,MATCH($C161,'Policy Characteristics'!$C:$C,0)))</f>
        <v>% reduction in carbon emissions</v>
      </c>
      <c r="P161" s="276" t="str">
        <f>IF(ISBLANK(INDEX('Policy Characteristics'!J:J,MATCH($C161,'Policy Characteristics'!$C:$C,0))),"",INDEX('Policy Characteristics'!J:J,MATCH($C161,'Policy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61" s="276" t="str">
        <f>IF(ISBLANK(INDEX('Policy Characteristics'!K:K,MATCH($C161,'Policy Characteristics'!$C:$C,0))),"",INDEX('Policy Characteristics'!K:K,MATCH($C161,'Policy Characteristics'!$C:$C,0)))</f>
        <v>transportation-sector-main.html#lcfs</v>
      </c>
      <c r="R161" s="276" t="str">
        <f>IF(ISBLANK(INDEX('Policy Characteristics'!L:L,MATCH($C161,'Policy Characteristics'!$C:$C,0))),"",INDEX('Policy Characteristics'!L:L,MATCH($C161,'Policy Characteristics'!$C:$C,0)))</f>
        <v>low-carbon-fuel-standard.html</v>
      </c>
    </row>
    <row r="162" spans="1:18" x14ac:dyDescent="0.25">
      <c r="A162" s="276" t="str">
        <f>IF(ISBLANK(INDEX('Policy Characteristics'!A:A,MATCH($C162,'Policy Characteristics'!$C:$C,0))),"",INDEX('Policy Characteristics'!A:A,MATCH($C162,'Policy Characteristics'!$C:$C,0)))</f>
        <v>Transportation</v>
      </c>
      <c r="B162" s="285" t="str">
        <f>IF(ISBLANK(INDEX('Policy Characteristics'!B:B,MATCH($C162,'Policy Characteristics'!$C:$C,0))),"",INDEX('Policy Characteristics'!B:B,MATCH($C162,'Policy Characteristics'!$C:$C,0)))</f>
        <v>Mode Shifting</v>
      </c>
      <c r="C162" t="s">
        <v>3026</v>
      </c>
      <c r="D162" s="47" t="s">
        <v>46</v>
      </c>
      <c r="E162" s="47" t="s">
        <v>38</v>
      </c>
      <c r="F162" s="47" t="s">
        <v>85</v>
      </c>
      <c r="G162" s="2" t="s">
        <v>3365</v>
      </c>
      <c r="H162" s="44">
        <v>848</v>
      </c>
      <c r="I162" s="347" t="s">
        <v>44</v>
      </c>
      <c r="J162" s="277" t="str">
        <f>IF(ISBLANK(INDEX('Policy Characteristics'!D:D,MATCH($C162,'Policy Characteristics'!$C:$C,0))),"",INDEX('Policy Characteristics'!D:D,MATCH($C162,'Policy Characteristics'!$C:$C,0)))</f>
        <v>Mode Shifting</v>
      </c>
      <c r="K162" s="276" t="str">
        <f>IF(ISBLANK(INDEX('Policy Characteristics'!E:E,MATCH($C162,'Policy Characteristics'!$C:$C,0))),"",INDEX('Policy Characteristics'!E:E,MATCH($C162,'Policy Characteristics'!$C:$C,0)))</f>
        <v>trans mode shifting</v>
      </c>
      <c r="L162" s="284">
        <f>IF(ISBLANK(INDEX('Policy Characteristics'!F:F,MATCH($C162,'Policy Characteristics'!$C:$C,0))),"",INDEX('Policy Characteristics'!F:F,MATCH($C162,'Policy Characteristics'!$C:$C,0)))</f>
        <v>0</v>
      </c>
      <c r="M162" s="284">
        <f>IF(ISBLANK(INDEX('Policy Characteristics'!G:G,MATCH($C162,'Policy Characteristics'!$C:$C,0))),"",INDEX('Policy Characteristics'!G:G,MATCH($C162,'Policy Characteristics'!$C:$C,0)))</f>
        <v>0.26</v>
      </c>
      <c r="N162" s="284">
        <f>IF(ISBLANK(INDEX('Policy Characteristics'!H:H,MATCH($C162,'Policy Characteristics'!$C:$C,0))),"",INDEX('Policy Characteristics'!H:H,MATCH($C162,'Policy Characteristics'!$C:$C,0)))</f>
        <v>0.01</v>
      </c>
      <c r="O162" s="276" t="str">
        <f>IF(ISBLANK(INDEX('Policy Characteristics'!I:I,MATCH($C162,'Policy Characteristics'!$C:$C,0))),"",INDEX('Policy Characteristics'!I:I,MATCH($C162,'Policy Characteristics'!$C:$C,0)))</f>
        <v>% of trips shifted</v>
      </c>
      <c r="P162" s="276" t="str">
        <f>IF(ISBLANK(INDEX('Policy Characteristics'!J:J,MATCH($C162,'Policy Characteristics'!$C:$C,0))),"",INDEX('Policy Characteristics'!J:J,MATCH($C162,'Policy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2" s="276" t="str">
        <f>IF(ISBLANK(INDEX('Policy Characteristics'!K:K,MATCH($C162,'Policy Characteristics'!$C:$C,0))),"",INDEX('Policy Characteristics'!K:K,MATCH($C162,'Policy Characteristics'!$C:$C,0)))</f>
        <v>transportation-sector-main.html#tdm</v>
      </c>
      <c r="R162" s="276" t="str">
        <f>IF(ISBLANK(INDEX('Policy Characteristics'!L:L,MATCH($C162,'Policy Characteristics'!$C:$C,0))),"",INDEX('Policy Characteristics'!L:L,MATCH($C162,'Policy Characteristics'!$C:$C,0)))</f>
        <v>transportation-demand-management.html</v>
      </c>
    </row>
    <row r="163" spans="1:18" x14ac:dyDescent="0.25">
      <c r="A163" s="276" t="str">
        <f>IF(ISBLANK(INDEX('Policy Characteristics'!A:A,MATCH($C163,'Policy Characteristics'!$C:$C,0))),"",INDEX('Policy Characteristics'!A:A,MATCH($C163,'Policy Characteristics'!$C:$C,0)))</f>
        <v>Transportation</v>
      </c>
      <c r="B163" s="285" t="str">
        <f>IF(ISBLANK(INDEX('Policy Characteristics'!B:B,MATCH($C163,'Policy Characteristics'!$C:$C,0))),"",INDEX('Policy Characteristics'!B:B,MATCH($C163,'Policy Characteristics'!$C:$C,0)))</f>
        <v>Mode Shifting</v>
      </c>
      <c r="C163" s="276" t="str">
        <f t="shared" ref="C163:C173" si="8">C$162</f>
        <v>Percent of Travel Demand Shifted to Other Modes or Eliminated</v>
      </c>
      <c r="D163" s="47" t="s">
        <v>46</v>
      </c>
      <c r="E163" s="47" t="s">
        <v>39</v>
      </c>
      <c r="F163" s="47" t="s">
        <v>85</v>
      </c>
      <c r="G163" s="2" t="s">
        <v>2369</v>
      </c>
      <c r="H163" s="44">
        <v>849</v>
      </c>
      <c r="I163" s="348" t="s">
        <v>45</v>
      </c>
      <c r="J163" s="277" t="str">
        <f>IF(ISBLANK(INDEX('Policy Characteristics'!D:D,MATCH($C163,'Policy Characteristics'!$C:$C,0))),"",INDEX('Policy Characteristics'!D:D,MATCH($C163,'Policy Characteristics'!$C:$C,0)))</f>
        <v>Mode Shifting</v>
      </c>
      <c r="K163" s="276" t="str">
        <f>IF(ISBLANK(INDEX('Policy Characteristics'!E:E,MATCH($C163,'Policy Characteristics'!$C:$C,0))),"",INDEX('Policy Characteristics'!E:E,MATCH($C163,'Policy Characteristics'!$C:$C,0)))</f>
        <v>trans mode shifting</v>
      </c>
      <c r="L163" s="284">
        <f>IF(ISBLANK(INDEX('Policy Characteristics'!F:F,MATCH($C163,'Policy Characteristics'!$C:$C,0))),"",INDEX('Policy Characteristics'!F:F,MATCH($C163,'Policy Characteristics'!$C:$C,0)))</f>
        <v>0</v>
      </c>
      <c r="M163" s="284">
        <f>IF(ISBLANK(INDEX('Policy Characteristics'!G:G,MATCH($C163,'Policy Characteristics'!$C:$C,0))),"",INDEX('Policy Characteristics'!G:G,MATCH($C163,'Policy Characteristics'!$C:$C,0)))</f>
        <v>0.26</v>
      </c>
      <c r="N163" s="284">
        <f>IF(ISBLANK(INDEX('Policy Characteristics'!H:H,MATCH($C163,'Policy Characteristics'!$C:$C,0))),"",INDEX('Policy Characteristics'!H:H,MATCH($C163,'Policy Characteristics'!$C:$C,0)))</f>
        <v>0.01</v>
      </c>
      <c r="O163" s="276" t="str">
        <f>IF(ISBLANK(INDEX('Policy Characteristics'!I:I,MATCH($C163,'Policy Characteristics'!$C:$C,0))),"",INDEX('Policy Characteristics'!I:I,MATCH($C163,'Policy Characteristics'!$C:$C,0)))</f>
        <v>% of trips shifted</v>
      </c>
      <c r="P163" s="276" t="str">
        <f>IF(ISBLANK(INDEX('Policy Characteristics'!J:J,MATCH($C163,'Policy Characteristics'!$C:$C,0))),"",INDEX('Policy Characteristics'!J:J,MATCH($C163,'Policy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3" s="276" t="str">
        <f>IF(ISBLANK(INDEX('Policy Characteristics'!K:K,MATCH($C163,'Policy Characteristics'!$C:$C,0))),"",INDEX('Policy Characteristics'!K:K,MATCH($C163,'Policy Characteristics'!$C:$C,0)))</f>
        <v>transportation-sector-main.html#tdm</v>
      </c>
      <c r="R163" s="276" t="str">
        <f>IF(ISBLANK(INDEX('Policy Characteristics'!L:L,MATCH($C163,'Policy Characteristics'!$C:$C,0))),"",INDEX('Policy Characteristics'!L:L,MATCH($C163,'Policy Characteristics'!$C:$C,0)))</f>
        <v>transportation-demand-management.html</v>
      </c>
    </row>
    <row r="164" spans="1:18" x14ac:dyDescent="0.25">
      <c r="A164" s="276" t="str">
        <f>IF(ISBLANK(INDEX('Policy Characteristics'!A:A,MATCH($C164,'Policy Characteristics'!$C:$C,0))),"",INDEX('Policy Characteristics'!A:A,MATCH($C164,'Policy Characteristics'!$C:$C,0)))</f>
        <v>Transportation</v>
      </c>
      <c r="B164" s="285" t="str">
        <f>IF(ISBLANK(INDEX('Policy Characteristics'!B:B,MATCH($C164,'Policy Characteristics'!$C:$C,0))),"",INDEX('Policy Characteristics'!B:B,MATCH($C164,'Policy Characteristics'!$C:$C,0)))</f>
        <v>Mode Shifting</v>
      </c>
      <c r="C164" s="276" t="str">
        <f t="shared" si="8"/>
        <v>Percent of Travel Demand Shifted to Other Modes or Eliminated</v>
      </c>
      <c r="D164" s="47" t="s">
        <v>46</v>
      </c>
      <c r="E164" s="47" t="s">
        <v>40</v>
      </c>
      <c r="F164" s="47" t="s">
        <v>85</v>
      </c>
      <c r="G164" s="2" t="s">
        <v>3362</v>
      </c>
      <c r="H164" s="44">
        <v>850</v>
      </c>
      <c r="I164" s="347" t="s">
        <v>44</v>
      </c>
      <c r="J164" s="277" t="str">
        <f>IF(ISBLANK(INDEX('Policy Characteristics'!D:D,MATCH($C164,'Policy Characteristics'!$C:$C,0))),"",INDEX('Policy Characteristics'!D:D,MATCH($C164,'Policy Characteristics'!$C:$C,0)))</f>
        <v>Mode Shifting</v>
      </c>
      <c r="K164" s="276" t="str">
        <f>IF(ISBLANK(INDEX('Policy Characteristics'!E:E,MATCH($C164,'Policy Characteristics'!$C:$C,0))),"",INDEX('Policy Characteristics'!E:E,MATCH($C164,'Policy Characteristics'!$C:$C,0)))</f>
        <v>trans mode shifting</v>
      </c>
      <c r="L164" s="284">
        <f>IF(ISBLANK(INDEX('Policy Characteristics'!F:F,MATCH($C164,'Policy Characteristics'!$C:$C,0))),"",INDEX('Policy Characteristics'!F:F,MATCH($C164,'Policy Characteristics'!$C:$C,0)))</f>
        <v>0</v>
      </c>
      <c r="M164" s="284">
        <f>IF(ISBLANK(INDEX('Policy Characteristics'!G:G,MATCH($C164,'Policy Characteristics'!$C:$C,0))),"",INDEX('Policy Characteristics'!G:G,MATCH($C164,'Policy Characteristics'!$C:$C,0)))</f>
        <v>0.26</v>
      </c>
      <c r="N164" s="284">
        <f>IF(ISBLANK(INDEX('Policy Characteristics'!H:H,MATCH($C164,'Policy Characteristics'!$C:$C,0))),"",INDEX('Policy Characteristics'!H:H,MATCH($C164,'Policy Characteristics'!$C:$C,0)))</f>
        <v>0.01</v>
      </c>
      <c r="O164" s="276" t="str">
        <f>IF(ISBLANK(INDEX('Policy Characteristics'!I:I,MATCH($C164,'Policy Characteristics'!$C:$C,0))),"",INDEX('Policy Characteristics'!I:I,MATCH($C164,'Policy Characteristics'!$C:$C,0)))</f>
        <v>% of trips shifted</v>
      </c>
      <c r="P164" s="276" t="str">
        <f>IF(ISBLANK(INDEX('Policy Characteristics'!J:J,MATCH($C164,'Policy Characteristics'!$C:$C,0))),"",INDEX('Policy Characteristics'!J:J,MATCH($C164,'Policy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4" s="276" t="str">
        <f>IF(ISBLANK(INDEX('Policy Characteristics'!K:K,MATCH($C164,'Policy Characteristics'!$C:$C,0))),"",INDEX('Policy Characteristics'!K:K,MATCH($C164,'Policy Characteristics'!$C:$C,0)))</f>
        <v>transportation-sector-main.html#tdm</v>
      </c>
      <c r="R164" s="276" t="str">
        <f>IF(ISBLANK(INDEX('Policy Characteristics'!L:L,MATCH($C164,'Policy Characteristics'!$C:$C,0))),"",INDEX('Policy Characteristics'!L:L,MATCH($C164,'Policy Characteristics'!$C:$C,0)))</f>
        <v>transportation-demand-management.html</v>
      </c>
    </row>
    <row r="165" spans="1:18" x14ac:dyDescent="0.25">
      <c r="A165" s="276" t="str">
        <f>IF(ISBLANK(INDEX('Policy Characteristics'!A:A,MATCH($C165,'Policy Characteristics'!$C:$C,0))),"",INDEX('Policy Characteristics'!A:A,MATCH($C165,'Policy Characteristics'!$C:$C,0)))</f>
        <v>Transportation</v>
      </c>
      <c r="B165" s="285" t="str">
        <f>IF(ISBLANK(INDEX('Policy Characteristics'!B:B,MATCH($C165,'Policy Characteristics'!$C:$C,0))),"",INDEX('Policy Characteristics'!B:B,MATCH($C165,'Policy Characteristics'!$C:$C,0)))</f>
        <v>Mode Shifting</v>
      </c>
      <c r="C165" s="276" t="str">
        <f t="shared" si="8"/>
        <v>Percent of Travel Demand Shifted to Other Modes or Eliminated</v>
      </c>
      <c r="D165" s="47" t="s">
        <v>46</v>
      </c>
      <c r="E165" s="47" t="s">
        <v>41</v>
      </c>
      <c r="F165" s="47" t="s">
        <v>85</v>
      </c>
      <c r="G165" s="47" t="s">
        <v>87</v>
      </c>
      <c r="H165" s="44">
        <v>851</v>
      </c>
      <c r="I165" s="348" t="s">
        <v>45</v>
      </c>
      <c r="J165" s="277" t="str">
        <f>IF(ISBLANK(INDEX('Policy Characteristics'!D:D,MATCH($C165,'Policy Characteristics'!$C:$C,0))),"",INDEX('Policy Characteristics'!D:D,MATCH($C165,'Policy Characteristics'!$C:$C,0)))</f>
        <v>Mode Shifting</v>
      </c>
      <c r="K165" s="276" t="str">
        <f>IF(ISBLANK(INDEX('Policy Characteristics'!E:E,MATCH($C165,'Policy Characteristics'!$C:$C,0))),"",INDEX('Policy Characteristics'!E:E,MATCH($C165,'Policy Characteristics'!$C:$C,0)))</f>
        <v>trans mode shifting</v>
      </c>
      <c r="L165" s="284">
        <f>IF(ISBLANK(INDEX('Policy Characteristics'!F:F,MATCH($C165,'Policy Characteristics'!$C:$C,0))),"",INDEX('Policy Characteristics'!F:F,MATCH($C165,'Policy Characteristics'!$C:$C,0)))</f>
        <v>0</v>
      </c>
      <c r="M165" s="284">
        <f>IF(ISBLANK(INDEX('Policy Characteristics'!G:G,MATCH($C165,'Policy Characteristics'!$C:$C,0))),"",INDEX('Policy Characteristics'!G:G,MATCH($C165,'Policy Characteristics'!$C:$C,0)))</f>
        <v>0.26</v>
      </c>
      <c r="N165" s="284">
        <f>IF(ISBLANK(INDEX('Policy Characteristics'!H:H,MATCH($C165,'Policy Characteristics'!$C:$C,0))),"",INDEX('Policy Characteristics'!H:H,MATCH($C165,'Policy Characteristics'!$C:$C,0)))</f>
        <v>0.01</v>
      </c>
      <c r="O165" s="276" t="str">
        <f>IF(ISBLANK(INDEX('Policy Characteristics'!I:I,MATCH($C165,'Policy Characteristics'!$C:$C,0))),"",INDEX('Policy Characteristics'!I:I,MATCH($C165,'Policy Characteristics'!$C:$C,0)))</f>
        <v>% of trips shifted</v>
      </c>
      <c r="P165" s="276" t="str">
        <f>IF(ISBLANK(INDEX('Policy Characteristics'!J:J,MATCH($C165,'Policy Characteristics'!$C:$C,0))),"",INDEX('Policy Characteristics'!J:J,MATCH($C165,'Policy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5" s="276" t="str">
        <f>IF(ISBLANK(INDEX('Policy Characteristics'!K:K,MATCH($C165,'Policy Characteristics'!$C:$C,0))),"",INDEX('Policy Characteristics'!K:K,MATCH($C165,'Policy Characteristics'!$C:$C,0)))</f>
        <v>transportation-sector-main.html#tdm</v>
      </c>
      <c r="R165" s="276" t="str">
        <f>IF(ISBLANK(INDEX('Policy Characteristics'!L:L,MATCH($C165,'Policy Characteristics'!$C:$C,0))),"",INDEX('Policy Characteristics'!L:L,MATCH($C165,'Policy Characteristics'!$C:$C,0)))</f>
        <v>transportation-demand-management.html</v>
      </c>
    </row>
    <row r="166" spans="1:18" x14ac:dyDescent="0.25">
      <c r="A166" s="276" t="str">
        <f>IF(ISBLANK(INDEX('Policy Characteristics'!A:A,MATCH($C166,'Policy Characteristics'!$C:$C,0))),"",INDEX('Policy Characteristics'!A:A,MATCH($C166,'Policy Characteristics'!$C:$C,0)))</f>
        <v>Transportation</v>
      </c>
      <c r="B166" s="285" t="str">
        <f>IF(ISBLANK(INDEX('Policy Characteristics'!B:B,MATCH($C166,'Policy Characteristics'!$C:$C,0))),"",INDEX('Policy Characteristics'!B:B,MATCH($C166,'Policy Characteristics'!$C:$C,0)))</f>
        <v>Mode Shifting</v>
      </c>
      <c r="C166" s="276" t="str">
        <f t="shared" si="8"/>
        <v>Percent of Travel Demand Shifted to Other Modes or Eliminated</v>
      </c>
      <c r="D166" s="47" t="s">
        <v>46</v>
      </c>
      <c r="E166" s="47" t="s">
        <v>42</v>
      </c>
      <c r="F166" s="47" t="s">
        <v>85</v>
      </c>
      <c r="G166" s="2" t="s">
        <v>3363</v>
      </c>
      <c r="H166" s="44">
        <v>852</v>
      </c>
      <c r="I166" s="348" t="s">
        <v>45</v>
      </c>
      <c r="J166" s="277" t="str">
        <f>IF(ISBLANK(INDEX('Policy Characteristics'!D:D,MATCH($C166,'Policy Characteristics'!$C:$C,0))),"",INDEX('Policy Characteristics'!D:D,MATCH($C166,'Policy Characteristics'!$C:$C,0)))</f>
        <v>Mode Shifting</v>
      </c>
      <c r="K166" s="276" t="str">
        <f>IF(ISBLANK(INDEX('Policy Characteristics'!E:E,MATCH($C166,'Policy Characteristics'!$C:$C,0))),"",INDEX('Policy Characteristics'!E:E,MATCH($C166,'Policy Characteristics'!$C:$C,0)))</f>
        <v>trans mode shifting</v>
      </c>
      <c r="L166" s="284">
        <f>IF(ISBLANK(INDEX('Policy Characteristics'!F:F,MATCH($C166,'Policy Characteristics'!$C:$C,0))),"",INDEX('Policy Characteristics'!F:F,MATCH($C166,'Policy Characteristics'!$C:$C,0)))</f>
        <v>0</v>
      </c>
      <c r="M166" s="284">
        <f>IF(ISBLANK(INDEX('Policy Characteristics'!G:G,MATCH($C166,'Policy Characteristics'!$C:$C,0))),"",INDEX('Policy Characteristics'!G:G,MATCH($C166,'Policy Characteristics'!$C:$C,0)))</f>
        <v>0.26</v>
      </c>
      <c r="N166" s="284">
        <f>IF(ISBLANK(INDEX('Policy Characteristics'!H:H,MATCH($C166,'Policy Characteristics'!$C:$C,0))),"",INDEX('Policy Characteristics'!H:H,MATCH($C166,'Policy Characteristics'!$C:$C,0)))</f>
        <v>0.01</v>
      </c>
      <c r="O166" s="276" t="str">
        <f>IF(ISBLANK(INDEX('Policy Characteristics'!I:I,MATCH($C166,'Policy Characteristics'!$C:$C,0))),"",INDEX('Policy Characteristics'!I:I,MATCH($C166,'Policy Characteristics'!$C:$C,0)))</f>
        <v>% of trips shifted</v>
      </c>
      <c r="P166" s="276" t="str">
        <f>IF(ISBLANK(INDEX('Policy Characteristics'!J:J,MATCH($C166,'Policy Characteristics'!$C:$C,0))),"",INDEX('Policy Characteristics'!J:J,MATCH($C166,'Policy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6" s="276" t="str">
        <f>IF(ISBLANK(INDEX('Policy Characteristics'!K:K,MATCH($C166,'Policy Characteristics'!$C:$C,0))),"",INDEX('Policy Characteristics'!K:K,MATCH($C166,'Policy Characteristics'!$C:$C,0)))</f>
        <v>transportation-sector-main.html#tdm</v>
      </c>
      <c r="R166" s="276" t="str">
        <f>IF(ISBLANK(INDEX('Policy Characteristics'!L:L,MATCH($C166,'Policy Characteristics'!$C:$C,0))),"",INDEX('Policy Characteristics'!L:L,MATCH($C166,'Policy Characteristics'!$C:$C,0)))</f>
        <v>transportation-demand-management.html</v>
      </c>
    </row>
    <row r="167" spans="1:18" x14ac:dyDescent="0.25">
      <c r="A167" s="276" t="str">
        <f>IF(ISBLANK(INDEX('Policy Characteristics'!A:A,MATCH($C167,'Policy Characteristics'!$C:$C,0))),"",INDEX('Policy Characteristics'!A:A,MATCH($C167,'Policy Characteristics'!$C:$C,0)))</f>
        <v>Transportation</v>
      </c>
      <c r="B167" s="285" t="str">
        <f>IF(ISBLANK(INDEX('Policy Characteristics'!B:B,MATCH($C167,'Policy Characteristics'!$C:$C,0))),"",INDEX('Policy Characteristics'!B:B,MATCH($C167,'Policy Characteristics'!$C:$C,0)))</f>
        <v>Mode Shifting</v>
      </c>
      <c r="C167" s="276" t="str">
        <f t="shared" si="8"/>
        <v>Percent of Travel Demand Shifted to Other Modes or Eliminated</v>
      </c>
      <c r="D167" s="47" t="s">
        <v>46</v>
      </c>
      <c r="E167" s="47" t="s">
        <v>114</v>
      </c>
      <c r="F167" s="47" t="s">
        <v>85</v>
      </c>
      <c r="G167" s="47" t="s">
        <v>148</v>
      </c>
      <c r="H167" s="44">
        <v>853</v>
      </c>
      <c r="I167" s="348" t="s">
        <v>45</v>
      </c>
      <c r="J167" s="277" t="str">
        <f>IF(ISBLANK(INDEX('Policy Characteristics'!D:D,MATCH($C167,'Policy Characteristics'!$C:$C,0))),"",INDEX('Policy Characteristics'!D:D,MATCH($C167,'Policy Characteristics'!$C:$C,0)))</f>
        <v>Mode Shifting</v>
      </c>
      <c r="K167" s="276" t="str">
        <f>IF(ISBLANK(INDEX('Policy Characteristics'!E:E,MATCH($C167,'Policy Characteristics'!$C:$C,0))),"",INDEX('Policy Characteristics'!E:E,MATCH($C167,'Policy Characteristics'!$C:$C,0)))</f>
        <v>trans mode shifting</v>
      </c>
      <c r="L167" s="284">
        <f>IF(ISBLANK(INDEX('Policy Characteristics'!F:F,MATCH($C167,'Policy Characteristics'!$C:$C,0))),"",INDEX('Policy Characteristics'!F:F,MATCH($C167,'Policy Characteristics'!$C:$C,0)))</f>
        <v>0</v>
      </c>
      <c r="M167" s="284">
        <f>IF(ISBLANK(INDEX('Policy Characteristics'!G:G,MATCH($C167,'Policy Characteristics'!$C:$C,0))),"",INDEX('Policy Characteristics'!G:G,MATCH($C167,'Policy Characteristics'!$C:$C,0)))</f>
        <v>0.26</v>
      </c>
      <c r="N167" s="284">
        <f>IF(ISBLANK(INDEX('Policy Characteristics'!H:H,MATCH($C167,'Policy Characteristics'!$C:$C,0))),"",INDEX('Policy Characteristics'!H:H,MATCH($C167,'Policy Characteristics'!$C:$C,0)))</f>
        <v>0.01</v>
      </c>
      <c r="O167" s="276" t="str">
        <f>IF(ISBLANK(INDEX('Policy Characteristics'!I:I,MATCH($C167,'Policy Characteristics'!$C:$C,0))),"",INDEX('Policy Characteristics'!I:I,MATCH($C167,'Policy Characteristics'!$C:$C,0)))</f>
        <v>% of trips shifted</v>
      </c>
      <c r="P167" s="276" t="str">
        <f>IF(ISBLANK(INDEX('Policy Characteristics'!J:J,MATCH($C167,'Policy Characteristics'!$C:$C,0))),"",INDEX('Policy Characteristics'!J:J,MATCH($C167,'Policy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7" s="276" t="str">
        <f>IF(ISBLANK(INDEX('Policy Characteristics'!K:K,MATCH($C167,'Policy Characteristics'!$C:$C,0))),"",INDEX('Policy Characteristics'!K:K,MATCH($C167,'Policy Characteristics'!$C:$C,0)))</f>
        <v>transportation-sector-main.html#tdm</v>
      </c>
      <c r="R167" s="276" t="str">
        <f>IF(ISBLANK(INDEX('Policy Characteristics'!L:L,MATCH($C167,'Policy Characteristics'!$C:$C,0))),"",INDEX('Policy Characteristics'!L:L,MATCH($C167,'Policy Characteristics'!$C:$C,0)))</f>
        <v>transportation-demand-management.html</v>
      </c>
    </row>
    <row r="168" spans="1:18" x14ac:dyDescent="0.25">
      <c r="A168" s="276" t="str">
        <f>IF(ISBLANK(INDEX('Policy Characteristics'!A:A,MATCH($C168,'Policy Characteristics'!$C:$C,0))),"",INDEX('Policy Characteristics'!A:A,MATCH($C168,'Policy Characteristics'!$C:$C,0)))</f>
        <v>Transportation</v>
      </c>
      <c r="B168" s="285" t="str">
        <f>IF(ISBLANK(INDEX('Policy Characteristics'!B:B,MATCH($C168,'Policy Characteristics'!$C:$C,0))),"",INDEX('Policy Characteristics'!B:B,MATCH($C168,'Policy Characteristics'!$C:$C,0)))</f>
        <v>Mode Shifting</v>
      </c>
      <c r="C168" s="276" t="str">
        <f t="shared" si="8"/>
        <v>Percent of Travel Demand Shifted to Other Modes or Eliminated</v>
      </c>
      <c r="D168" s="47" t="s">
        <v>43</v>
      </c>
      <c r="E168" s="47" t="s">
        <v>38</v>
      </c>
      <c r="F168" s="47" t="s">
        <v>86</v>
      </c>
      <c r="G168" s="2" t="s">
        <v>3543</v>
      </c>
      <c r="H168" s="44">
        <v>854</v>
      </c>
      <c r="I168" s="348" t="s">
        <v>45</v>
      </c>
      <c r="J168" s="277" t="str">
        <f>IF(ISBLANK(INDEX('Policy Characteristics'!D:D,MATCH($C168,'Policy Characteristics'!$C:$C,0))),"",INDEX('Policy Characteristics'!D:D,MATCH($C168,'Policy Characteristics'!$C:$C,0)))</f>
        <v>Mode Shifting</v>
      </c>
      <c r="K168" s="276" t="str">
        <f>IF(ISBLANK(INDEX('Policy Characteristics'!E:E,MATCH($C168,'Policy Characteristics'!$C:$C,0))),"",INDEX('Policy Characteristics'!E:E,MATCH($C168,'Policy Characteristics'!$C:$C,0)))</f>
        <v>trans mode shifting</v>
      </c>
      <c r="L168" s="284">
        <f>IF(ISBLANK(INDEX('Policy Characteristics'!F:F,MATCH($C168,'Policy Characteristics'!$C:$C,0))),"",INDEX('Policy Characteristics'!F:F,MATCH($C168,'Policy Characteristics'!$C:$C,0)))</f>
        <v>0</v>
      </c>
      <c r="M168" s="284">
        <f>IF(ISBLANK(INDEX('Policy Characteristics'!G:G,MATCH($C168,'Policy Characteristics'!$C:$C,0))),"",INDEX('Policy Characteristics'!G:G,MATCH($C168,'Policy Characteristics'!$C:$C,0)))</f>
        <v>0.26</v>
      </c>
      <c r="N168" s="284">
        <f>IF(ISBLANK(INDEX('Policy Characteristics'!H:H,MATCH($C168,'Policy Characteristics'!$C:$C,0))),"",INDEX('Policy Characteristics'!H:H,MATCH($C168,'Policy Characteristics'!$C:$C,0)))</f>
        <v>0.01</v>
      </c>
      <c r="O168" s="276" t="str">
        <f>IF(ISBLANK(INDEX('Policy Characteristics'!I:I,MATCH($C168,'Policy Characteristics'!$C:$C,0))),"",INDEX('Policy Characteristics'!I:I,MATCH($C168,'Policy Characteristics'!$C:$C,0)))</f>
        <v>% of trips shifted</v>
      </c>
      <c r="P168" s="276" t="str">
        <f>IF(ISBLANK(INDEX('Policy Characteristics'!J:J,MATCH($C168,'Policy Characteristics'!$C:$C,0))),"",INDEX('Policy Characteristics'!J:J,MATCH($C168,'Policy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8" s="276" t="str">
        <f>IF(ISBLANK(INDEX('Policy Characteristics'!K:K,MATCH($C168,'Policy Characteristics'!$C:$C,0))),"",INDEX('Policy Characteristics'!K:K,MATCH($C168,'Policy Characteristics'!$C:$C,0)))</f>
        <v>transportation-sector-main.html#tdm</v>
      </c>
      <c r="R168" s="276" t="str">
        <f>IF(ISBLANK(INDEX('Policy Characteristics'!L:L,MATCH($C168,'Policy Characteristics'!$C:$C,0))),"",INDEX('Policy Characteristics'!L:L,MATCH($C168,'Policy Characteristics'!$C:$C,0)))</f>
        <v>transportation-demand-management.html</v>
      </c>
    </row>
    <row r="169" spans="1:18" x14ac:dyDescent="0.25">
      <c r="A169" s="276" t="str">
        <f>IF(ISBLANK(INDEX('Policy Characteristics'!A:A,MATCH($C169,'Policy Characteristics'!$C:$C,0))),"",INDEX('Policy Characteristics'!A:A,MATCH($C169,'Policy Characteristics'!$C:$C,0)))</f>
        <v>Transportation</v>
      </c>
      <c r="B169" s="285" t="str">
        <f>IF(ISBLANK(INDEX('Policy Characteristics'!B:B,MATCH($C169,'Policy Characteristics'!$C:$C,0))),"",INDEX('Policy Characteristics'!B:B,MATCH($C169,'Policy Characteristics'!$C:$C,0)))</f>
        <v>Mode Shifting</v>
      </c>
      <c r="C169" s="276" t="str">
        <f t="shared" si="8"/>
        <v>Percent of Travel Demand Shifted to Other Modes or Eliminated</v>
      </c>
      <c r="D169" s="47" t="s">
        <v>43</v>
      </c>
      <c r="E169" s="47" t="s">
        <v>39</v>
      </c>
      <c r="F169" s="47" t="s">
        <v>86</v>
      </c>
      <c r="G169" s="2" t="s">
        <v>3538</v>
      </c>
      <c r="H169" s="44">
        <v>855</v>
      </c>
      <c r="I169" s="347" t="s">
        <v>44</v>
      </c>
      <c r="J169" s="277" t="str">
        <f>IF(ISBLANK(INDEX('Policy Characteristics'!D:D,MATCH($C169,'Policy Characteristics'!$C:$C,0))),"",INDEX('Policy Characteristics'!D:D,MATCH($C169,'Policy Characteristics'!$C:$C,0)))</f>
        <v>Mode Shifting</v>
      </c>
      <c r="K169" s="276" t="str">
        <f>IF(ISBLANK(INDEX('Policy Characteristics'!E:E,MATCH($C169,'Policy Characteristics'!$C:$C,0))),"",INDEX('Policy Characteristics'!E:E,MATCH($C169,'Policy Characteristics'!$C:$C,0)))</f>
        <v>trans mode shifting</v>
      </c>
      <c r="L169" s="284">
        <f>IF(ISBLANK(INDEX('Policy Characteristics'!F:F,MATCH($C169,'Policy Characteristics'!$C:$C,0))),"",INDEX('Policy Characteristics'!F:F,MATCH($C169,'Policy Characteristics'!$C:$C,0)))</f>
        <v>0</v>
      </c>
      <c r="M169" s="284">
        <f>IF(ISBLANK(INDEX('Policy Characteristics'!G:G,MATCH($C169,'Policy Characteristics'!$C:$C,0))),"",INDEX('Policy Characteristics'!G:G,MATCH($C169,'Policy Characteristics'!$C:$C,0)))</f>
        <v>0.26</v>
      </c>
      <c r="N169" s="284">
        <f>IF(ISBLANK(INDEX('Policy Characteristics'!H:H,MATCH($C169,'Policy Characteristics'!$C:$C,0))),"",INDEX('Policy Characteristics'!H:H,MATCH($C169,'Policy Characteristics'!$C:$C,0)))</f>
        <v>0.01</v>
      </c>
      <c r="O169" s="276" t="str">
        <f>IF(ISBLANK(INDEX('Policy Characteristics'!I:I,MATCH($C169,'Policy Characteristics'!$C:$C,0))),"",INDEX('Policy Characteristics'!I:I,MATCH($C169,'Policy Characteristics'!$C:$C,0)))</f>
        <v>% of trips shifted</v>
      </c>
      <c r="P169" s="276" t="str">
        <f>IF(ISBLANK(INDEX('Policy Characteristics'!J:J,MATCH($C169,'Policy Characteristics'!$C:$C,0))),"",INDEX('Policy Characteristics'!J:J,MATCH($C169,'Policy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69" s="276" t="str">
        <f>IF(ISBLANK(INDEX('Policy Characteristics'!K:K,MATCH($C169,'Policy Characteristics'!$C:$C,0))),"",INDEX('Policy Characteristics'!K:K,MATCH($C169,'Policy Characteristics'!$C:$C,0)))</f>
        <v>transportation-sector-main.html#tdm</v>
      </c>
      <c r="R169" s="276" t="str">
        <f>IF(ISBLANK(INDEX('Policy Characteristics'!L:L,MATCH($C169,'Policy Characteristics'!$C:$C,0))),"",INDEX('Policy Characteristics'!L:L,MATCH($C169,'Policy Characteristics'!$C:$C,0)))</f>
        <v>transportation-demand-management.html</v>
      </c>
    </row>
    <row r="170" spans="1:18" x14ac:dyDescent="0.25">
      <c r="A170" s="276" t="str">
        <f>IF(ISBLANK(INDEX('Policy Characteristics'!A:A,MATCH($C170,'Policy Characteristics'!$C:$C,0))),"",INDEX('Policy Characteristics'!A:A,MATCH($C170,'Policy Characteristics'!$C:$C,0)))</f>
        <v>Transportation</v>
      </c>
      <c r="B170" s="285" t="str">
        <f>IF(ISBLANK(INDEX('Policy Characteristics'!B:B,MATCH($C170,'Policy Characteristics'!$C:$C,0))),"",INDEX('Policy Characteristics'!B:B,MATCH($C170,'Policy Characteristics'!$C:$C,0)))</f>
        <v>Mode Shifting</v>
      </c>
      <c r="C170" s="276" t="str">
        <f t="shared" si="8"/>
        <v>Percent of Travel Demand Shifted to Other Modes or Eliminated</v>
      </c>
      <c r="D170" s="47" t="s">
        <v>43</v>
      </c>
      <c r="E170" s="47" t="s">
        <v>40</v>
      </c>
      <c r="F170" s="47" t="s">
        <v>86</v>
      </c>
      <c r="G170" s="2" t="s">
        <v>3362</v>
      </c>
      <c r="H170" s="44">
        <v>856</v>
      </c>
      <c r="I170" s="348" t="s">
        <v>45</v>
      </c>
      <c r="J170" s="277" t="str">
        <f>IF(ISBLANK(INDEX('Policy Characteristics'!D:D,MATCH($C170,'Policy Characteristics'!$C:$C,0))),"",INDEX('Policy Characteristics'!D:D,MATCH($C170,'Policy Characteristics'!$C:$C,0)))</f>
        <v>Mode Shifting</v>
      </c>
      <c r="K170" s="276" t="str">
        <f>IF(ISBLANK(INDEX('Policy Characteristics'!E:E,MATCH($C170,'Policy Characteristics'!$C:$C,0))),"",INDEX('Policy Characteristics'!E:E,MATCH($C170,'Policy Characteristics'!$C:$C,0)))</f>
        <v>trans mode shifting</v>
      </c>
      <c r="L170" s="284">
        <f>IF(ISBLANK(INDEX('Policy Characteristics'!F:F,MATCH($C170,'Policy Characteristics'!$C:$C,0))),"",INDEX('Policy Characteristics'!F:F,MATCH($C170,'Policy Characteristics'!$C:$C,0)))</f>
        <v>0</v>
      </c>
      <c r="M170" s="284">
        <f>IF(ISBLANK(INDEX('Policy Characteristics'!G:G,MATCH($C170,'Policy Characteristics'!$C:$C,0))),"",INDEX('Policy Characteristics'!G:G,MATCH($C170,'Policy Characteristics'!$C:$C,0)))</f>
        <v>0.26</v>
      </c>
      <c r="N170" s="284">
        <f>IF(ISBLANK(INDEX('Policy Characteristics'!H:H,MATCH($C170,'Policy Characteristics'!$C:$C,0))),"",INDEX('Policy Characteristics'!H:H,MATCH($C170,'Policy Characteristics'!$C:$C,0)))</f>
        <v>0.01</v>
      </c>
      <c r="O170" s="276" t="str">
        <f>IF(ISBLANK(INDEX('Policy Characteristics'!I:I,MATCH($C170,'Policy Characteristics'!$C:$C,0))),"",INDEX('Policy Characteristics'!I:I,MATCH($C170,'Policy Characteristics'!$C:$C,0)))</f>
        <v>% of trips shifted</v>
      </c>
      <c r="P170" s="276" t="str">
        <f>IF(ISBLANK(INDEX('Policy Characteristics'!J:J,MATCH($C170,'Policy Characteristics'!$C:$C,0))),"",INDEX('Policy Characteristics'!J:J,MATCH($C170,'Policy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0" s="276" t="str">
        <f>IF(ISBLANK(INDEX('Policy Characteristics'!K:K,MATCH($C170,'Policy Characteristics'!$C:$C,0))),"",INDEX('Policy Characteristics'!K:K,MATCH($C170,'Policy Characteristics'!$C:$C,0)))</f>
        <v>transportation-sector-main.html#tdm</v>
      </c>
      <c r="R170" s="276" t="str">
        <f>IF(ISBLANK(INDEX('Policy Characteristics'!L:L,MATCH($C170,'Policy Characteristics'!$C:$C,0))),"",INDEX('Policy Characteristics'!L:L,MATCH($C170,'Policy Characteristics'!$C:$C,0)))</f>
        <v>transportation-demand-management.html</v>
      </c>
    </row>
    <row r="171" spans="1:18" x14ac:dyDescent="0.25">
      <c r="A171" s="276" t="str">
        <f>IF(ISBLANK(INDEX('Policy Characteristics'!A:A,MATCH($C171,'Policy Characteristics'!$C:$C,0))),"",INDEX('Policy Characteristics'!A:A,MATCH($C171,'Policy Characteristics'!$C:$C,0)))</f>
        <v>Transportation</v>
      </c>
      <c r="B171" s="285" t="str">
        <f>IF(ISBLANK(INDEX('Policy Characteristics'!B:B,MATCH($C171,'Policy Characteristics'!$C:$C,0))),"",INDEX('Policy Characteristics'!B:B,MATCH($C171,'Policy Characteristics'!$C:$C,0)))</f>
        <v>Mode Shifting</v>
      </c>
      <c r="C171" s="276" t="str">
        <f t="shared" si="8"/>
        <v>Percent of Travel Demand Shifted to Other Modes or Eliminated</v>
      </c>
      <c r="D171" s="47" t="s">
        <v>43</v>
      </c>
      <c r="E171" s="47" t="s">
        <v>41</v>
      </c>
      <c r="F171" s="47" t="s">
        <v>86</v>
      </c>
      <c r="G171" s="47" t="s">
        <v>87</v>
      </c>
      <c r="H171" s="44">
        <v>857</v>
      </c>
      <c r="I171" s="348" t="s">
        <v>45</v>
      </c>
      <c r="J171" s="277" t="str">
        <f>IF(ISBLANK(INDEX('Policy Characteristics'!D:D,MATCH($C171,'Policy Characteristics'!$C:$C,0))),"",INDEX('Policy Characteristics'!D:D,MATCH($C171,'Policy Characteristics'!$C:$C,0)))</f>
        <v>Mode Shifting</v>
      </c>
      <c r="K171" s="276" t="str">
        <f>IF(ISBLANK(INDEX('Policy Characteristics'!E:E,MATCH($C171,'Policy Characteristics'!$C:$C,0))),"",INDEX('Policy Characteristics'!E:E,MATCH($C171,'Policy Characteristics'!$C:$C,0)))</f>
        <v>trans mode shifting</v>
      </c>
      <c r="L171" s="284">
        <f>IF(ISBLANK(INDEX('Policy Characteristics'!F:F,MATCH($C171,'Policy Characteristics'!$C:$C,0))),"",INDEX('Policy Characteristics'!F:F,MATCH($C171,'Policy Characteristics'!$C:$C,0)))</f>
        <v>0</v>
      </c>
      <c r="M171" s="284">
        <f>IF(ISBLANK(INDEX('Policy Characteristics'!G:G,MATCH($C171,'Policy Characteristics'!$C:$C,0))),"",INDEX('Policy Characteristics'!G:G,MATCH($C171,'Policy Characteristics'!$C:$C,0)))</f>
        <v>0.26</v>
      </c>
      <c r="N171" s="284">
        <f>IF(ISBLANK(INDEX('Policy Characteristics'!H:H,MATCH($C171,'Policy Characteristics'!$C:$C,0))),"",INDEX('Policy Characteristics'!H:H,MATCH($C171,'Policy Characteristics'!$C:$C,0)))</f>
        <v>0.01</v>
      </c>
      <c r="O171" s="276" t="str">
        <f>IF(ISBLANK(INDEX('Policy Characteristics'!I:I,MATCH($C171,'Policy Characteristics'!$C:$C,0))),"",INDEX('Policy Characteristics'!I:I,MATCH($C171,'Policy Characteristics'!$C:$C,0)))</f>
        <v>% of trips shifted</v>
      </c>
      <c r="P171" s="276" t="str">
        <f>IF(ISBLANK(INDEX('Policy Characteristics'!J:J,MATCH($C171,'Policy Characteristics'!$C:$C,0))),"",INDEX('Policy Characteristics'!J:J,MATCH($C171,'Policy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1" s="276" t="str">
        <f>IF(ISBLANK(INDEX('Policy Characteristics'!K:K,MATCH($C171,'Policy Characteristics'!$C:$C,0))),"",INDEX('Policy Characteristics'!K:K,MATCH($C171,'Policy Characteristics'!$C:$C,0)))</f>
        <v>transportation-sector-main.html#tdm</v>
      </c>
      <c r="R171" s="276" t="str">
        <f>IF(ISBLANK(INDEX('Policy Characteristics'!L:L,MATCH($C171,'Policy Characteristics'!$C:$C,0))),"",INDEX('Policy Characteristics'!L:L,MATCH($C171,'Policy Characteristics'!$C:$C,0)))</f>
        <v>transportation-demand-management.html</v>
      </c>
    </row>
    <row r="172" spans="1:18" x14ac:dyDescent="0.25">
      <c r="A172" s="276" t="str">
        <f>IF(ISBLANK(INDEX('Policy Characteristics'!A:A,MATCH($C172,'Policy Characteristics'!$C:$C,0))),"",INDEX('Policy Characteristics'!A:A,MATCH($C172,'Policy Characteristics'!$C:$C,0)))</f>
        <v>Transportation</v>
      </c>
      <c r="B172" s="285" t="str">
        <f>IF(ISBLANK(INDEX('Policy Characteristics'!B:B,MATCH($C172,'Policy Characteristics'!$C:$C,0))),"",INDEX('Policy Characteristics'!B:B,MATCH($C172,'Policy Characteristics'!$C:$C,0)))</f>
        <v>Mode Shifting</v>
      </c>
      <c r="C172" s="276" t="str">
        <f t="shared" si="8"/>
        <v>Percent of Travel Demand Shifted to Other Modes or Eliminated</v>
      </c>
      <c r="D172" s="47" t="s">
        <v>43</v>
      </c>
      <c r="E172" s="47" t="s">
        <v>42</v>
      </c>
      <c r="F172" s="47" t="s">
        <v>86</v>
      </c>
      <c r="G172" s="2" t="s">
        <v>3364</v>
      </c>
      <c r="H172" s="44">
        <v>858</v>
      </c>
      <c r="I172" s="348" t="s">
        <v>45</v>
      </c>
      <c r="J172" s="277" t="str">
        <f>IF(ISBLANK(INDEX('Policy Characteristics'!D:D,MATCH($C172,'Policy Characteristics'!$C:$C,0))),"",INDEX('Policy Characteristics'!D:D,MATCH($C172,'Policy Characteristics'!$C:$C,0)))</f>
        <v>Mode Shifting</v>
      </c>
      <c r="K172" s="276" t="str">
        <f>IF(ISBLANK(INDEX('Policy Characteristics'!E:E,MATCH($C172,'Policy Characteristics'!$C:$C,0))),"",INDEX('Policy Characteristics'!E:E,MATCH($C172,'Policy Characteristics'!$C:$C,0)))</f>
        <v>trans mode shifting</v>
      </c>
      <c r="L172" s="284">
        <f>IF(ISBLANK(INDEX('Policy Characteristics'!F:F,MATCH($C172,'Policy Characteristics'!$C:$C,0))),"",INDEX('Policy Characteristics'!F:F,MATCH($C172,'Policy Characteristics'!$C:$C,0)))</f>
        <v>0</v>
      </c>
      <c r="M172" s="284">
        <f>IF(ISBLANK(INDEX('Policy Characteristics'!G:G,MATCH($C172,'Policy Characteristics'!$C:$C,0))),"",INDEX('Policy Characteristics'!G:G,MATCH($C172,'Policy Characteristics'!$C:$C,0)))</f>
        <v>0.26</v>
      </c>
      <c r="N172" s="284">
        <f>IF(ISBLANK(INDEX('Policy Characteristics'!H:H,MATCH($C172,'Policy Characteristics'!$C:$C,0))),"",INDEX('Policy Characteristics'!H:H,MATCH($C172,'Policy Characteristics'!$C:$C,0)))</f>
        <v>0.01</v>
      </c>
      <c r="O172" s="276" t="str">
        <f>IF(ISBLANK(INDEX('Policy Characteristics'!I:I,MATCH($C172,'Policy Characteristics'!$C:$C,0))),"",INDEX('Policy Characteristics'!I:I,MATCH($C172,'Policy Characteristics'!$C:$C,0)))</f>
        <v>% of trips shifted</v>
      </c>
      <c r="P172" s="276" t="str">
        <f>IF(ISBLANK(INDEX('Policy Characteristics'!J:J,MATCH($C172,'Policy Characteristics'!$C:$C,0))),"",INDEX('Policy Characteristics'!J:J,MATCH($C172,'Policy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2" s="276" t="str">
        <f>IF(ISBLANK(INDEX('Policy Characteristics'!K:K,MATCH($C172,'Policy Characteristics'!$C:$C,0))),"",INDEX('Policy Characteristics'!K:K,MATCH($C172,'Policy Characteristics'!$C:$C,0)))</f>
        <v>transportation-sector-main.html#tdm</v>
      </c>
      <c r="R172" s="276" t="str">
        <f>IF(ISBLANK(INDEX('Policy Characteristics'!L:L,MATCH($C172,'Policy Characteristics'!$C:$C,0))),"",INDEX('Policy Characteristics'!L:L,MATCH($C172,'Policy Characteristics'!$C:$C,0)))</f>
        <v>transportation-demand-management.html</v>
      </c>
    </row>
    <row r="173" spans="1:18" x14ac:dyDescent="0.25">
      <c r="A173" s="276" t="str">
        <f>IF(ISBLANK(INDEX('Policy Characteristics'!A:A,MATCH($C173,'Policy Characteristics'!$C:$C,0))),"",INDEX('Policy Characteristics'!A:A,MATCH($C173,'Policy Characteristics'!$C:$C,0)))</f>
        <v>Transportation</v>
      </c>
      <c r="B173" s="285" t="str">
        <f>IF(ISBLANK(INDEX('Policy Characteristics'!B:B,MATCH($C173,'Policy Characteristics'!$C:$C,0))),"",INDEX('Policy Characteristics'!B:B,MATCH($C173,'Policy Characteristics'!$C:$C,0)))</f>
        <v>Mode Shifting</v>
      </c>
      <c r="C173" s="276" t="str">
        <f t="shared" si="8"/>
        <v>Percent of Travel Demand Shifted to Other Modes or Eliminated</v>
      </c>
      <c r="D173" s="47" t="s">
        <v>43</v>
      </c>
      <c r="E173" s="47" t="s">
        <v>114</v>
      </c>
      <c r="F173" s="47" t="s">
        <v>86</v>
      </c>
      <c r="G173" s="47" t="s">
        <v>148</v>
      </c>
      <c r="H173" s="44">
        <v>859</v>
      </c>
      <c r="I173" s="348" t="s">
        <v>45</v>
      </c>
      <c r="J173" s="277" t="str">
        <f>IF(ISBLANK(INDEX('Policy Characteristics'!D:D,MATCH($C173,'Policy Characteristics'!$C:$C,0))),"",INDEX('Policy Characteristics'!D:D,MATCH($C173,'Policy Characteristics'!$C:$C,0)))</f>
        <v>Mode Shifting</v>
      </c>
      <c r="K173" s="276" t="str">
        <f>IF(ISBLANK(INDEX('Policy Characteristics'!E:E,MATCH($C173,'Policy Characteristics'!$C:$C,0))),"",INDEX('Policy Characteristics'!E:E,MATCH($C173,'Policy Characteristics'!$C:$C,0)))</f>
        <v>trans mode shifting</v>
      </c>
      <c r="L173" s="284">
        <f>IF(ISBLANK(INDEX('Policy Characteristics'!F:F,MATCH($C173,'Policy Characteristics'!$C:$C,0))),"",INDEX('Policy Characteristics'!F:F,MATCH($C173,'Policy Characteristics'!$C:$C,0)))</f>
        <v>0</v>
      </c>
      <c r="M173" s="284">
        <f>IF(ISBLANK(INDEX('Policy Characteristics'!G:G,MATCH($C173,'Policy Characteristics'!$C:$C,0))),"",INDEX('Policy Characteristics'!G:G,MATCH($C173,'Policy Characteristics'!$C:$C,0)))</f>
        <v>0.26</v>
      </c>
      <c r="N173" s="284">
        <f>IF(ISBLANK(INDEX('Policy Characteristics'!H:H,MATCH($C173,'Policy Characteristics'!$C:$C,0))),"",INDEX('Policy Characteristics'!H:H,MATCH($C173,'Policy Characteristics'!$C:$C,0)))</f>
        <v>0.01</v>
      </c>
      <c r="O173" s="276" t="str">
        <f>IF(ISBLANK(INDEX('Policy Characteristics'!I:I,MATCH($C173,'Policy Characteristics'!$C:$C,0))),"",INDEX('Policy Characteristics'!I:I,MATCH($C173,'Policy Characteristics'!$C:$C,0)))</f>
        <v>% of trips shifted</v>
      </c>
      <c r="P173" s="276" t="str">
        <f>IF(ISBLANK(INDEX('Policy Characteristics'!J:J,MATCH($C173,'Policy Characteristics'!$C:$C,0))),"",INDEX('Policy Characteristics'!J:J,MATCH($C173,'Policy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73" s="276" t="str">
        <f>IF(ISBLANK(INDEX('Policy Characteristics'!K:K,MATCH($C173,'Policy Characteristics'!$C:$C,0))),"",INDEX('Policy Characteristics'!K:K,MATCH($C173,'Policy Characteristics'!$C:$C,0)))</f>
        <v>transportation-sector-main.html#tdm</v>
      </c>
      <c r="R173" s="276" t="str">
        <f>IF(ISBLANK(INDEX('Policy Characteristics'!L:L,MATCH($C173,'Policy Characteristics'!$C:$C,0))),"",INDEX('Policy Characteristics'!L:L,MATCH($C173,'Policy Characteristics'!$C:$C,0)))</f>
        <v>transportation-demand-management.html</v>
      </c>
    </row>
    <row r="174" spans="1:18" x14ac:dyDescent="0.25">
      <c r="A174" s="276" t="str">
        <f>IF(ISBLANK(INDEX('Policy Characteristics'!A:A,MATCH($C174,'Policy Characteristics'!$C:$C,0))),"",INDEX('Policy Characteristics'!A:A,MATCH($C174,'Policy Characteristics'!$C:$C,0)))</f>
        <v>Transportation</v>
      </c>
      <c r="B174" s="285" t="str">
        <f>IF(ISBLANK(INDEX('Policy Characteristics'!B:B,MATCH($C174,'Policy Characteristics'!$C:$C,0))),"",INDEX('Policy Characteristics'!B:B,MATCH($C174,'Policy Characteristics'!$C:$C,0)))</f>
        <v>Zero-Emission Vehicle Sales Standard</v>
      </c>
      <c r="C174" s="340" t="s">
        <v>3512</v>
      </c>
      <c r="D174" s="47" t="s">
        <v>46</v>
      </c>
      <c r="E174" s="47" t="s">
        <v>38</v>
      </c>
      <c r="F174" s="47" t="s">
        <v>85</v>
      </c>
      <c r="G174" s="2" t="s">
        <v>3365</v>
      </c>
      <c r="H174" s="49">
        <v>186</v>
      </c>
      <c r="I174" s="347" t="s">
        <v>44</v>
      </c>
      <c r="J174" s="277" t="str">
        <f>IF(ISBLANK(INDEX('Policy Characteristics'!D:D,MATCH($C174,'Policy Characteristics'!$C:$C,0))),"",INDEX('Policy Characteristics'!D:D,MATCH($C174,'Policy Characteristics'!$C:$C,0)))</f>
        <v>ZEV Sales Standard</v>
      </c>
      <c r="K174" s="276" t="str">
        <f>IF(ISBLANK(INDEX('Policy Characteristics'!E:E,MATCH($C174,'Policy Characteristics'!$C:$C,0))),"",INDEX('Policy Characteristics'!E:E,MATCH($C174,'Policy Characteristics'!$C:$C,0)))</f>
        <v>trans ZEV minimum</v>
      </c>
      <c r="L174" s="284">
        <f>IF(ISBLANK(INDEX('Policy Characteristics'!F:F,MATCH($C174,'Policy Characteristics'!$C:$C,0))),"",INDEX('Policy Characteristics'!F:F,MATCH($C174,'Policy Characteristics'!$C:$C,0)))</f>
        <v>0</v>
      </c>
      <c r="M174" s="284">
        <f>IF(ISBLANK(INDEX('Policy Characteristics'!G:G,MATCH($C174,'Policy Characteristics'!$C:$C,0))),"",INDEX('Policy Characteristics'!G:G,MATCH($C174,'Policy Characteristics'!$C:$C,0)))</f>
        <v>1</v>
      </c>
      <c r="N174" s="284">
        <f>IF(ISBLANK(INDEX('Policy Characteristics'!H:H,MATCH($C174,'Policy Characteristics'!$C:$C,0))),"",INDEX('Policy Characteristics'!H:H,MATCH($C174,'Policy Characteristics'!$C:$C,0)))</f>
        <v>0.01</v>
      </c>
      <c r="O174" s="276" t="str">
        <f>IF(ISBLANK(INDEX('Policy Characteristics'!I:I,MATCH($C174,'Policy Characteristics'!$C:$C,0))),"",INDEX('Policy Characteristics'!I:I,MATCH($C174,'Policy Characteristics'!$C:$C,0)))</f>
        <v>% of new vehicles sold</v>
      </c>
      <c r="P174" s="276" t="str">
        <f>IF(ISBLANK(INDEX('Policy Characteristics'!J:J,MATCH($C174,'Policy Characteristics'!$C:$C,0))),"",INDEX('Policy Characteristics'!J:J,MATCH($C174,'Policy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4" s="276" t="str">
        <f>IF(ISBLANK(INDEX('Policy Characteristics'!K:K,MATCH($C174,'Policy Characteristics'!$C:$C,0))),"",INDEX('Policy Characteristics'!K:K,MATCH($C174,'Policy Characteristics'!$C:$C,0)))</f>
        <v>transportation-sector-main.html#ev-mandate</v>
      </c>
      <c r="R174" s="276" t="str">
        <f>IF(ISBLANK(INDEX('Policy Characteristics'!L:L,MATCH($C174,'Policy Characteristics'!$C:$C,0))),"",INDEX('Policy Characteristics'!L:L,MATCH($C174,'Policy Characteristics'!$C:$C,0)))</f>
        <v>ev-mandate.html</v>
      </c>
    </row>
    <row r="175" spans="1:18" x14ac:dyDescent="0.25">
      <c r="A175" s="276" t="str">
        <f>IF(ISBLANK(INDEX('Policy Characteristics'!A:A,MATCH($C175,'Policy Characteristics'!$C:$C,0))),"",INDEX('Policy Characteristics'!A:A,MATCH($C175,'Policy Characteristics'!$C:$C,0)))</f>
        <v>Transportation</v>
      </c>
      <c r="B175" s="285" t="str">
        <f>IF(ISBLANK(INDEX('Policy Characteristics'!B:B,MATCH($C175,'Policy Characteristics'!$C:$C,0))),"",INDEX('Policy Characteristics'!B:B,MATCH($C175,'Policy Characteristics'!$C:$C,0)))</f>
        <v>Zero-Emission Vehicle Sales Standard</v>
      </c>
      <c r="C175" s="276" t="str">
        <f>C$174</f>
        <v>Minimum Required ZEV Sales Percentage</v>
      </c>
      <c r="D175" s="2" t="s">
        <v>43</v>
      </c>
      <c r="E175" s="2" t="s">
        <v>38</v>
      </c>
      <c r="F175" s="2" t="s">
        <v>86</v>
      </c>
      <c r="G175" s="2" t="s">
        <v>3543</v>
      </c>
      <c r="H175" s="49">
        <v>203</v>
      </c>
      <c r="I175" s="348" t="s">
        <v>44</v>
      </c>
      <c r="J175" s="277" t="str">
        <f>IF(ISBLANK(INDEX('Policy Characteristics'!D:D,MATCH($C175,'Policy Characteristics'!$C:$C,0))),"",INDEX('Policy Characteristics'!D:D,MATCH($C175,'Policy Characteristics'!$C:$C,0)))</f>
        <v>ZEV Sales Standard</v>
      </c>
      <c r="K175" s="276" t="str">
        <f>IF(ISBLANK(INDEX('Policy Characteristics'!E:E,MATCH($C175,'Policy Characteristics'!$C:$C,0))),"",INDEX('Policy Characteristics'!E:E,MATCH($C175,'Policy Characteristics'!$C:$C,0)))</f>
        <v>trans ZEV minimum</v>
      </c>
      <c r="L175" s="284">
        <f>IF(ISBLANK(INDEX('Policy Characteristics'!F:F,MATCH($C175,'Policy Characteristics'!$C:$C,0))),"",INDEX('Policy Characteristics'!F:F,MATCH($C175,'Policy Characteristics'!$C:$C,0)))</f>
        <v>0</v>
      </c>
      <c r="M175" s="284">
        <f>IF(ISBLANK(INDEX('Policy Characteristics'!G:G,MATCH($C175,'Policy Characteristics'!$C:$C,0))),"",INDEX('Policy Characteristics'!G:G,MATCH($C175,'Policy Characteristics'!$C:$C,0)))</f>
        <v>1</v>
      </c>
      <c r="N175" s="284">
        <f>IF(ISBLANK(INDEX('Policy Characteristics'!H:H,MATCH($C175,'Policy Characteristics'!$C:$C,0))),"",INDEX('Policy Characteristics'!H:H,MATCH($C175,'Policy Characteristics'!$C:$C,0)))</f>
        <v>0.01</v>
      </c>
      <c r="O175" s="276" t="str">
        <f>IF(ISBLANK(INDEX('Policy Characteristics'!I:I,MATCH($C175,'Policy Characteristics'!$C:$C,0))),"",INDEX('Policy Characteristics'!I:I,MATCH($C175,'Policy Characteristics'!$C:$C,0)))</f>
        <v>% of new vehicles sold</v>
      </c>
      <c r="P175" s="276" t="str">
        <f>IF(ISBLANK(INDEX('Policy Characteristics'!J:J,MATCH($C175,'Policy Characteristics'!$C:$C,0))),"",INDEX('Policy Characteristics'!J:J,MATCH($C175,'Policy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5" s="276" t="str">
        <f>IF(ISBLANK(INDEX('Policy Characteristics'!K:K,MATCH($C175,'Policy Characteristics'!$C:$C,0))),"",INDEX('Policy Characteristics'!K:K,MATCH($C175,'Policy Characteristics'!$C:$C,0)))</f>
        <v>transportation-sector-main.html#ev-mandate</v>
      </c>
      <c r="R175" s="276" t="str">
        <f>IF(ISBLANK(INDEX('Policy Characteristics'!L:L,MATCH($C175,'Policy Characteristics'!$C:$C,0))),"",INDEX('Policy Characteristics'!L:L,MATCH($C175,'Policy Characteristics'!$C:$C,0)))</f>
        <v>ev-mandate.html</v>
      </c>
    </row>
    <row r="176" spans="1:18" x14ac:dyDescent="0.25">
      <c r="A176" s="276" t="str">
        <f>IF(ISBLANK(INDEX('Policy Characteristics'!A:A,MATCH($C176,'Policy Characteristics'!$C:$C,0))),"",INDEX('Policy Characteristics'!A:A,MATCH($C176,'Policy Characteristics'!$C:$C,0)))</f>
        <v>Transportation</v>
      </c>
      <c r="B176" s="285" t="str">
        <f>IF(ISBLANK(INDEX('Policy Characteristics'!B:B,MATCH($C176,'Policy Characteristics'!$C:$C,0))),"",INDEX('Policy Characteristics'!B:B,MATCH($C176,'Policy Characteristics'!$C:$C,0)))</f>
        <v>Zero-Emission Vehicle Sales Standard</v>
      </c>
      <c r="C176" s="276" t="str">
        <f t="shared" ref="C176:C185" si="9">C$174</f>
        <v>Minimum Required ZEV Sales Percentage</v>
      </c>
      <c r="D176" s="2" t="s">
        <v>46</v>
      </c>
      <c r="E176" s="2" t="s">
        <v>39</v>
      </c>
      <c r="F176" s="2" t="s">
        <v>85</v>
      </c>
      <c r="G176" s="2" t="s">
        <v>2369</v>
      </c>
      <c r="H176" s="49">
        <v>187</v>
      </c>
      <c r="I176" s="347" t="s">
        <v>44</v>
      </c>
      <c r="J176" s="277" t="str">
        <f>IF(ISBLANK(INDEX('Policy Characteristics'!D:D,MATCH($C176,'Policy Characteristics'!$C:$C,0))),"",INDEX('Policy Characteristics'!D:D,MATCH($C176,'Policy Characteristics'!$C:$C,0)))</f>
        <v>ZEV Sales Standard</v>
      </c>
      <c r="K176" s="276" t="str">
        <f>IF(ISBLANK(INDEX('Policy Characteristics'!E:E,MATCH($C176,'Policy Characteristics'!$C:$C,0))),"",INDEX('Policy Characteristics'!E:E,MATCH($C176,'Policy Characteristics'!$C:$C,0)))</f>
        <v>trans ZEV minimum</v>
      </c>
      <c r="L176" s="284">
        <f>IF(ISBLANK(INDEX('Policy Characteristics'!F:F,MATCH($C176,'Policy Characteristics'!$C:$C,0))),"",INDEX('Policy Characteristics'!F:F,MATCH($C176,'Policy Characteristics'!$C:$C,0)))</f>
        <v>0</v>
      </c>
      <c r="M176" s="284">
        <f>IF(ISBLANK(INDEX('Policy Characteristics'!G:G,MATCH($C176,'Policy Characteristics'!$C:$C,0))),"",INDEX('Policy Characteristics'!G:G,MATCH($C176,'Policy Characteristics'!$C:$C,0)))</f>
        <v>1</v>
      </c>
      <c r="N176" s="284">
        <f>IF(ISBLANK(INDEX('Policy Characteristics'!H:H,MATCH($C176,'Policy Characteristics'!$C:$C,0))),"",INDEX('Policy Characteristics'!H:H,MATCH($C176,'Policy Characteristics'!$C:$C,0)))</f>
        <v>0.01</v>
      </c>
      <c r="O176" s="276" t="str">
        <f>IF(ISBLANK(INDEX('Policy Characteristics'!I:I,MATCH($C176,'Policy Characteristics'!$C:$C,0))),"",INDEX('Policy Characteristics'!I:I,MATCH($C176,'Policy Characteristics'!$C:$C,0)))</f>
        <v>% of new vehicles sold</v>
      </c>
      <c r="P176" s="276" t="str">
        <f>IF(ISBLANK(INDEX('Policy Characteristics'!J:J,MATCH($C176,'Policy Characteristics'!$C:$C,0))),"",INDEX('Policy Characteristics'!J:J,MATCH($C176,'Policy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6" s="276" t="str">
        <f>IF(ISBLANK(INDEX('Policy Characteristics'!K:K,MATCH($C176,'Policy Characteristics'!$C:$C,0))),"",INDEX('Policy Characteristics'!K:K,MATCH($C176,'Policy Characteristics'!$C:$C,0)))</f>
        <v>transportation-sector-main.html#ev-mandate</v>
      </c>
      <c r="R176" s="276" t="str">
        <f>IF(ISBLANK(INDEX('Policy Characteristics'!L:L,MATCH($C176,'Policy Characteristics'!$C:$C,0))),"",INDEX('Policy Characteristics'!L:L,MATCH($C176,'Policy Characteristics'!$C:$C,0)))</f>
        <v>ev-mandate.html</v>
      </c>
    </row>
    <row r="177" spans="1:18" x14ac:dyDescent="0.25">
      <c r="A177" s="276" t="str">
        <f>IF(ISBLANK(INDEX('Policy Characteristics'!A:A,MATCH($C177,'Policy Characteristics'!$C:$C,0))),"",INDEX('Policy Characteristics'!A:A,MATCH($C177,'Policy Characteristics'!$C:$C,0)))</f>
        <v>Transportation</v>
      </c>
      <c r="B177" s="285" t="str">
        <f>IF(ISBLANK(INDEX('Policy Characteristics'!B:B,MATCH($C177,'Policy Characteristics'!$C:$C,0))),"",INDEX('Policy Characteristics'!B:B,MATCH($C177,'Policy Characteristics'!$C:$C,0)))</f>
        <v>Zero-Emission Vehicle Sales Standard</v>
      </c>
      <c r="C177" s="276" t="str">
        <f t="shared" si="9"/>
        <v>Minimum Required ZEV Sales Percentage</v>
      </c>
      <c r="D177" s="2" t="s">
        <v>43</v>
      </c>
      <c r="E177" s="2" t="s">
        <v>39</v>
      </c>
      <c r="F177" s="2" t="s">
        <v>86</v>
      </c>
      <c r="G177" s="2" t="s">
        <v>3538</v>
      </c>
      <c r="H177" s="49">
        <v>191</v>
      </c>
      <c r="I177" s="347" t="s">
        <v>44</v>
      </c>
      <c r="J177" s="277" t="str">
        <f>IF(ISBLANK(INDEX('Policy Characteristics'!D:D,MATCH($C177,'Policy Characteristics'!$C:$C,0))),"",INDEX('Policy Characteristics'!D:D,MATCH($C177,'Policy Characteristics'!$C:$C,0)))</f>
        <v>ZEV Sales Standard</v>
      </c>
      <c r="K177" s="276" t="str">
        <f>IF(ISBLANK(INDEX('Policy Characteristics'!E:E,MATCH($C177,'Policy Characteristics'!$C:$C,0))),"",INDEX('Policy Characteristics'!E:E,MATCH($C177,'Policy Characteristics'!$C:$C,0)))</f>
        <v>trans ZEV minimum</v>
      </c>
      <c r="L177" s="284">
        <f>IF(ISBLANK(INDEX('Policy Characteristics'!F:F,MATCH($C177,'Policy Characteristics'!$C:$C,0))),"",INDEX('Policy Characteristics'!F:F,MATCH($C177,'Policy Characteristics'!$C:$C,0)))</f>
        <v>0</v>
      </c>
      <c r="M177" s="284">
        <f>IF(ISBLANK(INDEX('Policy Characteristics'!G:G,MATCH($C177,'Policy Characteristics'!$C:$C,0))),"",INDEX('Policy Characteristics'!G:G,MATCH($C177,'Policy Characteristics'!$C:$C,0)))</f>
        <v>1</v>
      </c>
      <c r="N177" s="284">
        <f>IF(ISBLANK(INDEX('Policy Characteristics'!H:H,MATCH($C177,'Policy Characteristics'!$C:$C,0))),"",INDEX('Policy Characteristics'!H:H,MATCH($C177,'Policy Characteristics'!$C:$C,0)))</f>
        <v>0.01</v>
      </c>
      <c r="O177" s="276" t="str">
        <f>IF(ISBLANK(INDEX('Policy Characteristics'!I:I,MATCH($C177,'Policy Characteristics'!$C:$C,0))),"",INDEX('Policy Characteristics'!I:I,MATCH($C177,'Policy Characteristics'!$C:$C,0)))</f>
        <v>% of new vehicles sold</v>
      </c>
      <c r="P177" s="276" t="str">
        <f>IF(ISBLANK(INDEX('Policy Characteristics'!J:J,MATCH($C177,'Policy Characteristics'!$C:$C,0))),"",INDEX('Policy Characteristics'!J:J,MATCH($C177,'Policy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7" s="276" t="str">
        <f>IF(ISBLANK(INDEX('Policy Characteristics'!K:K,MATCH($C177,'Policy Characteristics'!$C:$C,0))),"",INDEX('Policy Characteristics'!K:K,MATCH($C177,'Policy Characteristics'!$C:$C,0)))</f>
        <v>transportation-sector-main.html#ev-mandate</v>
      </c>
      <c r="R177" s="276" t="str">
        <f>IF(ISBLANK(INDEX('Policy Characteristics'!L:L,MATCH($C177,'Policy Characteristics'!$C:$C,0))),"",INDEX('Policy Characteristics'!L:L,MATCH($C177,'Policy Characteristics'!$C:$C,0)))</f>
        <v>ev-mandate.html</v>
      </c>
    </row>
    <row r="178" spans="1:18" x14ac:dyDescent="0.25">
      <c r="A178" s="276" t="str">
        <f>IF(ISBLANK(INDEX('Policy Characteristics'!A:A,MATCH($C178,'Policy Characteristics'!$C:$C,0))),"",INDEX('Policy Characteristics'!A:A,MATCH($C178,'Policy Characteristics'!$C:$C,0)))</f>
        <v>Transportation</v>
      </c>
      <c r="B178" s="285" t="str">
        <f>IF(ISBLANK(INDEX('Policy Characteristics'!B:B,MATCH($C178,'Policy Characteristics'!$C:$C,0))),"",INDEX('Policy Characteristics'!B:B,MATCH($C178,'Policy Characteristics'!$C:$C,0)))</f>
        <v>Zero-Emission Vehicle Sales Standard</v>
      </c>
      <c r="C178" s="276" t="str">
        <f t="shared" si="9"/>
        <v>Minimum Required ZEV Sales Percentage</v>
      </c>
      <c r="D178" s="2" t="s">
        <v>46</v>
      </c>
      <c r="E178" s="2" t="s">
        <v>40</v>
      </c>
      <c r="F178" s="2" t="s">
        <v>85</v>
      </c>
      <c r="G178" s="2" t="s">
        <v>3362</v>
      </c>
      <c r="H178" s="49">
        <v>496</v>
      </c>
      <c r="I178" s="347" t="s">
        <v>45</v>
      </c>
      <c r="J178" s="277" t="str">
        <f>IF(ISBLANK(INDEX('Policy Characteristics'!D:D,MATCH($C178,'Policy Characteristics'!$C:$C,0))),"",INDEX('Policy Characteristics'!D:D,MATCH($C178,'Policy Characteristics'!$C:$C,0)))</f>
        <v>ZEV Sales Standard</v>
      </c>
      <c r="K178" s="276" t="str">
        <f>IF(ISBLANK(INDEX('Policy Characteristics'!E:E,MATCH($C178,'Policy Characteristics'!$C:$C,0))),"",INDEX('Policy Characteristics'!E:E,MATCH($C178,'Policy Characteristics'!$C:$C,0)))</f>
        <v>trans ZEV minimum</v>
      </c>
      <c r="L178" s="284">
        <f>IF(ISBLANK(INDEX('Policy Characteristics'!F:F,MATCH($C178,'Policy Characteristics'!$C:$C,0))),"",INDEX('Policy Characteristics'!F:F,MATCH($C178,'Policy Characteristics'!$C:$C,0)))</f>
        <v>0</v>
      </c>
      <c r="M178" s="284">
        <f>IF(ISBLANK(INDEX('Policy Characteristics'!G:G,MATCH($C178,'Policy Characteristics'!$C:$C,0))),"",INDEX('Policy Characteristics'!G:G,MATCH($C178,'Policy Characteristics'!$C:$C,0)))</f>
        <v>1</v>
      </c>
      <c r="N178" s="284">
        <f>IF(ISBLANK(INDEX('Policy Characteristics'!H:H,MATCH($C178,'Policy Characteristics'!$C:$C,0))),"",INDEX('Policy Characteristics'!H:H,MATCH($C178,'Policy Characteristics'!$C:$C,0)))</f>
        <v>0.01</v>
      </c>
      <c r="O178" s="276" t="str">
        <f>IF(ISBLANK(INDEX('Policy Characteristics'!I:I,MATCH($C178,'Policy Characteristics'!$C:$C,0))),"",INDEX('Policy Characteristics'!I:I,MATCH($C178,'Policy Characteristics'!$C:$C,0)))</f>
        <v>% of new vehicles sold</v>
      </c>
      <c r="P178" s="276" t="str">
        <f>IF(ISBLANK(INDEX('Policy Characteristics'!J:J,MATCH($C178,'Policy Characteristics'!$C:$C,0))),"",INDEX('Policy Characteristics'!J:J,MATCH($C178,'Policy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8" s="276" t="str">
        <f>IF(ISBLANK(INDEX('Policy Characteristics'!K:K,MATCH($C178,'Policy Characteristics'!$C:$C,0))),"",INDEX('Policy Characteristics'!K:K,MATCH($C178,'Policy Characteristics'!$C:$C,0)))</f>
        <v>transportation-sector-main.html#ev-mandate</v>
      </c>
      <c r="R178" s="276" t="str">
        <f>IF(ISBLANK(INDEX('Policy Characteristics'!L:L,MATCH($C178,'Policy Characteristics'!$C:$C,0))),"",INDEX('Policy Characteristics'!L:L,MATCH($C178,'Policy Characteristics'!$C:$C,0)))</f>
        <v>ev-mandate.html</v>
      </c>
    </row>
    <row r="179" spans="1:18" x14ac:dyDescent="0.25">
      <c r="A179" s="276" t="str">
        <f>IF(ISBLANK(INDEX('Policy Characteristics'!A:A,MATCH($C179,'Policy Characteristics'!$C:$C,0))),"",INDEX('Policy Characteristics'!A:A,MATCH($C179,'Policy Characteristics'!$C:$C,0)))</f>
        <v>Transportation</v>
      </c>
      <c r="B179" s="285" t="str">
        <f>IF(ISBLANK(INDEX('Policy Characteristics'!B:B,MATCH($C179,'Policy Characteristics'!$C:$C,0))),"",INDEX('Policy Characteristics'!B:B,MATCH($C179,'Policy Characteristics'!$C:$C,0)))</f>
        <v>Zero-Emission Vehicle Sales Standard</v>
      </c>
      <c r="C179" s="276" t="str">
        <f t="shared" si="9"/>
        <v>Minimum Required ZEV Sales Percentage</v>
      </c>
      <c r="D179" s="2" t="s">
        <v>43</v>
      </c>
      <c r="E179" s="2" t="s">
        <v>40</v>
      </c>
      <c r="F179" s="2" t="s">
        <v>86</v>
      </c>
      <c r="G179" s="2" t="s">
        <v>3362</v>
      </c>
      <c r="H179" s="49">
        <v>497</v>
      </c>
      <c r="I179" s="347" t="s">
        <v>45</v>
      </c>
      <c r="J179" s="277" t="str">
        <f>IF(ISBLANK(INDEX('Policy Characteristics'!D:D,MATCH($C179,'Policy Characteristics'!$C:$C,0))),"",INDEX('Policy Characteristics'!D:D,MATCH($C179,'Policy Characteristics'!$C:$C,0)))</f>
        <v>ZEV Sales Standard</v>
      </c>
      <c r="K179" s="276" t="str">
        <f>IF(ISBLANK(INDEX('Policy Characteristics'!E:E,MATCH($C179,'Policy Characteristics'!$C:$C,0))),"",INDEX('Policy Characteristics'!E:E,MATCH($C179,'Policy Characteristics'!$C:$C,0)))</f>
        <v>trans ZEV minimum</v>
      </c>
      <c r="L179" s="284">
        <f>IF(ISBLANK(INDEX('Policy Characteristics'!F:F,MATCH($C179,'Policy Characteristics'!$C:$C,0))),"",INDEX('Policy Characteristics'!F:F,MATCH($C179,'Policy Characteristics'!$C:$C,0)))</f>
        <v>0</v>
      </c>
      <c r="M179" s="284">
        <f>IF(ISBLANK(INDEX('Policy Characteristics'!G:G,MATCH($C179,'Policy Characteristics'!$C:$C,0))),"",INDEX('Policy Characteristics'!G:G,MATCH($C179,'Policy Characteristics'!$C:$C,0)))</f>
        <v>1</v>
      </c>
      <c r="N179" s="284">
        <f>IF(ISBLANK(INDEX('Policy Characteristics'!H:H,MATCH($C179,'Policy Characteristics'!$C:$C,0))),"",INDEX('Policy Characteristics'!H:H,MATCH($C179,'Policy Characteristics'!$C:$C,0)))</f>
        <v>0.01</v>
      </c>
      <c r="O179" s="276" t="str">
        <f>IF(ISBLANK(INDEX('Policy Characteristics'!I:I,MATCH($C179,'Policy Characteristics'!$C:$C,0))),"",INDEX('Policy Characteristics'!I:I,MATCH($C179,'Policy Characteristics'!$C:$C,0)))</f>
        <v>% of new vehicles sold</v>
      </c>
      <c r="P179" s="276" t="str">
        <f>IF(ISBLANK(INDEX('Policy Characteristics'!J:J,MATCH($C179,'Policy Characteristics'!$C:$C,0))),"",INDEX('Policy Characteristics'!J:J,MATCH($C179,'Policy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79" s="276" t="str">
        <f>IF(ISBLANK(INDEX('Policy Characteristics'!K:K,MATCH($C179,'Policy Characteristics'!$C:$C,0))),"",INDEX('Policy Characteristics'!K:K,MATCH($C179,'Policy Characteristics'!$C:$C,0)))</f>
        <v>transportation-sector-main.html#ev-mandate</v>
      </c>
      <c r="R179" s="276" t="str">
        <f>IF(ISBLANK(INDEX('Policy Characteristics'!L:L,MATCH($C179,'Policy Characteristics'!$C:$C,0))),"",INDEX('Policy Characteristics'!L:L,MATCH($C179,'Policy Characteristics'!$C:$C,0)))</f>
        <v>ev-mandate.html</v>
      </c>
    </row>
    <row r="180" spans="1:18" x14ac:dyDescent="0.25">
      <c r="A180" s="276" t="str">
        <f>IF(ISBLANK(INDEX('Policy Characteristics'!A:A,MATCH($C180,'Policy Characteristics'!$C:$C,0))),"",INDEX('Policy Characteristics'!A:A,MATCH($C180,'Policy Characteristics'!$C:$C,0)))</f>
        <v>Transportation</v>
      </c>
      <c r="B180" s="285" t="str">
        <f>IF(ISBLANK(INDEX('Policy Characteristics'!B:B,MATCH($C180,'Policy Characteristics'!$C:$C,0))),"",INDEX('Policy Characteristics'!B:B,MATCH($C180,'Policy Characteristics'!$C:$C,0)))</f>
        <v>Zero-Emission Vehicle Sales Standard</v>
      </c>
      <c r="C180" s="276" t="str">
        <f t="shared" si="9"/>
        <v>Minimum Required ZEV Sales Percentage</v>
      </c>
      <c r="D180" s="2" t="s">
        <v>46</v>
      </c>
      <c r="E180" s="2" t="s">
        <v>41</v>
      </c>
      <c r="F180" s="2" t="s">
        <v>85</v>
      </c>
      <c r="G180" s="2" t="s">
        <v>87</v>
      </c>
      <c r="H180" s="49">
        <v>498</v>
      </c>
      <c r="I180" s="347" t="s">
        <v>45</v>
      </c>
      <c r="J180" s="277" t="str">
        <f>IF(ISBLANK(INDEX('Policy Characteristics'!D:D,MATCH($C180,'Policy Characteristics'!$C:$C,0))),"",INDEX('Policy Characteristics'!D:D,MATCH($C180,'Policy Characteristics'!$C:$C,0)))</f>
        <v>ZEV Sales Standard</v>
      </c>
      <c r="K180" s="276" t="str">
        <f>IF(ISBLANK(INDEX('Policy Characteristics'!E:E,MATCH($C180,'Policy Characteristics'!$C:$C,0))),"",INDEX('Policy Characteristics'!E:E,MATCH($C180,'Policy Characteristics'!$C:$C,0)))</f>
        <v>trans ZEV minimum</v>
      </c>
      <c r="L180" s="284">
        <f>IF(ISBLANK(INDEX('Policy Characteristics'!F:F,MATCH($C180,'Policy Characteristics'!$C:$C,0))),"",INDEX('Policy Characteristics'!F:F,MATCH($C180,'Policy Characteristics'!$C:$C,0)))</f>
        <v>0</v>
      </c>
      <c r="M180" s="284">
        <f>IF(ISBLANK(INDEX('Policy Characteristics'!G:G,MATCH($C180,'Policy Characteristics'!$C:$C,0))),"",INDEX('Policy Characteristics'!G:G,MATCH($C180,'Policy Characteristics'!$C:$C,0)))</f>
        <v>1</v>
      </c>
      <c r="N180" s="284">
        <f>IF(ISBLANK(INDEX('Policy Characteristics'!H:H,MATCH($C180,'Policy Characteristics'!$C:$C,0))),"",INDEX('Policy Characteristics'!H:H,MATCH($C180,'Policy Characteristics'!$C:$C,0)))</f>
        <v>0.01</v>
      </c>
      <c r="O180" s="276" t="str">
        <f>IF(ISBLANK(INDEX('Policy Characteristics'!I:I,MATCH($C180,'Policy Characteristics'!$C:$C,0))),"",INDEX('Policy Characteristics'!I:I,MATCH($C180,'Policy Characteristics'!$C:$C,0)))</f>
        <v>% of new vehicles sold</v>
      </c>
      <c r="P180" s="276" t="str">
        <f>IF(ISBLANK(INDEX('Policy Characteristics'!J:J,MATCH($C180,'Policy Characteristics'!$C:$C,0))),"",INDEX('Policy Characteristics'!J:J,MATCH($C180,'Policy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0" s="276" t="str">
        <f>IF(ISBLANK(INDEX('Policy Characteristics'!K:K,MATCH($C180,'Policy Characteristics'!$C:$C,0))),"",INDEX('Policy Characteristics'!K:K,MATCH($C180,'Policy Characteristics'!$C:$C,0)))</f>
        <v>transportation-sector-main.html#ev-mandate</v>
      </c>
      <c r="R180" s="276" t="str">
        <f>IF(ISBLANK(INDEX('Policy Characteristics'!L:L,MATCH($C180,'Policy Characteristics'!$C:$C,0))),"",INDEX('Policy Characteristics'!L:L,MATCH($C180,'Policy Characteristics'!$C:$C,0)))</f>
        <v>ev-mandate.html</v>
      </c>
    </row>
    <row r="181" spans="1:18" x14ac:dyDescent="0.25">
      <c r="A181" s="276" t="str">
        <f>IF(ISBLANK(INDEX('Policy Characteristics'!A:A,MATCH($C181,'Policy Characteristics'!$C:$C,0))),"",INDEX('Policy Characteristics'!A:A,MATCH($C181,'Policy Characteristics'!$C:$C,0)))</f>
        <v>Transportation</v>
      </c>
      <c r="B181" s="285" t="str">
        <f>IF(ISBLANK(INDEX('Policy Characteristics'!B:B,MATCH($C181,'Policy Characteristics'!$C:$C,0))),"",INDEX('Policy Characteristics'!B:B,MATCH($C181,'Policy Characteristics'!$C:$C,0)))</f>
        <v>Zero-Emission Vehicle Sales Standard</v>
      </c>
      <c r="C181" s="276" t="str">
        <f t="shared" si="9"/>
        <v>Minimum Required ZEV Sales Percentage</v>
      </c>
      <c r="D181" s="2" t="s">
        <v>43</v>
      </c>
      <c r="E181" s="2" t="s">
        <v>41</v>
      </c>
      <c r="F181" s="2" t="s">
        <v>86</v>
      </c>
      <c r="G181" s="2" t="s">
        <v>87</v>
      </c>
      <c r="H181" s="49">
        <v>499</v>
      </c>
      <c r="I181" s="347" t="s">
        <v>45</v>
      </c>
      <c r="J181" s="277" t="str">
        <f>IF(ISBLANK(INDEX('Policy Characteristics'!D:D,MATCH($C181,'Policy Characteristics'!$C:$C,0))),"",INDEX('Policy Characteristics'!D:D,MATCH($C181,'Policy Characteristics'!$C:$C,0)))</f>
        <v>ZEV Sales Standard</v>
      </c>
      <c r="K181" s="276" t="str">
        <f>IF(ISBLANK(INDEX('Policy Characteristics'!E:E,MATCH($C181,'Policy Characteristics'!$C:$C,0))),"",INDEX('Policy Characteristics'!E:E,MATCH($C181,'Policy Characteristics'!$C:$C,0)))</f>
        <v>trans ZEV minimum</v>
      </c>
      <c r="L181" s="284">
        <f>IF(ISBLANK(INDEX('Policy Characteristics'!F:F,MATCH($C181,'Policy Characteristics'!$C:$C,0))),"",INDEX('Policy Characteristics'!F:F,MATCH($C181,'Policy Characteristics'!$C:$C,0)))</f>
        <v>0</v>
      </c>
      <c r="M181" s="284">
        <f>IF(ISBLANK(INDEX('Policy Characteristics'!G:G,MATCH($C181,'Policy Characteristics'!$C:$C,0))),"",INDEX('Policy Characteristics'!G:G,MATCH($C181,'Policy Characteristics'!$C:$C,0)))</f>
        <v>1</v>
      </c>
      <c r="N181" s="284">
        <f>IF(ISBLANK(INDEX('Policy Characteristics'!H:H,MATCH($C181,'Policy Characteristics'!$C:$C,0))),"",INDEX('Policy Characteristics'!H:H,MATCH($C181,'Policy Characteristics'!$C:$C,0)))</f>
        <v>0.01</v>
      </c>
      <c r="O181" s="276" t="str">
        <f>IF(ISBLANK(INDEX('Policy Characteristics'!I:I,MATCH($C181,'Policy Characteristics'!$C:$C,0))),"",INDEX('Policy Characteristics'!I:I,MATCH($C181,'Policy Characteristics'!$C:$C,0)))</f>
        <v>% of new vehicles sold</v>
      </c>
      <c r="P181" s="276" t="str">
        <f>IF(ISBLANK(INDEX('Policy Characteristics'!J:J,MATCH($C181,'Policy Characteristics'!$C:$C,0))),"",INDEX('Policy Characteristics'!J:J,MATCH($C181,'Policy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1" s="276" t="str">
        <f>IF(ISBLANK(INDEX('Policy Characteristics'!K:K,MATCH($C181,'Policy Characteristics'!$C:$C,0))),"",INDEX('Policy Characteristics'!K:K,MATCH($C181,'Policy Characteristics'!$C:$C,0)))</f>
        <v>transportation-sector-main.html#ev-mandate</v>
      </c>
      <c r="R181" s="276" t="str">
        <f>IF(ISBLANK(INDEX('Policy Characteristics'!L:L,MATCH($C181,'Policy Characteristics'!$C:$C,0))),"",INDEX('Policy Characteristics'!L:L,MATCH($C181,'Policy Characteristics'!$C:$C,0)))</f>
        <v>ev-mandate.html</v>
      </c>
    </row>
    <row r="182" spans="1:18" x14ac:dyDescent="0.25">
      <c r="A182" s="276" t="str">
        <f>IF(ISBLANK(INDEX('Policy Characteristics'!A:A,MATCH($C182,'Policy Characteristics'!$C:$C,0))),"",INDEX('Policy Characteristics'!A:A,MATCH($C182,'Policy Characteristics'!$C:$C,0)))</f>
        <v>Transportation</v>
      </c>
      <c r="B182" s="285" t="str">
        <f>IF(ISBLANK(INDEX('Policy Characteristics'!B:B,MATCH($C182,'Policy Characteristics'!$C:$C,0))),"",INDEX('Policy Characteristics'!B:B,MATCH($C182,'Policy Characteristics'!$C:$C,0)))</f>
        <v>Zero-Emission Vehicle Sales Standard</v>
      </c>
      <c r="C182" s="276" t="str">
        <f t="shared" si="9"/>
        <v>Minimum Required ZEV Sales Percentage</v>
      </c>
      <c r="D182" s="2" t="s">
        <v>46</v>
      </c>
      <c r="E182" s="2" t="s">
        <v>42</v>
      </c>
      <c r="F182" s="2" t="s">
        <v>85</v>
      </c>
      <c r="G182" s="2" t="s">
        <v>3363</v>
      </c>
      <c r="H182" s="49">
        <v>500</v>
      </c>
      <c r="I182" s="347" t="s">
        <v>45</v>
      </c>
      <c r="J182" s="277" t="str">
        <f>IF(ISBLANK(INDEX('Policy Characteristics'!D:D,MATCH($C182,'Policy Characteristics'!$C:$C,0))),"",INDEX('Policy Characteristics'!D:D,MATCH($C182,'Policy Characteristics'!$C:$C,0)))</f>
        <v>ZEV Sales Standard</v>
      </c>
      <c r="K182" s="276" t="str">
        <f>IF(ISBLANK(INDEX('Policy Characteristics'!E:E,MATCH($C182,'Policy Characteristics'!$C:$C,0))),"",INDEX('Policy Characteristics'!E:E,MATCH($C182,'Policy Characteristics'!$C:$C,0)))</f>
        <v>trans ZEV minimum</v>
      </c>
      <c r="L182" s="284">
        <f>IF(ISBLANK(INDEX('Policy Characteristics'!F:F,MATCH($C182,'Policy Characteristics'!$C:$C,0))),"",INDEX('Policy Characteristics'!F:F,MATCH($C182,'Policy Characteristics'!$C:$C,0)))</f>
        <v>0</v>
      </c>
      <c r="M182" s="284">
        <f>IF(ISBLANK(INDEX('Policy Characteristics'!G:G,MATCH($C182,'Policy Characteristics'!$C:$C,0))),"",INDEX('Policy Characteristics'!G:G,MATCH($C182,'Policy Characteristics'!$C:$C,0)))</f>
        <v>1</v>
      </c>
      <c r="N182" s="284">
        <f>IF(ISBLANK(INDEX('Policy Characteristics'!H:H,MATCH($C182,'Policy Characteristics'!$C:$C,0))),"",INDEX('Policy Characteristics'!H:H,MATCH($C182,'Policy Characteristics'!$C:$C,0)))</f>
        <v>0.01</v>
      </c>
      <c r="O182" s="276" t="str">
        <f>IF(ISBLANK(INDEX('Policy Characteristics'!I:I,MATCH($C182,'Policy Characteristics'!$C:$C,0))),"",INDEX('Policy Characteristics'!I:I,MATCH($C182,'Policy Characteristics'!$C:$C,0)))</f>
        <v>% of new vehicles sold</v>
      </c>
      <c r="P182" s="276" t="str">
        <f>IF(ISBLANK(INDEX('Policy Characteristics'!J:J,MATCH($C182,'Policy Characteristics'!$C:$C,0))),"",INDEX('Policy Characteristics'!J:J,MATCH($C182,'Policy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2" s="276" t="str">
        <f>IF(ISBLANK(INDEX('Policy Characteristics'!K:K,MATCH($C182,'Policy Characteristics'!$C:$C,0))),"",INDEX('Policy Characteristics'!K:K,MATCH($C182,'Policy Characteristics'!$C:$C,0)))</f>
        <v>transportation-sector-main.html#ev-mandate</v>
      </c>
      <c r="R182" s="276" t="str">
        <f>IF(ISBLANK(INDEX('Policy Characteristics'!L:L,MATCH($C182,'Policy Characteristics'!$C:$C,0))),"",INDEX('Policy Characteristics'!L:L,MATCH($C182,'Policy Characteristics'!$C:$C,0)))</f>
        <v>ev-mandate.html</v>
      </c>
    </row>
    <row r="183" spans="1:18" x14ac:dyDescent="0.25">
      <c r="A183" s="276" t="str">
        <f>IF(ISBLANK(INDEX('Policy Characteristics'!A:A,MATCH($C183,'Policy Characteristics'!$C:$C,0))),"",INDEX('Policy Characteristics'!A:A,MATCH($C183,'Policy Characteristics'!$C:$C,0)))</f>
        <v>Transportation</v>
      </c>
      <c r="B183" s="285" t="str">
        <f>IF(ISBLANK(INDEX('Policy Characteristics'!B:B,MATCH($C183,'Policy Characteristics'!$C:$C,0))),"",INDEX('Policy Characteristics'!B:B,MATCH($C183,'Policy Characteristics'!$C:$C,0)))</f>
        <v>Zero-Emission Vehicle Sales Standard</v>
      </c>
      <c r="C183" s="276" t="str">
        <f t="shared" si="9"/>
        <v>Minimum Required ZEV Sales Percentage</v>
      </c>
      <c r="D183" s="2" t="s">
        <v>43</v>
      </c>
      <c r="E183" s="2" t="s">
        <v>42</v>
      </c>
      <c r="F183" s="2" t="s">
        <v>86</v>
      </c>
      <c r="G183" s="2" t="s">
        <v>3364</v>
      </c>
      <c r="H183" s="49">
        <v>501</v>
      </c>
      <c r="I183" s="347" t="s">
        <v>45</v>
      </c>
      <c r="J183" s="277" t="str">
        <f>IF(ISBLANK(INDEX('Policy Characteristics'!D:D,MATCH($C183,'Policy Characteristics'!$C:$C,0))),"",INDEX('Policy Characteristics'!D:D,MATCH($C183,'Policy Characteristics'!$C:$C,0)))</f>
        <v>ZEV Sales Standard</v>
      </c>
      <c r="K183" s="276" t="str">
        <f>IF(ISBLANK(INDEX('Policy Characteristics'!E:E,MATCH($C183,'Policy Characteristics'!$C:$C,0))),"",INDEX('Policy Characteristics'!E:E,MATCH($C183,'Policy Characteristics'!$C:$C,0)))</f>
        <v>trans ZEV minimum</v>
      </c>
      <c r="L183" s="284">
        <f>IF(ISBLANK(INDEX('Policy Characteristics'!F:F,MATCH($C183,'Policy Characteristics'!$C:$C,0))),"",INDEX('Policy Characteristics'!F:F,MATCH($C183,'Policy Characteristics'!$C:$C,0)))</f>
        <v>0</v>
      </c>
      <c r="M183" s="284">
        <f>IF(ISBLANK(INDEX('Policy Characteristics'!G:G,MATCH($C183,'Policy Characteristics'!$C:$C,0))),"",INDEX('Policy Characteristics'!G:G,MATCH($C183,'Policy Characteristics'!$C:$C,0)))</f>
        <v>1</v>
      </c>
      <c r="N183" s="284">
        <f>IF(ISBLANK(INDEX('Policy Characteristics'!H:H,MATCH($C183,'Policy Characteristics'!$C:$C,0))),"",INDEX('Policy Characteristics'!H:H,MATCH($C183,'Policy Characteristics'!$C:$C,0)))</f>
        <v>0.01</v>
      </c>
      <c r="O183" s="276" t="str">
        <f>IF(ISBLANK(INDEX('Policy Characteristics'!I:I,MATCH($C183,'Policy Characteristics'!$C:$C,0))),"",INDEX('Policy Characteristics'!I:I,MATCH($C183,'Policy Characteristics'!$C:$C,0)))</f>
        <v>% of new vehicles sold</v>
      </c>
      <c r="P183" s="276" t="str">
        <f>IF(ISBLANK(INDEX('Policy Characteristics'!J:J,MATCH($C183,'Policy Characteristics'!$C:$C,0))),"",INDEX('Policy Characteristics'!J:J,MATCH($C183,'Policy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3" s="276" t="str">
        <f>IF(ISBLANK(INDEX('Policy Characteristics'!K:K,MATCH($C183,'Policy Characteristics'!$C:$C,0))),"",INDEX('Policy Characteristics'!K:K,MATCH($C183,'Policy Characteristics'!$C:$C,0)))</f>
        <v>transportation-sector-main.html#ev-mandate</v>
      </c>
      <c r="R183" s="276" t="str">
        <f>IF(ISBLANK(INDEX('Policy Characteristics'!L:L,MATCH($C183,'Policy Characteristics'!$C:$C,0))),"",INDEX('Policy Characteristics'!L:L,MATCH($C183,'Policy Characteristics'!$C:$C,0)))</f>
        <v>ev-mandate.html</v>
      </c>
    </row>
    <row r="184" spans="1:18" x14ac:dyDescent="0.25">
      <c r="A184" s="276" t="str">
        <f>IF(ISBLANK(INDEX('Policy Characteristics'!A:A,MATCH($C184,'Policy Characteristics'!$C:$C,0))),"",INDEX('Policy Characteristics'!A:A,MATCH($C184,'Policy Characteristics'!$C:$C,0)))</f>
        <v>Transportation</v>
      </c>
      <c r="B184" s="285" t="str">
        <f>IF(ISBLANK(INDEX('Policy Characteristics'!B:B,MATCH($C184,'Policy Characteristics'!$C:$C,0))),"",INDEX('Policy Characteristics'!B:B,MATCH($C184,'Policy Characteristics'!$C:$C,0)))</f>
        <v>Zero-Emission Vehicle Sales Standard</v>
      </c>
      <c r="C184" s="276" t="str">
        <f t="shared" si="9"/>
        <v>Minimum Required ZEV Sales Percentage</v>
      </c>
      <c r="D184" s="2" t="s">
        <v>46</v>
      </c>
      <c r="E184" s="2" t="s">
        <v>114</v>
      </c>
      <c r="F184" s="2" t="s">
        <v>85</v>
      </c>
      <c r="G184" s="2" t="s">
        <v>148</v>
      </c>
      <c r="H184" s="49">
        <v>188</v>
      </c>
      <c r="I184" s="347" t="s">
        <v>44</v>
      </c>
      <c r="J184" s="277" t="str">
        <f>IF(ISBLANK(INDEX('Policy Characteristics'!D:D,MATCH($C184,'Policy Characteristics'!$C:$C,0))),"",INDEX('Policy Characteristics'!D:D,MATCH($C184,'Policy Characteristics'!$C:$C,0)))</f>
        <v>ZEV Sales Standard</v>
      </c>
      <c r="K184" s="276" t="str">
        <f>IF(ISBLANK(INDEX('Policy Characteristics'!E:E,MATCH($C184,'Policy Characteristics'!$C:$C,0))),"",INDEX('Policy Characteristics'!E:E,MATCH($C184,'Policy Characteristics'!$C:$C,0)))</f>
        <v>trans ZEV minimum</v>
      </c>
      <c r="L184" s="284">
        <f>IF(ISBLANK(INDEX('Policy Characteristics'!F:F,MATCH($C184,'Policy Characteristics'!$C:$C,0))),"",INDEX('Policy Characteristics'!F:F,MATCH($C184,'Policy Characteristics'!$C:$C,0)))</f>
        <v>0</v>
      </c>
      <c r="M184" s="284">
        <f>IF(ISBLANK(INDEX('Policy Characteristics'!G:G,MATCH($C184,'Policy Characteristics'!$C:$C,0))),"",INDEX('Policy Characteristics'!G:G,MATCH($C184,'Policy Characteristics'!$C:$C,0)))</f>
        <v>1</v>
      </c>
      <c r="N184" s="284">
        <f>IF(ISBLANK(INDEX('Policy Characteristics'!H:H,MATCH($C184,'Policy Characteristics'!$C:$C,0))),"",INDEX('Policy Characteristics'!H:H,MATCH($C184,'Policy Characteristics'!$C:$C,0)))</f>
        <v>0.01</v>
      </c>
      <c r="O184" s="276" t="str">
        <f>IF(ISBLANK(INDEX('Policy Characteristics'!I:I,MATCH($C184,'Policy Characteristics'!$C:$C,0))),"",INDEX('Policy Characteristics'!I:I,MATCH($C184,'Policy Characteristics'!$C:$C,0)))</f>
        <v>% of new vehicles sold</v>
      </c>
      <c r="P184" s="276" t="str">
        <f>IF(ISBLANK(INDEX('Policy Characteristics'!J:J,MATCH($C184,'Policy Characteristics'!$C:$C,0))),"",INDEX('Policy Characteristics'!J:J,MATCH($C184,'Policy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4" s="276" t="str">
        <f>IF(ISBLANK(INDEX('Policy Characteristics'!K:K,MATCH($C184,'Policy Characteristics'!$C:$C,0))),"",INDEX('Policy Characteristics'!K:K,MATCH($C184,'Policy Characteristics'!$C:$C,0)))</f>
        <v>transportation-sector-main.html#ev-mandate</v>
      </c>
      <c r="R184" s="276" t="str">
        <f>IF(ISBLANK(INDEX('Policy Characteristics'!L:L,MATCH($C184,'Policy Characteristics'!$C:$C,0))),"",INDEX('Policy Characteristics'!L:L,MATCH($C184,'Policy Characteristics'!$C:$C,0)))</f>
        <v>ev-mandate.html</v>
      </c>
    </row>
    <row r="185" spans="1:18" x14ac:dyDescent="0.25">
      <c r="A185" s="276" t="str">
        <f>IF(ISBLANK(INDEX('Policy Characteristics'!A:A,MATCH($C185,'Policy Characteristics'!$C:$C,0))),"",INDEX('Policy Characteristics'!A:A,MATCH($C185,'Policy Characteristics'!$C:$C,0)))</f>
        <v>Transportation</v>
      </c>
      <c r="B185" s="285" t="str">
        <f>IF(ISBLANK(INDEX('Policy Characteristics'!B:B,MATCH($C185,'Policy Characteristics'!$C:$C,0))),"",INDEX('Policy Characteristics'!B:B,MATCH($C185,'Policy Characteristics'!$C:$C,0)))</f>
        <v>Zero-Emission Vehicle Sales Standard</v>
      </c>
      <c r="C185" s="276" t="str">
        <f t="shared" si="9"/>
        <v>Minimum Required ZEV Sales Percentage</v>
      </c>
      <c r="D185" s="2" t="s">
        <v>43</v>
      </c>
      <c r="E185" s="2" t="s">
        <v>114</v>
      </c>
      <c r="F185" s="2" t="s">
        <v>86</v>
      </c>
      <c r="G185" s="2" t="s">
        <v>148</v>
      </c>
      <c r="H185" s="49">
        <v>591</v>
      </c>
      <c r="I185" s="348" t="s">
        <v>45</v>
      </c>
      <c r="J185" s="277" t="str">
        <f>IF(ISBLANK(INDEX('Policy Characteristics'!D:D,MATCH($C185,'Policy Characteristics'!$C:$C,0))),"",INDEX('Policy Characteristics'!D:D,MATCH($C185,'Policy Characteristics'!$C:$C,0)))</f>
        <v>ZEV Sales Standard</v>
      </c>
      <c r="K185" s="276" t="str">
        <f>IF(ISBLANK(INDEX('Policy Characteristics'!E:E,MATCH($C185,'Policy Characteristics'!$C:$C,0))),"",INDEX('Policy Characteristics'!E:E,MATCH($C185,'Policy Characteristics'!$C:$C,0)))</f>
        <v>trans ZEV minimum</v>
      </c>
      <c r="L185" s="284">
        <f>IF(ISBLANK(INDEX('Policy Characteristics'!F:F,MATCH($C185,'Policy Characteristics'!$C:$C,0))),"",INDEX('Policy Characteristics'!F:F,MATCH($C185,'Policy Characteristics'!$C:$C,0)))</f>
        <v>0</v>
      </c>
      <c r="M185" s="284">
        <f>IF(ISBLANK(INDEX('Policy Characteristics'!G:G,MATCH($C185,'Policy Characteristics'!$C:$C,0))),"",INDEX('Policy Characteristics'!G:G,MATCH($C185,'Policy Characteristics'!$C:$C,0)))</f>
        <v>1</v>
      </c>
      <c r="N185" s="284">
        <f>IF(ISBLANK(INDEX('Policy Characteristics'!H:H,MATCH($C185,'Policy Characteristics'!$C:$C,0))),"",INDEX('Policy Characteristics'!H:H,MATCH($C185,'Policy Characteristics'!$C:$C,0)))</f>
        <v>0.01</v>
      </c>
      <c r="O185" s="276" t="str">
        <f>IF(ISBLANK(INDEX('Policy Characteristics'!I:I,MATCH($C185,'Policy Characteristics'!$C:$C,0))),"",INDEX('Policy Characteristics'!I:I,MATCH($C185,'Policy Characteristics'!$C:$C,0)))</f>
        <v>% of new vehicles sold</v>
      </c>
      <c r="P185" s="276" t="str">
        <f>IF(ISBLANK(INDEX('Policy Characteristics'!J:J,MATCH($C185,'Policy Characteristics'!$C:$C,0))),"",INDEX('Policy Characteristics'!J:J,MATCH($C185,'Policy Characteristics'!$C:$C,0)))</f>
        <v>**Description:** This policy requires the specified percentage of newly sold vehicles of the selected type(s) to consist ofzero-emission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This policy only applies to road vehicles, not aircraft, rail, or ships.  The following descriptions detail the different vehicle types: // **Passenger cars and SUVs:** most light-duty road vehicles //**Light and Medium Commercial, Heavy Duty Trucks, and Heavy Duty Trucks:** commercial trucks carrying freight, not passengers // **Buses:** including school, transit, and intercity buses // **Heavy Duty Trucks:** all other heavy road vehicles (mostly freight trucks) // **Passenger motorbikes:** registered motorcycles // **Guidance for setting values:** // **Passenger cars and SUVs:** California's Zero Emission Vehicle (ZEV) program requires automakers to sell ZEVs in California and 10 other states, which will likely require about 7% to 10% new vehicle sales in 2025. California recently passed an executive order to phase out sales of new gas cars by 2035, which would be equivalent to a setting of 100% in 2035. // **Light and Medium Commercial Trucks:** Today, the share of electric freight trucks is very low, but electrification is particularly promising for certain types of trucks, such as those used to make deliveries within cities, those involved in port operations, garbage trucks, and others with frequent starts and stops. // **Buses:** Electric bus manufacturer Proterra believes all new transit bus sales could be electric as early as 2030, but transit buses make up roughly 15% of the bus fleet. // **Passenger motorbikes:** Though electric motorcycles and scooters are popular in Europe and Asia, where motorbikes are commonly used for urban transportation and commuting, electric motorbikes are not yet a significant presence in the U.S., where motorbikes are mostly used for recreation.</v>
      </c>
      <c r="Q185" s="276" t="str">
        <f>IF(ISBLANK(INDEX('Policy Characteristics'!K:K,MATCH($C185,'Policy Characteristics'!$C:$C,0))),"",INDEX('Policy Characteristics'!K:K,MATCH($C185,'Policy Characteristics'!$C:$C,0)))</f>
        <v>transportation-sector-main.html#ev-mandate</v>
      </c>
      <c r="R185" s="276" t="str">
        <f>IF(ISBLANK(INDEX('Policy Characteristics'!L:L,MATCH($C185,'Policy Characteristics'!$C:$C,0))),"",INDEX('Policy Characteristics'!L:L,MATCH($C185,'Policy Characteristics'!$C:$C,0)))</f>
        <v>ev-mandate.html</v>
      </c>
    </row>
    <row r="186" spans="1:18" x14ac:dyDescent="0.25">
      <c r="A186" s="276" t="str">
        <f>IF(ISBLANK(INDEX('Policy Characteristics'!A:A,MATCH($C186,'Policy Characteristics'!$C:$C,0))),"",INDEX('Policy Characteristics'!A:A,MATCH($C186,'Policy Characteristics'!$C:$C,0)))</f>
        <v>Transportation</v>
      </c>
      <c r="B186" s="285" t="str">
        <f>IF(ISBLANK(INDEX('Policy Characteristics'!B:B,MATCH($C186,'Policy Characteristics'!$C:$C,0))),"",INDEX('Policy Characteristics'!B:B,MATCH($C186,'Policy Characteristics'!$C:$C,0)))</f>
        <v>Non-BAU ZEV-Qualifying Vehicles</v>
      </c>
      <c r="C186" s="1" t="s">
        <v>3518</v>
      </c>
      <c r="D186" s="47"/>
      <c r="E186" s="47"/>
      <c r="F186" s="47"/>
      <c r="G186" s="47"/>
      <c r="H186" s="44">
        <v>1655</v>
      </c>
      <c r="I186" s="347" t="s">
        <v>44</v>
      </c>
      <c r="J186" s="277" t="str">
        <f>IF(ISBLANK(INDEX('Policy Characteristics'!D:D,MATCH($C186,'Policy Characteristics'!$C:$C,0))),"",INDEX('Policy Characteristics'!D:D,MATCH($C186,'Policy Characteristics'!$C:$C,0)))</f>
        <v>ZEV Sales Standard</v>
      </c>
      <c r="K186" s="276" t="str">
        <f>IF(ISBLANK(INDEX('Policy Characteristics'!E:E,MATCH($C186,'Policy Characteristics'!$C:$C,0))),"",INDEX('Policy Characteristics'!E:E,MATCH($C186,'Policy Characteristics'!$C:$C,0)))</f>
        <v>trans non BAU ZEV vehicle definitions</v>
      </c>
      <c r="L186" s="284">
        <f>IF(ISBLANK(INDEX('Policy Characteristics'!F:F,MATCH($C186,'Policy Characteristics'!$C:$C,0))),"",INDEX('Policy Characteristics'!F:F,MATCH($C186,'Policy Characteristics'!$C:$C,0)))</f>
        <v>0</v>
      </c>
      <c r="M186" s="284">
        <f>IF(ISBLANK(INDEX('Policy Characteristics'!G:G,MATCH($C186,'Policy Characteristics'!$C:$C,0))),"",INDEX('Policy Characteristics'!G:G,MATCH($C186,'Policy Characteristics'!$C:$C,0)))</f>
        <v>1</v>
      </c>
      <c r="N186" s="284">
        <f>IF(ISBLANK(INDEX('Policy Characteristics'!H:H,MATCH($C186,'Policy Characteristics'!$C:$C,0))),"",INDEX('Policy Characteristics'!H:H,MATCH($C186,'Policy Characteristics'!$C:$C,0)))</f>
        <v>1</v>
      </c>
      <c r="O186" s="276" t="str">
        <f>IF(ISBLANK(INDEX('Policy Characteristics'!I:I,MATCH($C186,'Policy Characteristics'!$C:$C,0))),"",INDEX('Policy Characteristics'!I:I,MATCH($C186,'Policy Characteristics'!$C:$C,0)))</f>
        <v>on/off</v>
      </c>
      <c r="P186" s="276" t="str">
        <f>IF(ISBLANK(INDEX('Policy Characteristics'!J:J,MATCH($C186,'Policy Characteristics'!$C:$C,0))),"",INDEX('Policy Characteristics'!J:J,MATCH($C186,'Policy Characteristics'!$C:$C,0)))</f>
        <v>**Description:** This lever changes which vehicles qualify under the ZEV standard. With the lever off, ZEV-qualifying vehicles include battery electric vehicles, plugin hybrid vehicles, and hydrogen-fueled vehicles. With the lever on, only battery electric vehicles and hydrogen-fueled vehicles qualify.</v>
      </c>
      <c r="Q186" s="276" t="str">
        <f>IF(ISBLANK(INDEX('Policy Characteristics'!K:K,MATCH($C186,'Policy Characteristics'!$C:$C,0))),"",INDEX('Policy Characteristics'!K:K,MATCH($C186,'Policy Characteristics'!$C:$C,0)))</f>
        <v/>
      </c>
      <c r="R186" s="276" t="str">
        <f>IF(ISBLANK(INDEX('Policy Characteristics'!L:L,MATCH($C186,'Policy Characteristics'!$C:$C,0))),"",INDEX('Policy Characteristics'!L:L,MATCH($C186,'Policy Characteristics'!$C:$C,0)))</f>
        <v/>
      </c>
    </row>
    <row r="187" spans="1:18" x14ac:dyDescent="0.25">
      <c r="A187" s="276" t="str">
        <f>IF(ISBLANK(INDEX('Policy Characteristics'!A:A,MATCH($C187,'Policy Characteristics'!$C:$C,0))),"",INDEX('Policy Characteristics'!A:A,MATCH($C187,'Policy Characteristics'!$C:$C,0)))</f>
        <v>Buildings and Appliances</v>
      </c>
      <c r="B187" s="285" t="str">
        <f>IF(ISBLANK(INDEX('Policy Characteristics'!B:B,MATCH($C187,'Policy Characteristics'!$C:$C,0))),"",INDEX('Policy Characteristics'!B:B,MATCH($C187,'Policy Characteristics'!$C:$C,0)))</f>
        <v>Building Component Electrification</v>
      </c>
      <c r="C187" t="s">
        <v>2512</v>
      </c>
      <c r="D187" s="47" t="s">
        <v>116</v>
      </c>
      <c r="E187" s="47" t="s">
        <v>289</v>
      </c>
      <c r="F187" s="47" t="s">
        <v>122</v>
      </c>
      <c r="G187" s="47" t="s">
        <v>293</v>
      </c>
      <c r="H187" s="44">
        <v>435</v>
      </c>
      <c r="I187" s="347" t="s">
        <v>44</v>
      </c>
      <c r="J187" s="277" t="str">
        <f>IF(ISBLANK(INDEX('Policy Characteristics'!D:D,MATCH($C187,'Policy Characteristics'!$C:$C,0))),"",INDEX('Policy Characteristics'!D:D,MATCH($C187,'Policy Characteristics'!$C:$C,0)))</f>
        <v>Building Component Electrification</v>
      </c>
      <c r="K187" s="276" t="str">
        <f>IF(ISBLANK(INDEX('Policy Characteristics'!E:E,MATCH($C187,'Policy Characteristics'!$C:$C,0))),"",INDEX('Policy Characteristics'!E:E,MATCH($C187,'Policy Characteristics'!$C:$C,0)))</f>
        <v>bldgs new component fuel shifting</v>
      </c>
      <c r="L187" s="284">
        <f>IF(ISBLANK(INDEX('Policy Characteristics'!F:F,MATCH($C187,'Policy Characteristics'!$C:$C,0))),"",INDEX('Policy Characteristics'!F:F,MATCH($C187,'Policy Characteristics'!$C:$C,0)))</f>
        <v>0</v>
      </c>
      <c r="M187" s="284">
        <f>IF(ISBLANK(INDEX('Policy Characteristics'!G:G,MATCH($C187,'Policy Characteristics'!$C:$C,0))),"",INDEX('Policy Characteristics'!G:G,MATCH($C187,'Policy Characteristics'!$C:$C,0)))</f>
        <v>1</v>
      </c>
      <c r="N187" s="284">
        <f>IF(ISBLANK(INDEX('Policy Characteristics'!H:H,MATCH($C187,'Policy Characteristics'!$C:$C,0))),"",INDEX('Policy Characteristics'!H:H,MATCH($C187,'Policy Characteristics'!$C:$C,0)))</f>
        <v>0.01</v>
      </c>
      <c r="O187" s="276" t="str">
        <f>IF(ISBLANK(INDEX('Policy Characteristics'!I:I,MATCH($C187,'Policy Characteristics'!$C:$C,0))),"",INDEX('Policy Characteristics'!I:I,MATCH($C187,'Policy Characteristics'!$C:$C,0)))</f>
        <v>% of newly sold non-electric building components</v>
      </c>
      <c r="P187" s="276" t="str">
        <f>IF(ISBLANK(INDEX('Policy Characteristics'!J:J,MATCH($C187,'Policy Characteristics'!$C:$C,0))),"",INDEX('Policy Characteristics'!J:J,MATCH($C187,'Policy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7" s="276" t="str">
        <f>IF(ISBLANK(INDEX('Policy Characteristics'!K:K,MATCH($C187,'Policy Characteristics'!$C:$C,0))),"",INDEX('Policy Characteristics'!K:K,MATCH($C187,'Policy Characteristics'!$C:$C,0)))</f>
        <v>buildings-sector-main.html#component-elec</v>
      </c>
      <c r="R187" s="276" t="str">
        <f>IF(ISBLANK(INDEX('Policy Characteristics'!L:L,MATCH($C187,'Policy Characteristics'!$C:$C,0))),"",INDEX('Policy Characteristics'!L:L,MATCH($C187,'Policy Characteristics'!$C:$C,0)))</f>
        <v>building-component-electrification.html</v>
      </c>
    </row>
    <row r="188" spans="1:18" x14ac:dyDescent="0.25">
      <c r="A188" s="276" t="str">
        <f>IF(ISBLANK(INDEX('Policy Characteristics'!A:A,MATCH($C188,'Policy Characteristics'!$C:$C,0))),"",INDEX('Policy Characteristics'!A:A,MATCH($C188,'Policy Characteristics'!$C:$C,0)))</f>
        <v>Buildings and Appliances</v>
      </c>
      <c r="B188" s="285" t="str">
        <f>IF(ISBLANK(INDEX('Policy Characteristics'!B:B,MATCH($C188,'Policy Characteristics'!$C:$C,0))),"",INDEX('Policy Characteristics'!B:B,MATCH($C188,'Policy Characteristics'!$C:$C,0)))</f>
        <v>Building Component Electrification</v>
      </c>
      <c r="C188" s="276" t="str">
        <f t="shared" ref="C188:C200" si="10">C$187</f>
        <v>Fraction of New Bldg Components Shifted to Other Fuels</v>
      </c>
      <c r="D188" s="47" t="s">
        <v>117</v>
      </c>
      <c r="E188" s="47" t="s">
        <v>289</v>
      </c>
      <c r="F188" s="47" t="s">
        <v>123</v>
      </c>
      <c r="G188" s="47" t="s">
        <v>293</v>
      </c>
      <c r="H188" s="44">
        <v>436</v>
      </c>
      <c r="I188" s="347" t="s">
        <v>45</v>
      </c>
      <c r="J188" s="277" t="str">
        <f>IF(ISBLANK(INDEX('Policy Characteristics'!D:D,MATCH($C188,'Policy Characteristics'!$C:$C,0))),"",INDEX('Policy Characteristics'!D:D,MATCH($C188,'Policy Characteristics'!$C:$C,0)))</f>
        <v>Building Component Electrification</v>
      </c>
      <c r="K188" s="276" t="str">
        <f>IF(ISBLANK(INDEX('Policy Characteristics'!E:E,MATCH($C188,'Policy Characteristics'!$C:$C,0))),"",INDEX('Policy Characteristics'!E:E,MATCH($C188,'Policy Characteristics'!$C:$C,0)))</f>
        <v>bldgs new component fuel shifting</v>
      </c>
      <c r="L188" s="284">
        <f>IF(ISBLANK(INDEX('Policy Characteristics'!F:F,MATCH($C188,'Policy Characteristics'!$C:$C,0))),"",INDEX('Policy Characteristics'!F:F,MATCH($C188,'Policy Characteristics'!$C:$C,0)))</f>
        <v>0</v>
      </c>
      <c r="M188" s="284">
        <f>IF(ISBLANK(INDEX('Policy Characteristics'!G:G,MATCH($C188,'Policy Characteristics'!$C:$C,0))),"",INDEX('Policy Characteristics'!G:G,MATCH($C188,'Policy Characteristics'!$C:$C,0)))</f>
        <v>1</v>
      </c>
      <c r="N188" s="284">
        <f>IF(ISBLANK(INDEX('Policy Characteristics'!H:H,MATCH($C188,'Policy Characteristics'!$C:$C,0))),"",INDEX('Policy Characteristics'!H:H,MATCH($C188,'Policy Characteristics'!$C:$C,0)))</f>
        <v>0.01</v>
      </c>
      <c r="O188" s="276" t="str">
        <f>IF(ISBLANK(INDEX('Policy Characteristics'!I:I,MATCH($C188,'Policy Characteristics'!$C:$C,0))),"",INDEX('Policy Characteristics'!I:I,MATCH($C188,'Policy Characteristics'!$C:$C,0)))</f>
        <v>% of newly sold non-electric building components</v>
      </c>
      <c r="P188" s="276" t="str">
        <f>IF(ISBLANK(INDEX('Policy Characteristics'!J:J,MATCH($C188,'Policy Characteristics'!$C:$C,0))),"",INDEX('Policy Characteristics'!J:J,MATCH($C188,'Policy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8" s="276" t="str">
        <f>IF(ISBLANK(INDEX('Policy Characteristics'!K:K,MATCH($C188,'Policy Characteristics'!$C:$C,0))),"",INDEX('Policy Characteristics'!K:K,MATCH($C188,'Policy Characteristics'!$C:$C,0)))</f>
        <v>buildings-sector-main.html#component-elec</v>
      </c>
      <c r="R188" s="276" t="str">
        <f>IF(ISBLANK(INDEX('Policy Characteristics'!L:L,MATCH($C188,'Policy Characteristics'!$C:$C,0))),"",INDEX('Policy Characteristics'!L:L,MATCH($C188,'Policy Characteristics'!$C:$C,0)))</f>
        <v>building-component-electrification.html</v>
      </c>
    </row>
    <row r="189" spans="1:18" x14ac:dyDescent="0.25">
      <c r="A189" s="276" t="str">
        <f>IF(ISBLANK(INDEX('Policy Characteristics'!A:A,MATCH($C189,'Policy Characteristics'!$C:$C,0))),"",INDEX('Policy Characteristics'!A:A,MATCH($C189,'Policy Characteristics'!$C:$C,0)))</f>
        <v>Buildings and Appliances</v>
      </c>
      <c r="B189" s="285" t="str">
        <f>IF(ISBLANK(INDEX('Policy Characteristics'!B:B,MATCH($C189,'Policy Characteristics'!$C:$C,0))),"",INDEX('Policy Characteristics'!B:B,MATCH($C189,'Policy Characteristics'!$C:$C,0)))</f>
        <v>Building Component Electrification</v>
      </c>
      <c r="C189" s="276" t="str">
        <f t="shared" si="10"/>
        <v>Fraction of New Bldg Components Shifted to Other Fuels</v>
      </c>
      <c r="D189" s="47" t="s">
        <v>119</v>
      </c>
      <c r="E189" s="47" t="s">
        <v>289</v>
      </c>
      <c r="F189" s="47" t="s">
        <v>125</v>
      </c>
      <c r="G189" s="47" t="s">
        <v>293</v>
      </c>
      <c r="H189" s="44">
        <v>437</v>
      </c>
      <c r="I189" s="347" t="s">
        <v>45</v>
      </c>
      <c r="J189" s="277" t="str">
        <f>IF(ISBLANK(INDEX('Policy Characteristics'!D:D,MATCH($C189,'Policy Characteristics'!$C:$C,0))),"",INDEX('Policy Characteristics'!D:D,MATCH($C189,'Policy Characteristics'!$C:$C,0)))</f>
        <v>Building Component Electrification</v>
      </c>
      <c r="K189" s="276" t="str">
        <f>IF(ISBLANK(INDEX('Policy Characteristics'!E:E,MATCH($C189,'Policy Characteristics'!$C:$C,0))),"",INDEX('Policy Characteristics'!E:E,MATCH($C189,'Policy Characteristics'!$C:$C,0)))</f>
        <v>bldgs new component fuel shifting</v>
      </c>
      <c r="L189" s="284">
        <f>IF(ISBLANK(INDEX('Policy Characteristics'!F:F,MATCH($C189,'Policy Characteristics'!$C:$C,0))),"",INDEX('Policy Characteristics'!F:F,MATCH($C189,'Policy Characteristics'!$C:$C,0)))</f>
        <v>0</v>
      </c>
      <c r="M189" s="284">
        <f>IF(ISBLANK(INDEX('Policy Characteristics'!G:G,MATCH($C189,'Policy Characteristics'!$C:$C,0))),"",INDEX('Policy Characteristics'!G:G,MATCH($C189,'Policy Characteristics'!$C:$C,0)))</f>
        <v>1</v>
      </c>
      <c r="N189" s="284">
        <f>IF(ISBLANK(INDEX('Policy Characteristics'!H:H,MATCH($C189,'Policy Characteristics'!$C:$C,0))),"",INDEX('Policy Characteristics'!H:H,MATCH($C189,'Policy Characteristics'!$C:$C,0)))</f>
        <v>0.01</v>
      </c>
      <c r="O189" s="276" t="str">
        <f>IF(ISBLANK(INDEX('Policy Characteristics'!I:I,MATCH($C189,'Policy Characteristics'!$C:$C,0))),"",INDEX('Policy Characteristics'!I:I,MATCH($C189,'Policy Characteristics'!$C:$C,0)))</f>
        <v>% of newly sold non-electric building components</v>
      </c>
      <c r="P189" s="276" t="str">
        <f>IF(ISBLANK(INDEX('Policy Characteristics'!J:J,MATCH($C189,'Policy Characteristics'!$C:$C,0))),"",INDEX('Policy Characteristics'!J:J,MATCH($C189,'Policy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89" s="276" t="str">
        <f>IF(ISBLANK(INDEX('Policy Characteristics'!K:K,MATCH($C189,'Policy Characteristics'!$C:$C,0))),"",INDEX('Policy Characteristics'!K:K,MATCH($C189,'Policy Characteristics'!$C:$C,0)))</f>
        <v>buildings-sector-main.html#component-elec</v>
      </c>
      <c r="R189" s="276" t="str">
        <f>IF(ISBLANK(INDEX('Policy Characteristics'!L:L,MATCH($C189,'Policy Characteristics'!$C:$C,0))),"",INDEX('Policy Characteristics'!L:L,MATCH($C189,'Policy Characteristics'!$C:$C,0)))</f>
        <v>building-component-electrification.html</v>
      </c>
    </row>
    <row r="190" spans="1:18" x14ac:dyDescent="0.25">
      <c r="A190" s="276" t="str">
        <f>IF(ISBLANK(INDEX('Policy Characteristics'!A:A,MATCH($C190,'Policy Characteristics'!$C:$C,0))),"",INDEX('Policy Characteristics'!A:A,MATCH($C190,'Policy Characteristics'!$C:$C,0)))</f>
        <v>Buildings and Appliances</v>
      </c>
      <c r="B190" s="285" t="str">
        <f>IF(ISBLANK(INDEX('Policy Characteristics'!B:B,MATCH($C190,'Policy Characteristics'!$C:$C,0))),"",INDEX('Policy Characteristics'!B:B,MATCH($C190,'Policy Characteristics'!$C:$C,0)))</f>
        <v>Building Component Electrification</v>
      </c>
      <c r="C190" s="276" t="str">
        <f t="shared" si="10"/>
        <v>Fraction of New Bldg Components Shifted to Other Fuels</v>
      </c>
      <c r="D190" s="47" t="s">
        <v>120</v>
      </c>
      <c r="E190" s="47" t="s">
        <v>289</v>
      </c>
      <c r="F190" s="47" t="s">
        <v>126</v>
      </c>
      <c r="G190" s="47" t="s">
        <v>293</v>
      </c>
      <c r="H190" s="44">
        <v>438</v>
      </c>
      <c r="I190" s="347" t="s">
        <v>44</v>
      </c>
      <c r="J190" s="277" t="str">
        <f>IF(ISBLANK(INDEX('Policy Characteristics'!D:D,MATCH($C190,'Policy Characteristics'!$C:$C,0))),"",INDEX('Policy Characteristics'!D:D,MATCH($C190,'Policy Characteristics'!$C:$C,0)))</f>
        <v>Building Component Electrification</v>
      </c>
      <c r="K190" s="276" t="str">
        <f>IF(ISBLANK(INDEX('Policy Characteristics'!E:E,MATCH($C190,'Policy Characteristics'!$C:$C,0))),"",INDEX('Policy Characteristics'!E:E,MATCH($C190,'Policy Characteristics'!$C:$C,0)))</f>
        <v>bldgs new component fuel shifting</v>
      </c>
      <c r="L190" s="284">
        <f>IF(ISBLANK(INDEX('Policy Characteristics'!F:F,MATCH($C190,'Policy Characteristics'!$C:$C,0))),"",INDEX('Policy Characteristics'!F:F,MATCH($C190,'Policy Characteristics'!$C:$C,0)))</f>
        <v>0</v>
      </c>
      <c r="M190" s="284">
        <f>IF(ISBLANK(INDEX('Policy Characteristics'!G:G,MATCH($C190,'Policy Characteristics'!$C:$C,0))),"",INDEX('Policy Characteristics'!G:G,MATCH($C190,'Policy Characteristics'!$C:$C,0)))</f>
        <v>1</v>
      </c>
      <c r="N190" s="284">
        <f>IF(ISBLANK(INDEX('Policy Characteristics'!H:H,MATCH($C190,'Policy Characteristics'!$C:$C,0))),"",INDEX('Policy Characteristics'!H:H,MATCH($C190,'Policy Characteristics'!$C:$C,0)))</f>
        <v>0.01</v>
      </c>
      <c r="O190" s="276" t="str">
        <f>IF(ISBLANK(INDEX('Policy Characteristics'!I:I,MATCH($C190,'Policy Characteristics'!$C:$C,0))),"",INDEX('Policy Characteristics'!I:I,MATCH($C190,'Policy Characteristics'!$C:$C,0)))</f>
        <v>% of newly sold non-electric building components</v>
      </c>
      <c r="P190" s="276" t="str">
        <f>IF(ISBLANK(INDEX('Policy Characteristics'!J:J,MATCH($C190,'Policy Characteristics'!$C:$C,0))),"",INDEX('Policy Characteristics'!J:J,MATCH($C190,'Policy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0" s="276" t="str">
        <f>IF(ISBLANK(INDEX('Policy Characteristics'!K:K,MATCH($C190,'Policy Characteristics'!$C:$C,0))),"",INDEX('Policy Characteristics'!K:K,MATCH($C190,'Policy Characteristics'!$C:$C,0)))</f>
        <v>buildings-sector-main.html#component-elec</v>
      </c>
      <c r="R190" s="276" t="str">
        <f>IF(ISBLANK(INDEX('Policy Characteristics'!L:L,MATCH($C190,'Policy Characteristics'!$C:$C,0))),"",INDEX('Policy Characteristics'!L:L,MATCH($C190,'Policy Characteristics'!$C:$C,0)))</f>
        <v>building-component-electrification.html</v>
      </c>
    </row>
    <row r="191" spans="1:18" x14ac:dyDescent="0.25">
      <c r="A191" s="276" t="str">
        <f>IF(ISBLANK(INDEX('Policy Characteristics'!A:A,MATCH($C191,'Policy Characteristics'!$C:$C,0))),"",INDEX('Policy Characteristics'!A:A,MATCH($C191,'Policy Characteristics'!$C:$C,0)))</f>
        <v>Buildings and Appliances</v>
      </c>
      <c r="B191" s="285" t="str">
        <f>IF(ISBLANK(INDEX('Policy Characteristics'!B:B,MATCH($C191,'Policy Characteristics'!$C:$C,0))),"",INDEX('Policy Characteristics'!B:B,MATCH($C191,'Policy Characteristics'!$C:$C,0)))</f>
        <v>Building Component Electrification</v>
      </c>
      <c r="C191" s="276" t="str">
        <f t="shared" si="10"/>
        <v>Fraction of New Bldg Components Shifted to Other Fuels</v>
      </c>
      <c r="D191" s="47" t="s">
        <v>121</v>
      </c>
      <c r="E191" s="47" t="s">
        <v>289</v>
      </c>
      <c r="F191" s="47" t="s">
        <v>127</v>
      </c>
      <c r="G191" s="47" t="s">
        <v>293</v>
      </c>
      <c r="H191" s="44">
        <v>439</v>
      </c>
      <c r="I191" s="347" t="s">
        <v>44</v>
      </c>
      <c r="J191" s="277" t="str">
        <f>IF(ISBLANK(INDEX('Policy Characteristics'!D:D,MATCH($C191,'Policy Characteristics'!$C:$C,0))),"",INDEX('Policy Characteristics'!D:D,MATCH($C191,'Policy Characteristics'!$C:$C,0)))</f>
        <v>Building Component Electrification</v>
      </c>
      <c r="K191" s="276" t="str">
        <f>IF(ISBLANK(INDEX('Policy Characteristics'!E:E,MATCH($C191,'Policy Characteristics'!$C:$C,0))),"",INDEX('Policy Characteristics'!E:E,MATCH($C191,'Policy Characteristics'!$C:$C,0)))</f>
        <v>bldgs new component fuel shifting</v>
      </c>
      <c r="L191" s="284">
        <f>IF(ISBLANK(INDEX('Policy Characteristics'!F:F,MATCH($C191,'Policy Characteristics'!$C:$C,0))),"",INDEX('Policy Characteristics'!F:F,MATCH($C191,'Policy Characteristics'!$C:$C,0)))</f>
        <v>0</v>
      </c>
      <c r="M191" s="284">
        <f>IF(ISBLANK(INDEX('Policy Characteristics'!G:G,MATCH($C191,'Policy Characteristics'!$C:$C,0))),"",INDEX('Policy Characteristics'!G:G,MATCH($C191,'Policy Characteristics'!$C:$C,0)))</f>
        <v>1</v>
      </c>
      <c r="N191" s="284">
        <f>IF(ISBLANK(INDEX('Policy Characteristics'!H:H,MATCH($C191,'Policy Characteristics'!$C:$C,0))),"",INDEX('Policy Characteristics'!H:H,MATCH($C191,'Policy Characteristics'!$C:$C,0)))</f>
        <v>0.01</v>
      </c>
      <c r="O191" s="276" t="str">
        <f>IF(ISBLANK(INDEX('Policy Characteristics'!I:I,MATCH($C191,'Policy Characteristics'!$C:$C,0))),"",INDEX('Policy Characteristics'!I:I,MATCH($C191,'Policy Characteristics'!$C:$C,0)))</f>
        <v>% of newly sold non-electric building components</v>
      </c>
      <c r="P191" s="276" t="str">
        <f>IF(ISBLANK(INDEX('Policy Characteristics'!J:J,MATCH($C191,'Policy Characteristics'!$C:$C,0))),"",INDEX('Policy Characteristics'!J:J,MATCH($C191,'Policy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1" s="276" t="str">
        <f>IF(ISBLANK(INDEX('Policy Characteristics'!K:K,MATCH($C191,'Policy Characteristics'!$C:$C,0))),"",INDEX('Policy Characteristics'!K:K,MATCH($C191,'Policy Characteristics'!$C:$C,0)))</f>
        <v>buildings-sector-main.html#component-elec</v>
      </c>
      <c r="R191" s="276" t="str">
        <f>IF(ISBLANK(INDEX('Policy Characteristics'!L:L,MATCH($C191,'Policy Characteristics'!$C:$C,0))),"",INDEX('Policy Characteristics'!L:L,MATCH($C191,'Policy Characteristics'!$C:$C,0)))</f>
        <v>building-component-electrification.html</v>
      </c>
    </row>
    <row r="192" spans="1:18" x14ac:dyDescent="0.25">
      <c r="A192" s="276" t="str">
        <f>IF(ISBLANK(INDEX('Policy Characteristics'!A:A,MATCH($C192,'Policy Characteristics'!$C:$C,0))),"",INDEX('Policy Characteristics'!A:A,MATCH($C192,'Policy Characteristics'!$C:$C,0)))</f>
        <v>Buildings and Appliances</v>
      </c>
      <c r="B192" s="285" t="str">
        <f>IF(ISBLANK(INDEX('Policy Characteristics'!B:B,MATCH($C192,'Policy Characteristics'!$C:$C,0))),"",INDEX('Policy Characteristics'!B:B,MATCH($C192,'Policy Characteristics'!$C:$C,0)))</f>
        <v>Building Component Electrification</v>
      </c>
      <c r="C192" s="276" t="str">
        <f t="shared" si="10"/>
        <v>Fraction of New Bldg Components Shifted to Other Fuels</v>
      </c>
      <c r="D192" s="47" t="s">
        <v>116</v>
      </c>
      <c r="E192" s="47" t="s">
        <v>290</v>
      </c>
      <c r="F192" s="47" t="s">
        <v>122</v>
      </c>
      <c r="G192" s="47" t="s">
        <v>292</v>
      </c>
      <c r="H192" s="44">
        <v>440</v>
      </c>
      <c r="I192" s="347" t="s">
        <v>44</v>
      </c>
      <c r="J192" s="277" t="str">
        <f>IF(ISBLANK(INDEX('Policy Characteristics'!D:D,MATCH($C192,'Policy Characteristics'!$C:$C,0))),"",INDEX('Policy Characteristics'!D:D,MATCH($C192,'Policy Characteristics'!$C:$C,0)))</f>
        <v>Building Component Electrification</v>
      </c>
      <c r="K192" s="276" t="str">
        <f>IF(ISBLANK(INDEX('Policy Characteristics'!E:E,MATCH($C192,'Policy Characteristics'!$C:$C,0))),"",INDEX('Policy Characteristics'!E:E,MATCH($C192,'Policy Characteristics'!$C:$C,0)))</f>
        <v>bldgs new component fuel shifting</v>
      </c>
      <c r="L192" s="284">
        <f>IF(ISBLANK(INDEX('Policy Characteristics'!F:F,MATCH($C192,'Policy Characteristics'!$C:$C,0))),"",INDEX('Policy Characteristics'!F:F,MATCH($C192,'Policy Characteristics'!$C:$C,0)))</f>
        <v>0</v>
      </c>
      <c r="M192" s="284">
        <f>IF(ISBLANK(INDEX('Policy Characteristics'!G:G,MATCH($C192,'Policy Characteristics'!$C:$C,0))),"",INDEX('Policy Characteristics'!G:G,MATCH($C192,'Policy Characteristics'!$C:$C,0)))</f>
        <v>1</v>
      </c>
      <c r="N192" s="284">
        <f>IF(ISBLANK(INDEX('Policy Characteristics'!H:H,MATCH($C192,'Policy Characteristics'!$C:$C,0))),"",INDEX('Policy Characteristics'!H:H,MATCH($C192,'Policy Characteristics'!$C:$C,0)))</f>
        <v>0.01</v>
      </c>
      <c r="O192" s="276" t="str">
        <f>IF(ISBLANK(INDEX('Policy Characteristics'!I:I,MATCH($C192,'Policy Characteristics'!$C:$C,0))),"",INDEX('Policy Characteristics'!I:I,MATCH($C192,'Policy Characteristics'!$C:$C,0)))</f>
        <v>% of newly sold non-electric building components</v>
      </c>
      <c r="P192" s="276" t="str">
        <f>IF(ISBLANK(INDEX('Policy Characteristics'!J:J,MATCH($C192,'Policy Characteristics'!$C:$C,0))),"",INDEX('Policy Characteristics'!J:J,MATCH($C192,'Policy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2" s="276" t="str">
        <f>IF(ISBLANK(INDEX('Policy Characteristics'!K:K,MATCH($C192,'Policy Characteristics'!$C:$C,0))),"",INDEX('Policy Characteristics'!K:K,MATCH($C192,'Policy Characteristics'!$C:$C,0)))</f>
        <v>buildings-sector-main.html#component-elec</v>
      </c>
      <c r="R192" s="276" t="str">
        <f>IF(ISBLANK(INDEX('Policy Characteristics'!L:L,MATCH($C192,'Policy Characteristics'!$C:$C,0))),"",INDEX('Policy Characteristics'!L:L,MATCH($C192,'Policy Characteristics'!$C:$C,0)))</f>
        <v>building-component-electrification.html</v>
      </c>
    </row>
    <row r="193" spans="1:18" x14ac:dyDescent="0.25">
      <c r="A193" s="276" t="str">
        <f>IF(ISBLANK(INDEX('Policy Characteristics'!A:A,MATCH($C193,'Policy Characteristics'!$C:$C,0))),"",INDEX('Policy Characteristics'!A:A,MATCH($C193,'Policy Characteristics'!$C:$C,0)))</f>
        <v>Buildings and Appliances</v>
      </c>
      <c r="B193" s="285" t="str">
        <f>IF(ISBLANK(INDEX('Policy Characteristics'!B:B,MATCH($C193,'Policy Characteristics'!$C:$C,0))),"",INDEX('Policy Characteristics'!B:B,MATCH($C193,'Policy Characteristics'!$C:$C,0)))</f>
        <v>Building Component Electrification</v>
      </c>
      <c r="C193" s="276" t="str">
        <f t="shared" si="10"/>
        <v>Fraction of New Bldg Components Shifted to Other Fuels</v>
      </c>
      <c r="D193" s="47" t="s">
        <v>117</v>
      </c>
      <c r="E193" s="47" t="s">
        <v>290</v>
      </c>
      <c r="F193" s="47" t="s">
        <v>123</v>
      </c>
      <c r="G193" s="47" t="s">
        <v>292</v>
      </c>
      <c r="H193" s="44">
        <v>441</v>
      </c>
      <c r="I193" s="347" t="s">
        <v>45</v>
      </c>
      <c r="J193" s="277" t="str">
        <f>IF(ISBLANK(INDEX('Policy Characteristics'!D:D,MATCH($C193,'Policy Characteristics'!$C:$C,0))),"",INDEX('Policy Characteristics'!D:D,MATCH($C193,'Policy Characteristics'!$C:$C,0)))</f>
        <v>Building Component Electrification</v>
      </c>
      <c r="K193" s="276" t="str">
        <f>IF(ISBLANK(INDEX('Policy Characteristics'!E:E,MATCH($C193,'Policy Characteristics'!$C:$C,0))),"",INDEX('Policy Characteristics'!E:E,MATCH($C193,'Policy Characteristics'!$C:$C,0)))</f>
        <v>bldgs new component fuel shifting</v>
      </c>
      <c r="L193" s="284">
        <f>IF(ISBLANK(INDEX('Policy Characteristics'!F:F,MATCH($C193,'Policy Characteristics'!$C:$C,0))),"",INDEX('Policy Characteristics'!F:F,MATCH($C193,'Policy Characteristics'!$C:$C,0)))</f>
        <v>0</v>
      </c>
      <c r="M193" s="284">
        <f>IF(ISBLANK(INDEX('Policy Characteristics'!G:G,MATCH($C193,'Policy Characteristics'!$C:$C,0))),"",INDEX('Policy Characteristics'!G:G,MATCH($C193,'Policy Characteristics'!$C:$C,0)))</f>
        <v>1</v>
      </c>
      <c r="N193" s="284">
        <f>IF(ISBLANK(INDEX('Policy Characteristics'!H:H,MATCH($C193,'Policy Characteristics'!$C:$C,0))),"",INDEX('Policy Characteristics'!H:H,MATCH($C193,'Policy Characteristics'!$C:$C,0)))</f>
        <v>0.01</v>
      </c>
      <c r="O193" s="276" t="str">
        <f>IF(ISBLANK(INDEX('Policy Characteristics'!I:I,MATCH($C193,'Policy Characteristics'!$C:$C,0))),"",INDEX('Policy Characteristics'!I:I,MATCH($C193,'Policy Characteristics'!$C:$C,0)))</f>
        <v>% of newly sold non-electric building components</v>
      </c>
      <c r="P193" s="276" t="str">
        <f>IF(ISBLANK(INDEX('Policy Characteristics'!J:J,MATCH($C193,'Policy Characteristics'!$C:$C,0))),"",INDEX('Policy Characteristics'!J:J,MATCH($C193,'Policy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3" s="276" t="str">
        <f>IF(ISBLANK(INDEX('Policy Characteristics'!K:K,MATCH($C193,'Policy Characteristics'!$C:$C,0))),"",INDEX('Policy Characteristics'!K:K,MATCH($C193,'Policy Characteristics'!$C:$C,0)))</f>
        <v>buildings-sector-main.html#component-elec</v>
      </c>
      <c r="R193" s="276" t="str">
        <f>IF(ISBLANK(INDEX('Policy Characteristics'!L:L,MATCH($C193,'Policy Characteristics'!$C:$C,0))),"",INDEX('Policy Characteristics'!L:L,MATCH($C193,'Policy Characteristics'!$C:$C,0)))</f>
        <v>building-component-electrification.html</v>
      </c>
    </row>
    <row r="194" spans="1:18" x14ac:dyDescent="0.25">
      <c r="A194" s="276" t="str">
        <f>IF(ISBLANK(INDEX('Policy Characteristics'!A:A,MATCH($C194,'Policy Characteristics'!$C:$C,0))),"",INDEX('Policy Characteristics'!A:A,MATCH($C194,'Policy Characteristics'!$C:$C,0)))</f>
        <v>Buildings and Appliances</v>
      </c>
      <c r="B194" s="285" t="str">
        <f>IF(ISBLANK(INDEX('Policy Characteristics'!B:B,MATCH($C194,'Policy Characteristics'!$C:$C,0))),"",INDEX('Policy Characteristics'!B:B,MATCH($C194,'Policy Characteristics'!$C:$C,0)))</f>
        <v>Building Component Electrification</v>
      </c>
      <c r="C194" s="276" t="str">
        <f t="shared" si="10"/>
        <v>Fraction of New Bldg Components Shifted to Other Fuels</v>
      </c>
      <c r="D194" s="47" t="s">
        <v>119</v>
      </c>
      <c r="E194" s="47" t="s">
        <v>290</v>
      </c>
      <c r="F194" s="47" t="s">
        <v>125</v>
      </c>
      <c r="G194" s="47" t="s">
        <v>292</v>
      </c>
      <c r="H194" s="44">
        <v>442</v>
      </c>
      <c r="I194" s="347" t="s">
        <v>45</v>
      </c>
      <c r="J194" s="277" t="str">
        <f>IF(ISBLANK(INDEX('Policy Characteristics'!D:D,MATCH($C194,'Policy Characteristics'!$C:$C,0))),"",INDEX('Policy Characteristics'!D:D,MATCH($C194,'Policy Characteristics'!$C:$C,0)))</f>
        <v>Building Component Electrification</v>
      </c>
      <c r="K194" s="276" t="str">
        <f>IF(ISBLANK(INDEX('Policy Characteristics'!E:E,MATCH($C194,'Policy Characteristics'!$C:$C,0))),"",INDEX('Policy Characteristics'!E:E,MATCH($C194,'Policy Characteristics'!$C:$C,0)))</f>
        <v>bldgs new component fuel shifting</v>
      </c>
      <c r="L194" s="284">
        <f>IF(ISBLANK(INDEX('Policy Characteristics'!F:F,MATCH($C194,'Policy Characteristics'!$C:$C,0))),"",INDEX('Policy Characteristics'!F:F,MATCH($C194,'Policy Characteristics'!$C:$C,0)))</f>
        <v>0</v>
      </c>
      <c r="M194" s="284">
        <f>IF(ISBLANK(INDEX('Policy Characteristics'!G:G,MATCH($C194,'Policy Characteristics'!$C:$C,0))),"",INDEX('Policy Characteristics'!G:G,MATCH($C194,'Policy Characteristics'!$C:$C,0)))</f>
        <v>1</v>
      </c>
      <c r="N194" s="284">
        <f>IF(ISBLANK(INDEX('Policy Characteristics'!H:H,MATCH($C194,'Policy Characteristics'!$C:$C,0))),"",INDEX('Policy Characteristics'!H:H,MATCH($C194,'Policy Characteristics'!$C:$C,0)))</f>
        <v>0.01</v>
      </c>
      <c r="O194" s="276" t="str">
        <f>IF(ISBLANK(INDEX('Policy Characteristics'!I:I,MATCH($C194,'Policy Characteristics'!$C:$C,0))),"",INDEX('Policy Characteristics'!I:I,MATCH($C194,'Policy Characteristics'!$C:$C,0)))</f>
        <v>% of newly sold non-electric building components</v>
      </c>
      <c r="P194" s="276" t="str">
        <f>IF(ISBLANK(INDEX('Policy Characteristics'!J:J,MATCH($C194,'Policy Characteristics'!$C:$C,0))),"",INDEX('Policy Characteristics'!J:J,MATCH($C194,'Policy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4" s="276" t="str">
        <f>IF(ISBLANK(INDEX('Policy Characteristics'!K:K,MATCH($C194,'Policy Characteristics'!$C:$C,0))),"",INDEX('Policy Characteristics'!K:K,MATCH($C194,'Policy Characteristics'!$C:$C,0)))</f>
        <v>buildings-sector-main.html#component-elec</v>
      </c>
      <c r="R194" s="276" t="str">
        <f>IF(ISBLANK(INDEX('Policy Characteristics'!L:L,MATCH($C194,'Policy Characteristics'!$C:$C,0))),"",INDEX('Policy Characteristics'!L:L,MATCH($C194,'Policy Characteristics'!$C:$C,0)))</f>
        <v>building-component-electrification.html</v>
      </c>
    </row>
    <row r="195" spans="1:18" x14ac:dyDescent="0.25">
      <c r="A195" s="276" t="str">
        <f>IF(ISBLANK(INDEX('Policy Characteristics'!A:A,MATCH($C195,'Policy Characteristics'!$C:$C,0))),"",INDEX('Policy Characteristics'!A:A,MATCH($C195,'Policy Characteristics'!$C:$C,0)))</f>
        <v>Buildings and Appliances</v>
      </c>
      <c r="B195" s="285" t="str">
        <f>IF(ISBLANK(INDEX('Policy Characteristics'!B:B,MATCH($C195,'Policy Characteristics'!$C:$C,0))),"",INDEX('Policy Characteristics'!B:B,MATCH($C195,'Policy Characteristics'!$C:$C,0)))</f>
        <v>Building Component Electrification</v>
      </c>
      <c r="C195" s="276" t="str">
        <f t="shared" si="10"/>
        <v>Fraction of New Bldg Components Shifted to Other Fuels</v>
      </c>
      <c r="D195" s="47" t="s">
        <v>120</v>
      </c>
      <c r="E195" s="47" t="s">
        <v>290</v>
      </c>
      <c r="F195" s="47" t="s">
        <v>126</v>
      </c>
      <c r="G195" s="47" t="s">
        <v>292</v>
      </c>
      <c r="H195" s="44">
        <v>443</v>
      </c>
      <c r="I195" s="347" t="s">
        <v>44</v>
      </c>
      <c r="J195" s="277" t="str">
        <f>IF(ISBLANK(INDEX('Policy Characteristics'!D:D,MATCH($C195,'Policy Characteristics'!$C:$C,0))),"",INDEX('Policy Characteristics'!D:D,MATCH($C195,'Policy Characteristics'!$C:$C,0)))</f>
        <v>Building Component Electrification</v>
      </c>
      <c r="K195" s="276" t="str">
        <f>IF(ISBLANK(INDEX('Policy Characteristics'!E:E,MATCH($C195,'Policy Characteristics'!$C:$C,0))),"",INDEX('Policy Characteristics'!E:E,MATCH($C195,'Policy Characteristics'!$C:$C,0)))</f>
        <v>bldgs new component fuel shifting</v>
      </c>
      <c r="L195" s="284">
        <f>IF(ISBLANK(INDEX('Policy Characteristics'!F:F,MATCH($C195,'Policy Characteristics'!$C:$C,0))),"",INDEX('Policy Characteristics'!F:F,MATCH($C195,'Policy Characteristics'!$C:$C,0)))</f>
        <v>0</v>
      </c>
      <c r="M195" s="284">
        <f>IF(ISBLANK(INDEX('Policy Characteristics'!G:G,MATCH($C195,'Policy Characteristics'!$C:$C,0))),"",INDEX('Policy Characteristics'!G:G,MATCH($C195,'Policy Characteristics'!$C:$C,0)))</f>
        <v>1</v>
      </c>
      <c r="N195" s="284">
        <f>IF(ISBLANK(INDEX('Policy Characteristics'!H:H,MATCH($C195,'Policy Characteristics'!$C:$C,0))),"",INDEX('Policy Characteristics'!H:H,MATCH($C195,'Policy Characteristics'!$C:$C,0)))</f>
        <v>0.01</v>
      </c>
      <c r="O195" s="276" t="str">
        <f>IF(ISBLANK(INDEX('Policy Characteristics'!I:I,MATCH($C195,'Policy Characteristics'!$C:$C,0))),"",INDEX('Policy Characteristics'!I:I,MATCH($C195,'Policy Characteristics'!$C:$C,0)))</f>
        <v>% of newly sold non-electric building components</v>
      </c>
      <c r="P195" s="276" t="str">
        <f>IF(ISBLANK(INDEX('Policy Characteristics'!J:J,MATCH($C195,'Policy Characteristics'!$C:$C,0))),"",INDEX('Policy Characteristics'!J:J,MATCH($C195,'Policy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5" s="276" t="str">
        <f>IF(ISBLANK(INDEX('Policy Characteristics'!K:K,MATCH($C195,'Policy Characteristics'!$C:$C,0))),"",INDEX('Policy Characteristics'!K:K,MATCH($C195,'Policy Characteristics'!$C:$C,0)))</f>
        <v>buildings-sector-main.html#component-elec</v>
      </c>
      <c r="R195" s="276" t="str">
        <f>IF(ISBLANK(INDEX('Policy Characteristics'!L:L,MATCH($C195,'Policy Characteristics'!$C:$C,0))),"",INDEX('Policy Characteristics'!L:L,MATCH($C195,'Policy Characteristics'!$C:$C,0)))</f>
        <v>building-component-electrification.html</v>
      </c>
    </row>
    <row r="196" spans="1:18" x14ac:dyDescent="0.25">
      <c r="A196" s="276" t="str">
        <f>IF(ISBLANK(INDEX('Policy Characteristics'!A:A,MATCH($C196,'Policy Characteristics'!$C:$C,0))),"",INDEX('Policy Characteristics'!A:A,MATCH($C196,'Policy Characteristics'!$C:$C,0)))</f>
        <v>Buildings and Appliances</v>
      </c>
      <c r="B196" s="285" t="str">
        <f>IF(ISBLANK(INDEX('Policy Characteristics'!B:B,MATCH($C196,'Policy Characteristics'!$C:$C,0))),"",INDEX('Policy Characteristics'!B:B,MATCH($C196,'Policy Characteristics'!$C:$C,0)))</f>
        <v>Building Component Electrification</v>
      </c>
      <c r="C196" s="276" t="str">
        <f t="shared" si="10"/>
        <v>Fraction of New Bldg Components Shifted to Other Fuels</v>
      </c>
      <c r="D196" s="47" t="s">
        <v>121</v>
      </c>
      <c r="E196" s="47" t="s">
        <v>290</v>
      </c>
      <c r="F196" s="47" t="s">
        <v>127</v>
      </c>
      <c r="G196" s="47" t="s">
        <v>292</v>
      </c>
      <c r="H196" s="44">
        <v>444</v>
      </c>
      <c r="I196" s="347" t="s">
        <v>44</v>
      </c>
      <c r="J196" s="277" t="str">
        <f>IF(ISBLANK(INDEX('Policy Characteristics'!D:D,MATCH($C196,'Policy Characteristics'!$C:$C,0))),"",INDEX('Policy Characteristics'!D:D,MATCH($C196,'Policy Characteristics'!$C:$C,0)))</f>
        <v>Building Component Electrification</v>
      </c>
      <c r="K196" s="276" t="str">
        <f>IF(ISBLANK(INDEX('Policy Characteristics'!E:E,MATCH($C196,'Policy Characteristics'!$C:$C,0))),"",INDEX('Policy Characteristics'!E:E,MATCH($C196,'Policy Characteristics'!$C:$C,0)))</f>
        <v>bldgs new component fuel shifting</v>
      </c>
      <c r="L196" s="284">
        <f>IF(ISBLANK(INDEX('Policy Characteristics'!F:F,MATCH($C196,'Policy Characteristics'!$C:$C,0))),"",INDEX('Policy Characteristics'!F:F,MATCH($C196,'Policy Characteristics'!$C:$C,0)))</f>
        <v>0</v>
      </c>
      <c r="M196" s="284">
        <f>IF(ISBLANK(INDEX('Policy Characteristics'!G:G,MATCH($C196,'Policy Characteristics'!$C:$C,0))),"",INDEX('Policy Characteristics'!G:G,MATCH($C196,'Policy Characteristics'!$C:$C,0)))</f>
        <v>1</v>
      </c>
      <c r="N196" s="284">
        <f>IF(ISBLANK(INDEX('Policy Characteristics'!H:H,MATCH($C196,'Policy Characteristics'!$C:$C,0))),"",INDEX('Policy Characteristics'!H:H,MATCH($C196,'Policy Characteristics'!$C:$C,0)))</f>
        <v>0.01</v>
      </c>
      <c r="O196" s="276" t="str">
        <f>IF(ISBLANK(INDEX('Policy Characteristics'!I:I,MATCH($C196,'Policy Characteristics'!$C:$C,0))),"",INDEX('Policy Characteristics'!I:I,MATCH($C196,'Policy Characteristics'!$C:$C,0)))</f>
        <v>% of newly sold non-electric building components</v>
      </c>
      <c r="P196" s="276" t="str">
        <f>IF(ISBLANK(INDEX('Policy Characteristics'!J:J,MATCH($C196,'Policy Characteristics'!$C:$C,0))),"",INDEX('Policy Characteristics'!J:J,MATCH($C196,'Policy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6" s="276" t="str">
        <f>IF(ISBLANK(INDEX('Policy Characteristics'!K:K,MATCH($C196,'Policy Characteristics'!$C:$C,0))),"",INDEX('Policy Characteristics'!K:K,MATCH($C196,'Policy Characteristics'!$C:$C,0)))</f>
        <v>buildings-sector-main.html#component-elec</v>
      </c>
      <c r="R196" s="276" t="str">
        <f>IF(ISBLANK(INDEX('Policy Characteristics'!L:L,MATCH($C196,'Policy Characteristics'!$C:$C,0))),"",INDEX('Policy Characteristics'!L:L,MATCH($C196,'Policy Characteristics'!$C:$C,0)))</f>
        <v>building-component-electrification.html</v>
      </c>
    </row>
    <row r="197" spans="1:18" x14ac:dyDescent="0.25">
      <c r="A197" s="276" t="str">
        <f>IF(ISBLANK(INDEX('Policy Characteristics'!A:A,MATCH($C197,'Policy Characteristics'!$C:$C,0))),"",INDEX('Policy Characteristics'!A:A,MATCH($C197,'Policy Characteristics'!$C:$C,0)))</f>
        <v>Buildings and Appliances</v>
      </c>
      <c r="B197" s="285" t="str">
        <f>IF(ISBLANK(INDEX('Policy Characteristics'!B:B,MATCH($C197,'Policy Characteristics'!$C:$C,0))),"",INDEX('Policy Characteristics'!B:B,MATCH($C197,'Policy Characteristics'!$C:$C,0)))</f>
        <v>Building Component Electrification</v>
      </c>
      <c r="C197" s="276" t="str">
        <f t="shared" si="10"/>
        <v>Fraction of New Bldg Components Shifted to Other Fuels</v>
      </c>
      <c r="D197" s="47" t="s">
        <v>116</v>
      </c>
      <c r="E197" s="47" t="s">
        <v>291</v>
      </c>
      <c r="F197" s="47" t="s">
        <v>122</v>
      </c>
      <c r="G197" s="47" t="s">
        <v>172</v>
      </c>
      <c r="H197" s="44">
        <v>445</v>
      </c>
      <c r="I197" s="347" t="s">
        <v>44</v>
      </c>
      <c r="J197" s="277" t="str">
        <f>IF(ISBLANK(INDEX('Policy Characteristics'!D:D,MATCH($C197,'Policy Characteristics'!$C:$C,0))),"",INDEX('Policy Characteristics'!D:D,MATCH($C197,'Policy Characteristics'!$C:$C,0)))</f>
        <v>Building Component Electrification</v>
      </c>
      <c r="K197" s="276" t="str">
        <f>IF(ISBLANK(INDEX('Policy Characteristics'!E:E,MATCH($C197,'Policy Characteristics'!$C:$C,0))),"",INDEX('Policy Characteristics'!E:E,MATCH($C197,'Policy Characteristics'!$C:$C,0)))</f>
        <v>bldgs new component fuel shifting</v>
      </c>
      <c r="L197" s="284">
        <f>IF(ISBLANK(INDEX('Policy Characteristics'!F:F,MATCH($C197,'Policy Characteristics'!$C:$C,0))),"",INDEX('Policy Characteristics'!F:F,MATCH($C197,'Policy Characteristics'!$C:$C,0)))</f>
        <v>0</v>
      </c>
      <c r="M197" s="284">
        <f>IF(ISBLANK(INDEX('Policy Characteristics'!G:G,MATCH($C197,'Policy Characteristics'!$C:$C,0))),"",INDEX('Policy Characteristics'!G:G,MATCH($C197,'Policy Characteristics'!$C:$C,0)))</f>
        <v>1</v>
      </c>
      <c r="N197" s="284">
        <f>IF(ISBLANK(INDEX('Policy Characteristics'!H:H,MATCH($C197,'Policy Characteristics'!$C:$C,0))),"",INDEX('Policy Characteristics'!H:H,MATCH($C197,'Policy Characteristics'!$C:$C,0)))</f>
        <v>0.01</v>
      </c>
      <c r="O197" s="276" t="str">
        <f>IF(ISBLANK(INDEX('Policy Characteristics'!I:I,MATCH($C197,'Policy Characteristics'!$C:$C,0))),"",INDEX('Policy Characteristics'!I:I,MATCH($C197,'Policy Characteristics'!$C:$C,0)))</f>
        <v>% of newly sold non-electric building components</v>
      </c>
      <c r="P197" s="276" t="str">
        <f>IF(ISBLANK(INDEX('Policy Characteristics'!J:J,MATCH($C197,'Policy Characteristics'!$C:$C,0))),"",INDEX('Policy Characteristics'!J:J,MATCH($C197,'Policy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7" s="276" t="str">
        <f>IF(ISBLANK(INDEX('Policy Characteristics'!K:K,MATCH($C197,'Policy Characteristics'!$C:$C,0))),"",INDEX('Policy Characteristics'!K:K,MATCH($C197,'Policy Characteristics'!$C:$C,0)))</f>
        <v>buildings-sector-main.html#component-elec</v>
      </c>
      <c r="R197" s="276" t="str">
        <f>IF(ISBLANK(INDEX('Policy Characteristics'!L:L,MATCH($C197,'Policy Characteristics'!$C:$C,0))),"",INDEX('Policy Characteristics'!L:L,MATCH($C197,'Policy Characteristics'!$C:$C,0)))</f>
        <v>building-component-electrification.html</v>
      </c>
    </row>
    <row r="198" spans="1:18" x14ac:dyDescent="0.25">
      <c r="A198" s="276" t="str">
        <f>IF(ISBLANK(INDEX('Policy Characteristics'!A:A,MATCH($C198,'Policy Characteristics'!$C:$C,0))),"",INDEX('Policy Characteristics'!A:A,MATCH($C198,'Policy Characteristics'!$C:$C,0)))</f>
        <v>Buildings and Appliances</v>
      </c>
      <c r="B198" s="285" t="str">
        <f>IF(ISBLANK(INDEX('Policy Characteristics'!B:B,MATCH($C198,'Policy Characteristics'!$C:$C,0))),"",INDEX('Policy Characteristics'!B:B,MATCH($C198,'Policy Characteristics'!$C:$C,0)))</f>
        <v>Building Component Electrification</v>
      </c>
      <c r="C198" s="276" t="str">
        <f t="shared" si="10"/>
        <v>Fraction of New Bldg Components Shifted to Other Fuels</v>
      </c>
      <c r="D198" s="47" t="s">
        <v>117</v>
      </c>
      <c r="E198" s="47" t="s">
        <v>291</v>
      </c>
      <c r="F198" s="47" t="s">
        <v>123</v>
      </c>
      <c r="G198" s="47" t="s">
        <v>172</v>
      </c>
      <c r="H198" s="44">
        <v>446</v>
      </c>
      <c r="I198" s="347" t="s">
        <v>45</v>
      </c>
      <c r="J198" s="277" t="str">
        <f>IF(ISBLANK(INDEX('Policy Characteristics'!D:D,MATCH($C198,'Policy Characteristics'!$C:$C,0))),"",INDEX('Policy Characteristics'!D:D,MATCH($C198,'Policy Characteristics'!$C:$C,0)))</f>
        <v>Building Component Electrification</v>
      </c>
      <c r="K198" s="276" t="str">
        <f>IF(ISBLANK(INDEX('Policy Characteristics'!E:E,MATCH($C198,'Policy Characteristics'!$C:$C,0))),"",INDEX('Policy Characteristics'!E:E,MATCH($C198,'Policy Characteristics'!$C:$C,0)))</f>
        <v>bldgs new component fuel shifting</v>
      </c>
      <c r="L198" s="284">
        <f>IF(ISBLANK(INDEX('Policy Characteristics'!F:F,MATCH($C198,'Policy Characteristics'!$C:$C,0))),"",INDEX('Policy Characteristics'!F:F,MATCH($C198,'Policy Characteristics'!$C:$C,0)))</f>
        <v>0</v>
      </c>
      <c r="M198" s="284">
        <f>IF(ISBLANK(INDEX('Policy Characteristics'!G:G,MATCH($C198,'Policy Characteristics'!$C:$C,0))),"",INDEX('Policy Characteristics'!G:G,MATCH($C198,'Policy Characteristics'!$C:$C,0)))</f>
        <v>1</v>
      </c>
      <c r="N198" s="284">
        <f>IF(ISBLANK(INDEX('Policy Characteristics'!H:H,MATCH($C198,'Policy Characteristics'!$C:$C,0))),"",INDEX('Policy Characteristics'!H:H,MATCH($C198,'Policy Characteristics'!$C:$C,0)))</f>
        <v>0.01</v>
      </c>
      <c r="O198" s="276" t="str">
        <f>IF(ISBLANK(INDEX('Policy Characteristics'!I:I,MATCH($C198,'Policy Characteristics'!$C:$C,0))),"",INDEX('Policy Characteristics'!I:I,MATCH($C198,'Policy Characteristics'!$C:$C,0)))</f>
        <v>% of newly sold non-electric building components</v>
      </c>
      <c r="P198" s="276" t="str">
        <f>IF(ISBLANK(INDEX('Policy Characteristics'!J:J,MATCH($C198,'Policy Characteristics'!$C:$C,0))),"",INDEX('Policy Characteristics'!J:J,MATCH($C198,'Policy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8" s="276" t="str">
        <f>IF(ISBLANK(INDEX('Policy Characteristics'!K:K,MATCH($C198,'Policy Characteristics'!$C:$C,0))),"",INDEX('Policy Characteristics'!K:K,MATCH($C198,'Policy Characteristics'!$C:$C,0)))</f>
        <v>buildings-sector-main.html#component-elec</v>
      </c>
      <c r="R198" s="276" t="str">
        <f>IF(ISBLANK(INDEX('Policy Characteristics'!L:L,MATCH($C198,'Policy Characteristics'!$C:$C,0))),"",INDEX('Policy Characteristics'!L:L,MATCH($C198,'Policy Characteristics'!$C:$C,0)))</f>
        <v>building-component-electrification.html</v>
      </c>
    </row>
    <row r="199" spans="1:18" x14ac:dyDescent="0.25">
      <c r="A199" s="276" t="str">
        <f>IF(ISBLANK(INDEX('Policy Characteristics'!A:A,MATCH($C199,'Policy Characteristics'!$C:$C,0))),"",INDEX('Policy Characteristics'!A:A,MATCH($C199,'Policy Characteristics'!$C:$C,0)))</f>
        <v>Buildings and Appliances</v>
      </c>
      <c r="B199" s="285" t="str">
        <f>IF(ISBLANK(INDEX('Policy Characteristics'!B:B,MATCH($C199,'Policy Characteristics'!$C:$C,0))),"",INDEX('Policy Characteristics'!B:B,MATCH($C199,'Policy Characteristics'!$C:$C,0)))</f>
        <v>Building Component Electrification</v>
      </c>
      <c r="C199" s="276" t="str">
        <f t="shared" si="10"/>
        <v>Fraction of New Bldg Components Shifted to Other Fuels</v>
      </c>
      <c r="D199" s="47" t="s">
        <v>119</v>
      </c>
      <c r="E199" s="47" t="s">
        <v>291</v>
      </c>
      <c r="F199" s="47" t="s">
        <v>125</v>
      </c>
      <c r="G199" s="47" t="s">
        <v>172</v>
      </c>
      <c r="H199" s="44">
        <v>447</v>
      </c>
      <c r="I199" s="347" t="s">
        <v>45</v>
      </c>
      <c r="J199" s="277" t="str">
        <f>IF(ISBLANK(INDEX('Policy Characteristics'!D:D,MATCH($C199,'Policy Characteristics'!$C:$C,0))),"",INDEX('Policy Characteristics'!D:D,MATCH($C199,'Policy Characteristics'!$C:$C,0)))</f>
        <v>Building Component Electrification</v>
      </c>
      <c r="K199" s="276" t="str">
        <f>IF(ISBLANK(INDEX('Policy Characteristics'!E:E,MATCH($C199,'Policy Characteristics'!$C:$C,0))),"",INDEX('Policy Characteristics'!E:E,MATCH($C199,'Policy Characteristics'!$C:$C,0)))</f>
        <v>bldgs new component fuel shifting</v>
      </c>
      <c r="L199" s="284">
        <f>IF(ISBLANK(INDEX('Policy Characteristics'!F:F,MATCH($C199,'Policy Characteristics'!$C:$C,0))),"",INDEX('Policy Characteristics'!F:F,MATCH($C199,'Policy Characteristics'!$C:$C,0)))</f>
        <v>0</v>
      </c>
      <c r="M199" s="284">
        <f>IF(ISBLANK(INDEX('Policy Characteristics'!G:G,MATCH($C199,'Policy Characteristics'!$C:$C,0))),"",INDEX('Policy Characteristics'!G:G,MATCH($C199,'Policy Characteristics'!$C:$C,0)))</f>
        <v>1</v>
      </c>
      <c r="N199" s="284">
        <f>IF(ISBLANK(INDEX('Policy Characteristics'!H:H,MATCH($C199,'Policy Characteristics'!$C:$C,0))),"",INDEX('Policy Characteristics'!H:H,MATCH($C199,'Policy Characteristics'!$C:$C,0)))</f>
        <v>0.01</v>
      </c>
      <c r="O199" s="276" t="str">
        <f>IF(ISBLANK(INDEX('Policy Characteristics'!I:I,MATCH($C199,'Policy Characteristics'!$C:$C,0))),"",INDEX('Policy Characteristics'!I:I,MATCH($C199,'Policy Characteristics'!$C:$C,0)))</f>
        <v>% of newly sold non-electric building components</v>
      </c>
      <c r="P199" s="276" t="str">
        <f>IF(ISBLANK(INDEX('Policy Characteristics'!J:J,MATCH($C199,'Policy Characteristics'!$C:$C,0))),"",INDEX('Policy Characteristics'!J:J,MATCH($C199,'Policy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199" s="276" t="str">
        <f>IF(ISBLANK(INDEX('Policy Characteristics'!K:K,MATCH($C199,'Policy Characteristics'!$C:$C,0))),"",INDEX('Policy Characteristics'!K:K,MATCH($C199,'Policy Characteristics'!$C:$C,0)))</f>
        <v>buildings-sector-main.html#component-elec</v>
      </c>
      <c r="R199" s="276" t="str">
        <f>IF(ISBLANK(INDEX('Policy Characteristics'!L:L,MATCH($C199,'Policy Characteristics'!$C:$C,0))),"",INDEX('Policy Characteristics'!L:L,MATCH($C199,'Policy Characteristics'!$C:$C,0)))</f>
        <v>building-component-electrification.html</v>
      </c>
    </row>
    <row r="200" spans="1:18" x14ac:dyDescent="0.25">
      <c r="A200" s="276" t="str">
        <f>IF(ISBLANK(INDEX('Policy Characteristics'!A:A,MATCH($C200,'Policy Characteristics'!$C:$C,0))),"",INDEX('Policy Characteristics'!A:A,MATCH($C200,'Policy Characteristics'!$C:$C,0)))</f>
        <v>Buildings and Appliances</v>
      </c>
      <c r="B200" s="285" t="str">
        <f>IF(ISBLANK(INDEX('Policy Characteristics'!B:B,MATCH($C200,'Policy Characteristics'!$C:$C,0))),"",INDEX('Policy Characteristics'!B:B,MATCH($C200,'Policy Characteristics'!$C:$C,0)))</f>
        <v>Building Component Electrification</v>
      </c>
      <c r="C200" s="276" t="str">
        <f t="shared" si="10"/>
        <v>Fraction of New Bldg Components Shifted to Other Fuels</v>
      </c>
      <c r="D200" s="47" t="s">
        <v>120</v>
      </c>
      <c r="E200" s="47" t="s">
        <v>291</v>
      </c>
      <c r="F200" s="47" t="s">
        <v>126</v>
      </c>
      <c r="G200" s="47" t="s">
        <v>172</v>
      </c>
      <c r="H200" s="44">
        <v>448</v>
      </c>
      <c r="I200" s="347" t="s">
        <v>44</v>
      </c>
      <c r="J200" s="277" t="str">
        <f>IF(ISBLANK(INDEX('Policy Characteristics'!D:D,MATCH($C200,'Policy Characteristics'!$C:$C,0))),"",INDEX('Policy Characteristics'!D:D,MATCH($C200,'Policy Characteristics'!$C:$C,0)))</f>
        <v>Building Component Electrification</v>
      </c>
      <c r="K200" s="276" t="str">
        <f>IF(ISBLANK(INDEX('Policy Characteristics'!E:E,MATCH($C200,'Policy Characteristics'!$C:$C,0))),"",INDEX('Policy Characteristics'!E:E,MATCH($C200,'Policy Characteristics'!$C:$C,0)))</f>
        <v>bldgs new component fuel shifting</v>
      </c>
      <c r="L200" s="284">
        <f>IF(ISBLANK(INDEX('Policy Characteristics'!F:F,MATCH($C200,'Policy Characteristics'!$C:$C,0))),"",INDEX('Policy Characteristics'!F:F,MATCH($C200,'Policy Characteristics'!$C:$C,0)))</f>
        <v>0</v>
      </c>
      <c r="M200" s="284">
        <f>IF(ISBLANK(INDEX('Policy Characteristics'!G:G,MATCH($C200,'Policy Characteristics'!$C:$C,0))),"",INDEX('Policy Characteristics'!G:G,MATCH($C200,'Policy Characteristics'!$C:$C,0)))</f>
        <v>1</v>
      </c>
      <c r="N200" s="284">
        <f>IF(ISBLANK(INDEX('Policy Characteristics'!H:H,MATCH($C200,'Policy Characteristics'!$C:$C,0))),"",INDEX('Policy Characteristics'!H:H,MATCH($C200,'Policy Characteristics'!$C:$C,0)))</f>
        <v>0.01</v>
      </c>
      <c r="O200" s="276" t="str">
        <f>IF(ISBLANK(INDEX('Policy Characteristics'!I:I,MATCH($C200,'Policy Characteristics'!$C:$C,0))),"",INDEX('Policy Characteristics'!I:I,MATCH($C200,'Policy Characteristics'!$C:$C,0)))</f>
        <v>% of newly sold non-electric building components</v>
      </c>
      <c r="P200" s="276" t="str">
        <f>IF(ISBLANK(INDEX('Policy Characteristics'!J:J,MATCH($C200,'Policy Characteristics'!$C:$C,0))),"",INDEX('Policy Characteristics'!J:J,MATCH($C200,'Policy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0" s="276" t="str">
        <f>IF(ISBLANK(INDEX('Policy Characteristics'!K:K,MATCH($C200,'Policy Characteristics'!$C:$C,0))),"",INDEX('Policy Characteristics'!K:K,MATCH($C200,'Policy Characteristics'!$C:$C,0)))</f>
        <v>buildings-sector-main.html#component-elec</v>
      </c>
      <c r="R200" s="276" t="str">
        <f>IF(ISBLANK(INDEX('Policy Characteristics'!L:L,MATCH($C200,'Policy Characteristics'!$C:$C,0))),"",INDEX('Policy Characteristics'!L:L,MATCH($C200,'Policy Characteristics'!$C:$C,0)))</f>
        <v>building-component-electrification.html</v>
      </c>
    </row>
    <row r="201" spans="1:18" x14ac:dyDescent="0.25">
      <c r="A201" s="276" t="str">
        <f>IF(ISBLANK(INDEX('Policy Characteristics'!A:A,MATCH($C201,'Policy Characteristics'!$C:$C,0))),"",INDEX('Policy Characteristics'!A:A,MATCH($C201,'Policy Characteristics'!$C:$C,0)))</f>
        <v>Buildings and Appliances</v>
      </c>
      <c r="B201" s="285" t="str">
        <f>IF(ISBLANK(INDEX('Policy Characteristics'!B:B,MATCH($C201,'Policy Characteristics'!$C:$C,0))),"",INDEX('Policy Characteristics'!B:B,MATCH($C201,'Policy Characteristics'!$C:$C,0)))</f>
        <v>Building Component Electrification</v>
      </c>
      <c r="C201" s="276" t="str">
        <f t="shared" ref="C201" si="11">C$187</f>
        <v>Fraction of New Bldg Components Shifted to Other Fuels</v>
      </c>
      <c r="D201" s="47" t="s">
        <v>121</v>
      </c>
      <c r="E201" s="47" t="s">
        <v>291</v>
      </c>
      <c r="F201" s="47" t="s">
        <v>127</v>
      </c>
      <c r="G201" s="47" t="s">
        <v>172</v>
      </c>
      <c r="H201" s="44">
        <v>449</v>
      </c>
      <c r="I201" s="347" t="s">
        <v>44</v>
      </c>
      <c r="J201" s="277" t="str">
        <f>IF(ISBLANK(INDEX('Policy Characteristics'!D:D,MATCH($C201,'Policy Characteristics'!$C:$C,0))),"",INDEX('Policy Characteristics'!D:D,MATCH($C201,'Policy Characteristics'!$C:$C,0)))</f>
        <v>Building Component Electrification</v>
      </c>
      <c r="K201" s="276" t="str">
        <f>IF(ISBLANK(INDEX('Policy Characteristics'!E:E,MATCH($C201,'Policy Characteristics'!$C:$C,0))),"",INDEX('Policy Characteristics'!E:E,MATCH($C201,'Policy Characteristics'!$C:$C,0)))</f>
        <v>bldgs new component fuel shifting</v>
      </c>
      <c r="L201" s="284">
        <f>IF(ISBLANK(INDEX('Policy Characteristics'!F:F,MATCH($C201,'Policy Characteristics'!$C:$C,0))),"",INDEX('Policy Characteristics'!F:F,MATCH($C201,'Policy Characteristics'!$C:$C,0)))</f>
        <v>0</v>
      </c>
      <c r="M201" s="284">
        <f>IF(ISBLANK(INDEX('Policy Characteristics'!G:G,MATCH($C201,'Policy Characteristics'!$C:$C,0))),"",INDEX('Policy Characteristics'!G:G,MATCH($C201,'Policy Characteristics'!$C:$C,0)))</f>
        <v>1</v>
      </c>
      <c r="N201" s="284">
        <f>IF(ISBLANK(INDEX('Policy Characteristics'!H:H,MATCH($C201,'Policy Characteristics'!$C:$C,0))),"",INDEX('Policy Characteristics'!H:H,MATCH($C201,'Policy Characteristics'!$C:$C,0)))</f>
        <v>0.01</v>
      </c>
      <c r="O201" s="276" t="str">
        <f>IF(ISBLANK(INDEX('Policy Characteristics'!I:I,MATCH($C201,'Policy Characteristics'!$C:$C,0))),"",INDEX('Policy Characteristics'!I:I,MATCH($C201,'Policy Characteristics'!$C:$C,0)))</f>
        <v>% of newly sold non-electric building components</v>
      </c>
      <c r="P201" s="276" t="str">
        <f>IF(ISBLANK(INDEX('Policy Characteristics'!J:J,MATCH($C201,'Policy Characteristics'!$C:$C,0))),"",INDEX('Policy Characteristics'!J:J,MATCH($C201,'Policy Characteristics'!$C:$C,0)))</f>
        <v>**Description:** This policy replaces the specified fraction of newly sold non-electric building components of the selected type(s) in buildings of the selected type(s) with electricity-using components. // **Guidance for setting values:** // **Urban Residential Heating:** // In the BAU case, in the United States, the share of electricity among fuels used for heating in urban, residential buildings will fall from 12% to 11% through 2050. // **Urban Residential Appliances:** In the BAU case, in the United States, the share of electricity among fuels used by appliances in urban, residential buildings will remain constant at roughly 50% through 2050. // **Urban Residential Other Components:** In the BAU case, in the United States, the share of electricity among fuels used by other components in urban, residential buildings will rise from 87% to 88% through 2050. // **Rural Residential Heating:** In the BAU case, in the United States, the share of electricity among fuels used for heating in rural, residential buildings will fall from 12% to 11% through 2050. // **Rural Residential Appliances:** In the BAU case, in the United States, the share of electricity among fuels used by appliances in rural, residential buildings will remain constant at roughly 50% through 2050. // **Rural Residential Other Components:** In the BAU case, in the United States, the share of electricity among fuels used by other components in urban, residential buildings will rise from 87% to 88% through 2050. // **Commercial Heating:** In the BAU case, in the United States, the share of electricity among fuels used for heating in commercial buildings will fall from 4% to 3% through 2050. // **Commercial Appliances:** In the BAU case, in the United States, the share of electricity among fuels used by appliances in commercial buildings will fall from 45% to 42% through 2050. // **Commercial Other Components:** In the BAU case, in the United States, the share of electricity among fuels used by other components in commercial buildings will fall from 68% to 65% through 2050.</v>
      </c>
      <c r="Q201" s="276" t="str">
        <f>IF(ISBLANK(INDEX('Policy Characteristics'!K:K,MATCH($C201,'Policy Characteristics'!$C:$C,0))),"",INDEX('Policy Characteristics'!K:K,MATCH($C201,'Policy Characteristics'!$C:$C,0)))</f>
        <v>buildings-sector-main.html#component-elec</v>
      </c>
      <c r="R201" s="276" t="str">
        <f>IF(ISBLANK(INDEX('Policy Characteristics'!L:L,MATCH($C201,'Policy Characteristics'!$C:$C,0))),"",INDEX('Policy Characteristics'!L:L,MATCH($C201,'Policy Characteristics'!$C:$C,0)))</f>
        <v>building-component-electrification.html</v>
      </c>
    </row>
    <row r="202" spans="1:18" s="4" customFormat="1" x14ac:dyDescent="0.25">
      <c r="A202" s="276" t="str">
        <f>IF(ISBLANK(INDEX('Policy Characteristics'!A:A,MATCH($C202,'Policy Characteristics'!$C:$C,0))),"",INDEX('Policy Characteristics'!A:A,MATCH($C202,'Policy Characteristics'!$C:$C,0)))</f>
        <v>Buildings and Appliances</v>
      </c>
      <c r="B202" s="285" t="str">
        <f>IF(ISBLANK(INDEX('Policy Characteristics'!B:B,MATCH($C202,'Policy Characteristics'!$C:$C,0))),"",INDEX('Policy Characteristics'!B:B,MATCH($C202,'Policy Characteristics'!$C:$C,0)))</f>
        <v>Building Energy Efficiency Standards</v>
      </c>
      <c r="C202" t="s">
        <v>313</v>
      </c>
      <c r="D202" s="47" t="s">
        <v>116</v>
      </c>
      <c r="E202" s="47" t="s">
        <v>289</v>
      </c>
      <c r="F202" s="47" t="s">
        <v>122</v>
      </c>
      <c r="G202" s="47" t="s">
        <v>293</v>
      </c>
      <c r="H202" s="44">
        <v>13</v>
      </c>
      <c r="I202" s="347" t="s">
        <v>44</v>
      </c>
      <c r="J202" s="277" t="str">
        <f>IF(ISBLANK(INDEX('Policy Characteristics'!D:D,MATCH($C202,'Policy Characteristics'!$C:$C,0))),"",INDEX('Policy Characteristics'!D:D,MATCH($C202,'Policy Characteristics'!$C:$C,0)))</f>
        <v>Building Energy Efficiency Standards</v>
      </c>
      <c r="K202" s="276" t="str">
        <f>IF(ISBLANK(INDEX('Policy Characteristics'!E:E,MATCH($C202,'Policy Characteristics'!$C:$C,0))),"",INDEX('Policy Characteristics'!E:E,MATCH($C202,'Policy Characteristics'!$C:$C,0)))</f>
        <v>bldgs efficiency standards</v>
      </c>
      <c r="L202" s="284">
        <f>IF(ISBLANK(INDEX('Policy Characteristics'!F:F,MATCH($C202,'Policy Characteristics'!$C:$C,0))),"",INDEX('Policy Characteristics'!F:F,MATCH($C202,'Policy Characteristics'!$C:$C,0)))</f>
        <v>0</v>
      </c>
      <c r="M202" s="284">
        <f>IF(ISBLANK(INDEX('Policy Characteristics'!G:G,MATCH($C202,'Policy Characteristics'!$C:$C,0))),"",INDEX('Policy Characteristics'!G:G,MATCH($C202,'Policy Characteristics'!$C:$C,0)))</f>
        <v>0.75</v>
      </c>
      <c r="N202" s="284">
        <f>IF(ISBLANK(INDEX('Policy Characteristics'!H:H,MATCH($C202,'Policy Characteristics'!$C:$C,0))),"",INDEX('Policy Characteristics'!H:H,MATCH($C202,'Policy Characteristics'!$C:$C,0)))</f>
        <v>0.01</v>
      </c>
      <c r="O202" s="276" t="str">
        <f>IF(ISBLANK(INDEX('Policy Characteristics'!I:I,MATCH($C202,'Policy Characteristics'!$C:$C,0))),"",INDEX('Policy Characteristics'!I:I,MATCH($C202,'Policy Characteristics'!$C:$C,0)))</f>
        <v>% reduction in energy use</v>
      </c>
      <c r="P202" s="276" t="str">
        <f>IF(ISBLANK(INDEX('Policy Characteristics'!J:J,MATCH($C202,'Policy Characteristics'!$C:$C,0))),"",INDEX('Policy Characteristics'!J:J,MATCH($C202,'Policy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2" s="276" t="str">
        <f>IF(ISBLANK(INDEX('Policy Characteristics'!K:K,MATCH($C202,'Policy Characteristics'!$C:$C,0))),"",INDEX('Policy Characteristics'!K:K,MATCH($C202,'Policy Characteristics'!$C:$C,0)))</f>
        <v>buildings-sector-main.html#eff-stds</v>
      </c>
      <c r="R202" s="276" t="str">
        <f>IF(ISBLANK(INDEX('Policy Characteristics'!L:L,MATCH($C202,'Policy Characteristics'!$C:$C,0))),"",INDEX('Policy Characteristics'!L:L,MATCH($C202,'Policy Characteristics'!$C:$C,0)))</f>
        <v>building-energy-efficiency-standards.html</v>
      </c>
    </row>
    <row r="203" spans="1:18" s="4" customFormat="1" x14ac:dyDescent="0.25">
      <c r="A203" s="276" t="str">
        <f>IF(ISBLANK(INDEX('Policy Characteristics'!A:A,MATCH($C203,'Policy Characteristics'!$C:$C,0))),"",INDEX('Policy Characteristics'!A:A,MATCH($C203,'Policy Characteristics'!$C:$C,0)))</f>
        <v>Buildings and Appliances</v>
      </c>
      <c r="B203" s="285" t="str">
        <f>IF(ISBLANK(INDEX('Policy Characteristics'!B:B,MATCH($C203,'Policy Characteristics'!$C:$C,0))),"",INDEX('Policy Characteristics'!B:B,MATCH($C203,'Policy Characteristics'!$C:$C,0)))</f>
        <v>Building Energy Efficiency Standards</v>
      </c>
      <c r="C203" s="276" t="str">
        <f t="shared" ref="C203:C218" si="12">C$202</f>
        <v>Reduction in E Use Allowed by Component Eff Std</v>
      </c>
      <c r="D203" s="47" t="s">
        <v>117</v>
      </c>
      <c r="E203" s="47" t="s">
        <v>289</v>
      </c>
      <c r="F203" s="47" t="s">
        <v>123</v>
      </c>
      <c r="G203" s="47" t="s">
        <v>293</v>
      </c>
      <c r="H203" s="44">
        <v>14</v>
      </c>
      <c r="I203" s="347" t="s">
        <v>44</v>
      </c>
      <c r="J203" s="277" t="str">
        <f>IF(ISBLANK(INDEX('Policy Characteristics'!D:D,MATCH($C203,'Policy Characteristics'!$C:$C,0))),"",INDEX('Policy Characteristics'!D:D,MATCH($C203,'Policy Characteristics'!$C:$C,0)))</f>
        <v>Building Energy Efficiency Standards</v>
      </c>
      <c r="K203" s="276" t="str">
        <f>IF(ISBLANK(INDEX('Policy Characteristics'!E:E,MATCH($C203,'Policy Characteristics'!$C:$C,0))),"",INDEX('Policy Characteristics'!E:E,MATCH($C203,'Policy Characteristics'!$C:$C,0)))</f>
        <v>bldgs efficiency standards</v>
      </c>
      <c r="L203" s="284">
        <f>IF(ISBLANK(INDEX('Policy Characteristics'!F:F,MATCH($C203,'Policy Characteristics'!$C:$C,0))),"",INDEX('Policy Characteristics'!F:F,MATCH($C203,'Policy Characteristics'!$C:$C,0)))</f>
        <v>0</v>
      </c>
      <c r="M203" s="284">
        <f>IF(ISBLANK(INDEX('Policy Characteristics'!G:G,MATCH($C203,'Policy Characteristics'!$C:$C,0))),"",INDEX('Policy Characteristics'!G:G,MATCH($C203,'Policy Characteristics'!$C:$C,0)))</f>
        <v>0.75</v>
      </c>
      <c r="N203" s="284">
        <f>IF(ISBLANK(INDEX('Policy Characteristics'!H:H,MATCH($C203,'Policy Characteristics'!$C:$C,0))),"",INDEX('Policy Characteristics'!H:H,MATCH($C203,'Policy Characteristics'!$C:$C,0)))</f>
        <v>0.01</v>
      </c>
      <c r="O203" s="276" t="str">
        <f>IF(ISBLANK(INDEX('Policy Characteristics'!I:I,MATCH($C203,'Policy Characteristics'!$C:$C,0))),"",INDEX('Policy Characteristics'!I:I,MATCH($C203,'Policy Characteristics'!$C:$C,0)))</f>
        <v>% reduction in energy use</v>
      </c>
      <c r="P203" s="276" t="str">
        <f>IF(ISBLANK(INDEX('Policy Characteristics'!J:J,MATCH($C203,'Policy Characteristics'!$C:$C,0))),"",INDEX('Policy Characteristics'!J:J,MATCH($C203,'Policy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3" s="276" t="str">
        <f>IF(ISBLANK(INDEX('Policy Characteristics'!K:K,MATCH($C203,'Policy Characteristics'!$C:$C,0))),"",INDEX('Policy Characteristics'!K:K,MATCH($C203,'Policy Characteristics'!$C:$C,0)))</f>
        <v>buildings-sector-main.html#eff-stds</v>
      </c>
      <c r="R203" s="276" t="str">
        <f>IF(ISBLANK(INDEX('Policy Characteristics'!L:L,MATCH($C203,'Policy Characteristics'!$C:$C,0))),"",INDEX('Policy Characteristics'!L:L,MATCH($C203,'Policy Characteristics'!$C:$C,0)))</f>
        <v>building-energy-efficiency-standards.html</v>
      </c>
    </row>
    <row r="204" spans="1:18" s="4" customFormat="1" x14ac:dyDescent="0.25">
      <c r="A204" s="276" t="str">
        <f>IF(ISBLANK(INDEX('Policy Characteristics'!A:A,MATCH($C204,'Policy Characteristics'!$C:$C,0))),"",INDEX('Policy Characteristics'!A:A,MATCH($C204,'Policy Characteristics'!$C:$C,0)))</f>
        <v>Buildings and Appliances</v>
      </c>
      <c r="B204" s="285" t="str">
        <f>IF(ISBLANK(INDEX('Policy Characteristics'!B:B,MATCH($C204,'Policy Characteristics'!$C:$C,0))),"",INDEX('Policy Characteristics'!B:B,MATCH($C204,'Policy Characteristics'!$C:$C,0)))</f>
        <v>Building Energy Efficiency Standards</v>
      </c>
      <c r="C204" s="276" t="str">
        <f t="shared" si="12"/>
        <v>Reduction in E Use Allowed by Component Eff Std</v>
      </c>
      <c r="D204" s="47" t="s">
        <v>118</v>
      </c>
      <c r="E204" s="47" t="s">
        <v>289</v>
      </c>
      <c r="F204" s="47" t="s">
        <v>124</v>
      </c>
      <c r="G204" s="47" t="s">
        <v>293</v>
      </c>
      <c r="H204" s="44">
        <v>15</v>
      </c>
      <c r="I204" s="347" t="s">
        <v>44</v>
      </c>
      <c r="J204" s="277" t="str">
        <f>IF(ISBLANK(INDEX('Policy Characteristics'!D:D,MATCH($C204,'Policy Characteristics'!$C:$C,0))),"",INDEX('Policy Characteristics'!D:D,MATCH($C204,'Policy Characteristics'!$C:$C,0)))</f>
        <v>Building Energy Efficiency Standards</v>
      </c>
      <c r="K204" s="276" t="str">
        <f>IF(ISBLANK(INDEX('Policy Characteristics'!E:E,MATCH($C204,'Policy Characteristics'!$C:$C,0))),"",INDEX('Policy Characteristics'!E:E,MATCH($C204,'Policy Characteristics'!$C:$C,0)))</f>
        <v>bldgs efficiency standards</v>
      </c>
      <c r="L204" s="284">
        <f>IF(ISBLANK(INDEX('Policy Characteristics'!F:F,MATCH($C204,'Policy Characteristics'!$C:$C,0))),"",INDEX('Policy Characteristics'!F:F,MATCH($C204,'Policy Characteristics'!$C:$C,0)))</f>
        <v>0</v>
      </c>
      <c r="M204" s="284">
        <f>IF(ISBLANK(INDEX('Policy Characteristics'!G:G,MATCH($C204,'Policy Characteristics'!$C:$C,0))),"",INDEX('Policy Characteristics'!G:G,MATCH($C204,'Policy Characteristics'!$C:$C,0)))</f>
        <v>0.75</v>
      </c>
      <c r="N204" s="284">
        <f>IF(ISBLANK(INDEX('Policy Characteristics'!H:H,MATCH($C204,'Policy Characteristics'!$C:$C,0))),"",INDEX('Policy Characteristics'!H:H,MATCH($C204,'Policy Characteristics'!$C:$C,0)))</f>
        <v>0.01</v>
      </c>
      <c r="O204" s="276" t="str">
        <f>IF(ISBLANK(INDEX('Policy Characteristics'!I:I,MATCH($C204,'Policy Characteristics'!$C:$C,0))),"",INDEX('Policy Characteristics'!I:I,MATCH($C204,'Policy Characteristics'!$C:$C,0)))</f>
        <v>% reduction in energy use</v>
      </c>
      <c r="P204" s="276" t="str">
        <f>IF(ISBLANK(INDEX('Policy Characteristics'!J:J,MATCH($C204,'Policy Characteristics'!$C:$C,0))),"",INDEX('Policy Characteristics'!J:J,MATCH($C204,'Policy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4" s="276" t="str">
        <f>IF(ISBLANK(INDEX('Policy Characteristics'!K:K,MATCH($C204,'Policy Characteristics'!$C:$C,0))),"",INDEX('Policy Characteristics'!K:K,MATCH($C204,'Policy Characteristics'!$C:$C,0)))</f>
        <v>buildings-sector-main.html#eff-stds</v>
      </c>
      <c r="R204" s="276" t="str">
        <f>IF(ISBLANK(INDEX('Policy Characteristics'!L:L,MATCH($C204,'Policy Characteristics'!$C:$C,0))),"",INDEX('Policy Characteristics'!L:L,MATCH($C204,'Policy Characteristics'!$C:$C,0)))</f>
        <v>building-energy-efficiency-standards.html</v>
      </c>
    </row>
    <row r="205" spans="1:18" s="4" customFormat="1" x14ac:dyDescent="0.25">
      <c r="A205" s="276" t="str">
        <f>IF(ISBLANK(INDEX('Policy Characteristics'!A:A,MATCH($C205,'Policy Characteristics'!$C:$C,0))),"",INDEX('Policy Characteristics'!A:A,MATCH($C205,'Policy Characteristics'!$C:$C,0)))</f>
        <v>Buildings and Appliances</v>
      </c>
      <c r="B205" s="285" t="str">
        <f>IF(ISBLANK(INDEX('Policy Characteristics'!B:B,MATCH($C205,'Policy Characteristics'!$C:$C,0))),"",INDEX('Policy Characteristics'!B:B,MATCH($C205,'Policy Characteristics'!$C:$C,0)))</f>
        <v>Building Energy Efficiency Standards</v>
      </c>
      <c r="C205" s="276" t="str">
        <f t="shared" si="12"/>
        <v>Reduction in E Use Allowed by Component Eff Std</v>
      </c>
      <c r="D205" s="47" t="s">
        <v>119</v>
      </c>
      <c r="E205" s="47" t="s">
        <v>289</v>
      </c>
      <c r="F205" s="47" t="s">
        <v>125</v>
      </c>
      <c r="G205" s="47" t="s">
        <v>293</v>
      </c>
      <c r="H205" s="44">
        <v>16</v>
      </c>
      <c r="I205" s="347" t="s">
        <v>44</v>
      </c>
      <c r="J205" s="277" t="str">
        <f>IF(ISBLANK(INDEX('Policy Characteristics'!D:D,MATCH($C205,'Policy Characteristics'!$C:$C,0))),"",INDEX('Policy Characteristics'!D:D,MATCH($C205,'Policy Characteristics'!$C:$C,0)))</f>
        <v>Building Energy Efficiency Standards</v>
      </c>
      <c r="K205" s="276" t="str">
        <f>IF(ISBLANK(INDEX('Policy Characteristics'!E:E,MATCH($C205,'Policy Characteristics'!$C:$C,0))),"",INDEX('Policy Characteristics'!E:E,MATCH($C205,'Policy Characteristics'!$C:$C,0)))</f>
        <v>bldgs efficiency standards</v>
      </c>
      <c r="L205" s="284">
        <f>IF(ISBLANK(INDEX('Policy Characteristics'!F:F,MATCH($C205,'Policy Characteristics'!$C:$C,0))),"",INDEX('Policy Characteristics'!F:F,MATCH($C205,'Policy Characteristics'!$C:$C,0)))</f>
        <v>0</v>
      </c>
      <c r="M205" s="284">
        <f>IF(ISBLANK(INDEX('Policy Characteristics'!G:G,MATCH($C205,'Policy Characteristics'!$C:$C,0))),"",INDEX('Policy Characteristics'!G:G,MATCH($C205,'Policy Characteristics'!$C:$C,0)))</f>
        <v>0.75</v>
      </c>
      <c r="N205" s="284">
        <f>IF(ISBLANK(INDEX('Policy Characteristics'!H:H,MATCH($C205,'Policy Characteristics'!$C:$C,0))),"",INDEX('Policy Characteristics'!H:H,MATCH($C205,'Policy Characteristics'!$C:$C,0)))</f>
        <v>0.01</v>
      </c>
      <c r="O205" s="276" t="str">
        <f>IF(ISBLANK(INDEX('Policy Characteristics'!I:I,MATCH($C205,'Policy Characteristics'!$C:$C,0))),"",INDEX('Policy Characteristics'!I:I,MATCH($C205,'Policy Characteristics'!$C:$C,0)))</f>
        <v>% reduction in energy use</v>
      </c>
      <c r="P205" s="276" t="str">
        <f>IF(ISBLANK(INDEX('Policy Characteristics'!J:J,MATCH($C205,'Policy Characteristics'!$C:$C,0))),"",INDEX('Policy Characteristics'!J:J,MATCH($C205,'Policy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5" s="276" t="str">
        <f>IF(ISBLANK(INDEX('Policy Characteristics'!K:K,MATCH($C205,'Policy Characteristics'!$C:$C,0))),"",INDEX('Policy Characteristics'!K:K,MATCH($C205,'Policy Characteristics'!$C:$C,0)))</f>
        <v>buildings-sector-main.html#eff-stds</v>
      </c>
      <c r="R205" s="276" t="str">
        <f>IF(ISBLANK(INDEX('Policy Characteristics'!L:L,MATCH($C205,'Policy Characteristics'!$C:$C,0))),"",INDEX('Policy Characteristics'!L:L,MATCH($C205,'Policy Characteristics'!$C:$C,0)))</f>
        <v>building-energy-efficiency-standards.html</v>
      </c>
    </row>
    <row r="206" spans="1:18" s="4" customFormat="1" x14ac:dyDescent="0.25">
      <c r="A206" s="276" t="str">
        <f>IF(ISBLANK(INDEX('Policy Characteristics'!A:A,MATCH($C206,'Policy Characteristics'!$C:$C,0))),"",INDEX('Policy Characteristics'!A:A,MATCH($C206,'Policy Characteristics'!$C:$C,0)))</f>
        <v>Buildings and Appliances</v>
      </c>
      <c r="B206" s="285" t="str">
        <f>IF(ISBLANK(INDEX('Policy Characteristics'!B:B,MATCH($C206,'Policy Characteristics'!$C:$C,0))),"",INDEX('Policy Characteristics'!B:B,MATCH($C206,'Policy Characteristics'!$C:$C,0)))</f>
        <v>Building Energy Efficiency Standards</v>
      </c>
      <c r="C206" s="276" t="str">
        <f t="shared" si="12"/>
        <v>Reduction in E Use Allowed by Component Eff Std</v>
      </c>
      <c r="D206" s="47" t="s">
        <v>120</v>
      </c>
      <c r="E206" s="47" t="s">
        <v>289</v>
      </c>
      <c r="F206" s="47" t="s">
        <v>126</v>
      </c>
      <c r="G206" s="47" t="s">
        <v>293</v>
      </c>
      <c r="H206" s="44">
        <v>17</v>
      </c>
      <c r="I206" s="347" t="s">
        <v>44</v>
      </c>
      <c r="J206" s="277" t="str">
        <f>IF(ISBLANK(INDEX('Policy Characteristics'!D:D,MATCH($C206,'Policy Characteristics'!$C:$C,0))),"",INDEX('Policy Characteristics'!D:D,MATCH($C206,'Policy Characteristics'!$C:$C,0)))</f>
        <v>Building Energy Efficiency Standards</v>
      </c>
      <c r="K206" s="276" t="str">
        <f>IF(ISBLANK(INDEX('Policy Characteristics'!E:E,MATCH($C206,'Policy Characteristics'!$C:$C,0))),"",INDEX('Policy Characteristics'!E:E,MATCH($C206,'Policy Characteristics'!$C:$C,0)))</f>
        <v>bldgs efficiency standards</v>
      </c>
      <c r="L206" s="284">
        <f>IF(ISBLANK(INDEX('Policy Characteristics'!F:F,MATCH($C206,'Policy Characteristics'!$C:$C,0))),"",INDEX('Policy Characteristics'!F:F,MATCH($C206,'Policy Characteristics'!$C:$C,0)))</f>
        <v>0</v>
      </c>
      <c r="M206" s="284">
        <f>IF(ISBLANK(INDEX('Policy Characteristics'!G:G,MATCH($C206,'Policy Characteristics'!$C:$C,0))),"",INDEX('Policy Characteristics'!G:G,MATCH($C206,'Policy Characteristics'!$C:$C,0)))</f>
        <v>0.75</v>
      </c>
      <c r="N206" s="284">
        <f>IF(ISBLANK(INDEX('Policy Characteristics'!H:H,MATCH($C206,'Policy Characteristics'!$C:$C,0))),"",INDEX('Policy Characteristics'!H:H,MATCH($C206,'Policy Characteristics'!$C:$C,0)))</f>
        <v>0.01</v>
      </c>
      <c r="O206" s="276" t="str">
        <f>IF(ISBLANK(INDEX('Policy Characteristics'!I:I,MATCH($C206,'Policy Characteristics'!$C:$C,0))),"",INDEX('Policy Characteristics'!I:I,MATCH($C206,'Policy Characteristics'!$C:$C,0)))</f>
        <v>% reduction in energy use</v>
      </c>
      <c r="P206" s="276" t="str">
        <f>IF(ISBLANK(INDEX('Policy Characteristics'!J:J,MATCH($C206,'Policy Characteristics'!$C:$C,0))),"",INDEX('Policy Characteristics'!J:J,MATCH($C206,'Policy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6" s="276" t="str">
        <f>IF(ISBLANK(INDEX('Policy Characteristics'!K:K,MATCH($C206,'Policy Characteristics'!$C:$C,0))),"",INDEX('Policy Characteristics'!K:K,MATCH($C206,'Policy Characteristics'!$C:$C,0)))</f>
        <v>buildings-sector-main.html#eff-stds</v>
      </c>
      <c r="R206" s="276" t="str">
        <f>IF(ISBLANK(INDEX('Policy Characteristics'!L:L,MATCH($C206,'Policy Characteristics'!$C:$C,0))),"",INDEX('Policy Characteristics'!L:L,MATCH($C206,'Policy Characteristics'!$C:$C,0)))</f>
        <v>building-energy-efficiency-standards.html</v>
      </c>
    </row>
    <row r="207" spans="1:18" s="4" customFormat="1" x14ac:dyDescent="0.25">
      <c r="A207" s="276" t="str">
        <f>IF(ISBLANK(INDEX('Policy Characteristics'!A:A,MATCH($C207,'Policy Characteristics'!$C:$C,0))),"",INDEX('Policy Characteristics'!A:A,MATCH($C207,'Policy Characteristics'!$C:$C,0)))</f>
        <v>Buildings and Appliances</v>
      </c>
      <c r="B207" s="285" t="str">
        <f>IF(ISBLANK(INDEX('Policy Characteristics'!B:B,MATCH($C207,'Policy Characteristics'!$C:$C,0))),"",INDEX('Policy Characteristics'!B:B,MATCH($C207,'Policy Characteristics'!$C:$C,0)))</f>
        <v>Building Energy Efficiency Standards</v>
      </c>
      <c r="C207" s="276" t="str">
        <f t="shared" si="12"/>
        <v>Reduction in E Use Allowed by Component Eff Std</v>
      </c>
      <c r="D207" s="47" t="s">
        <v>121</v>
      </c>
      <c r="E207" s="47" t="s">
        <v>289</v>
      </c>
      <c r="F207" s="47" t="s">
        <v>127</v>
      </c>
      <c r="G207" s="47" t="s">
        <v>293</v>
      </c>
      <c r="H207" s="44">
        <v>18</v>
      </c>
      <c r="I207" s="347" t="s">
        <v>44</v>
      </c>
      <c r="J207" s="277" t="str">
        <f>IF(ISBLANK(INDEX('Policy Characteristics'!D:D,MATCH($C207,'Policy Characteristics'!$C:$C,0))),"",INDEX('Policy Characteristics'!D:D,MATCH($C207,'Policy Characteristics'!$C:$C,0)))</f>
        <v>Building Energy Efficiency Standards</v>
      </c>
      <c r="K207" s="276" t="str">
        <f>IF(ISBLANK(INDEX('Policy Characteristics'!E:E,MATCH($C207,'Policy Characteristics'!$C:$C,0))),"",INDEX('Policy Characteristics'!E:E,MATCH($C207,'Policy Characteristics'!$C:$C,0)))</f>
        <v>bldgs efficiency standards</v>
      </c>
      <c r="L207" s="284">
        <f>IF(ISBLANK(INDEX('Policy Characteristics'!F:F,MATCH($C207,'Policy Characteristics'!$C:$C,0))),"",INDEX('Policy Characteristics'!F:F,MATCH($C207,'Policy Characteristics'!$C:$C,0)))</f>
        <v>0</v>
      </c>
      <c r="M207" s="284">
        <f>IF(ISBLANK(INDEX('Policy Characteristics'!G:G,MATCH($C207,'Policy Characteristics'!$C:$C,0))),"",INDEX('Policy Characteristics'!G:G,MATCH($C207,'Policy Characteristics'!$C:$C,0)))</f>
        <v>0.75</v>
      </c>
      <c r="N207" s="284">
        <f>IF(ISBLANK(INDEX('Policy Characteristics'!H:H,MATCH($C207,'Policy Characteristics'!$C:$C,0))),"",INDEX('Policy Characteristics'!H:H,MATCH($C207,'Policy Characteristics'!$C:$C,0)))</f>
        <v>0.01</v>
      </c>
      <c r="O207" s="276" t="str">
        <f>IF(ISBLANK(INDEX('Policy Characteristics'!I:I,MATCH($C207,'Policy Characteristics'!$C:$C,0))),"",INDEX('Policy Characteristics'!I:I,MATCH($C207,'Policy Characteristics'!$C:$C,0)))</f>
        <v>% reduction in energy use</v>
      </c>
      <c r="P207" s="276" t="str">
        <f>IF(ISBLANK(INDEX('Policy Characteristics'!J:J,MATCH($C207,'Policy Characteristics'!$C:$C,0))),"",INDEX('Policy Characteristics'!J:J,MATCH($C207,'Policy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7" s="276" t="str">
        <f>IF(ISBLANK(INDEX('Policy Characteristics'!K:K,MATCH($C207,'Policy Characteristics'!$C:$C,0))),"",INDEX('Policy Characteristics'!K:K,MATCH($C207,'Policy Characteristics'!$C:$C,0)))</f>
        <v>buildings-sector-main.html#eff-stds</v>
      </c>
      <c r="R207" s="276" t="str">
        <f>IF(ISBLANK(INDEX('Policy Characteristics'!L:L,MATCH($C207,'Policy Characteristics'!$C:$C,0))),"",INDEX('Policy Characteristics'!L:L,MATCH($C207,'Policy Characteristics'!$C:$C,0)))</f>
        <v>building-energy-efficiency-standards.html</v>
      </c>
    </row>
    <row r="208" spans="1:18" s="4" customFormat="1" x14ac:dyDescent="0.25">
      <c r="A208" s="276" t="str">
        <f>IF(ISBLANK(INDEX('Policy Characteristics'!A:A,MATCH($C208,'Policy Characteristics'!$C:$C,0))),"",INDEX('Policy Characteristics'!A:A,MATCH($C208,'Policy Characteristics'!$C:$C,0)))</f>
        <v>Buildings and Appliances</v>
      </c>
      <c r="B208" s="285" t="str">
        <f>IF(ISBLANK(INDEX('Policy Characteristics'!B:B,MATCH($C208,'Policy Characteristics'!$C:$C,0))),"",INDEX('Policy Characteristics'!B:B,MATCH($C208,'Policy Characteristics'!$C:$C,0)))</f>
        <v>Building Energy Efficiency Standards</v>
      </c>
      <c r="C208" s="276" t="str">
        <f t="shared" si="12"/>
        <v>Reduction in E Use Allowed by Component Eff Std</v>
      </c>
      <c r="D208" s="47" t="s">
        <v>116</v>
      </c>
      <c r="E208" s="47" t="s">
        <v>290</v>
      </c>
      <c r="F208" s="47" t="s">
        <v>122</v>
      </c>
      <c r="G208" s="47" t="s">
        <v>292</v>
      </c>
      <c r="H208" s="44">
        <v>150</v>
      </c>
      <c r="I208" s="347" t="s">
        <v>44</v>
      </c>
      <c r="J208" s="277" t="str">
        <f>IF(ISBLANK(INDEX('Policy Characteristics'!D:D,MATCH($C208,'Policy Characteristics'!$C:$C,0))),"",INDEX('Policy Characteristics'!D:D,MATCH($C208,'Policy Characteristics'!$C:$C,0)))</f>
        <v>Building Energy Efficiency Standards</v>
      </c>
      <c r="K208" s="276" t="str">
        <f>IF(ISBLANK(INDEX('Policy Characteristics'!E:E,MATCH($C208,'Policy Characteristics'!$C:$C,0))),"",INDEX('Policy Characteristics'!E:E,MATCH($C208,'Policy Characteristics'!$C:$C,0)))</f>
        <v>bldgs efficiency standards</v>
      </c>
      <c r="L208" s="284">
        <f>IF(ISBLANK(INDEX('Policy Characteristics'!F:F,MATCH($C208,'Policy Characteristics'!$C:$C,0))),"",INDEX('Policy Characteristics'!F:F,MATCH($C208,'Policy Characteristics'!$C:$C,0)))</f>
        <v>0</v>
      </c>
      <c r="M208" s="284">
        <f>IF(ISBLANK(INDEX('Policy Characteristics'!G:G,MATCH($C208,'Policy Characteristics'!$C:$C,0))),"",INDEX('Policy Characteristics'!G:G,MATCH($C208,'Policy Characteristics'!$C:$C,0)))</f>
        <v>0.75</v>
      </c>
      <c r="N208" s="284">
        <f>IF(ISBLANK(INDEX('Policy Characteristics'!H:H,MATCH($C208,'Policy Characteristics'!$C:$C,0))),"",INDEX('Policy Characteristics'!H:H,MATCH($C208,'Policy Characteristics'!$C:$C,0)))</f>
        <v>0.01</v>
      </c>
      <c r="O208" s="276" t="str">
        <f>IF(ISBLANK(INDEX('Policy Characteristics'!I:I,MATCH($C208,'Policy Characteristics'!$C:$C,0))),"",INDEX('Policy Characteristics'!I:I,MATCH($C208,'Policy Characteristics'!$C:$C,0)))</f>
        <v>% reduction in energy use</v>
      </c>
      <c r="P208" s="276" t="str">
        <f>IF(ISBLANK(INDEX('Policy Characteristics'!J:J,MATCH($C208,'Policy Characteristics'!$C:$C,0))),"",INDEX('Policy Characteristics'!J:J,MATCH($C208,'Policy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8" s="276" t="str">
        <f>IF(ISBLANK(INDEX('Policy Characteristics'!K:K,MATCH($C208,'Policy Characteristics'!$C:$C,0))),"",INDEX('Policy Characteristics'!K:K,MATCH($C208,'Policy Characteristics'!$C:$C,0)))</f>
        <v>buildings-sector-main.html#eff-stds</v>
      </c>
      <c r="R208" s="276" t="str">
        <f>IF(ISBLANK(INDEX('Policy Characteristics'!L:L,MATCH($C208,'Policy Characteristics'!$C:$C,0))),"",INDEX('Policy Characteristics'!L:L,MATCH($C208,'Policy Characteristics'!$C:$C,0)))</f>
        <v>building-energy-efficiency-standards.html</v>
      </c>
    </row>
    <row r="209" spans="1:18" s="4" customFormat="1" x14ac:dyDescent="0.25">
      <c r="A209" s="276" t="str">
        <f>IF(ISBLANK(INDEX('Policy Characteristics'!A:A,MATCH($C209,'Policy Characteristics'!$C:$C,0))),"",INDEX('Policy Characteristics'!A:A,MATCH($C209,'Policy Characteristics'!$C:$C,0)))</f>
        <v>Buildings and Appliances</v>
      </c>
      <c r="B209" s="285" t="str">
        <f>IF(ISBLANK(INDEX('Policy Characteristics'!B:B,MATCH($C209,'Policy Characteristics'!$C:$C,0))),"",INDEX('Policy Characteristics'!B:B,MATCH($C209,'Policy Characteristics'!$C:$C,0)))</f>
        <v>Building Energy Efficiency Standards</v>
      </c>
      <c r="C209" s="276" t="str">
        <f t="shared" si="12"/>
        <v>Reduction in E Use Allowed by Component Eff Std</v>
      </c>
      <c r="D209" s="47" t="s">
        <v>117</v>
      </c>
      <c r="E209" s="47" t="s">
        <v>290</v>
      </c>
      <c r="F209" s="47" t="s">
        <v>123</v>
      </c>
      <c r="G209" s="47" t="s">
        <v>292</v>
      </c>
      <c r="H209" s="44">
        <v>151</v>
      </c>
      <c r="I209" s="347" t="s">
        <v>44</v>
      </c>
      <c r="J209" s="277" t="str">
        <f>IF(ISBLANK(INDEX('Policy Characteristics'!D:D,MATCH($C209,'Policy Characteristics'!$C:$C,0))),"",INDEX('Policy Characteristics'!D:D,MATCH($C209,'Policy Characteristics'!$C:$C,0)))</f>
        <v>Building Energy Efficiency Standards</v>
      </c>
      <c r="K209" s="276" t="str">
        <f>IF(ISBLANK(INDEX('Policy Characteristics'!E:E,MATCH($C209,'Policy Characteristics'!$C:$C,0))),"",INDEX('Policy Characteristics'!E:E,MATCH($C209,'Policy Characteristics'!$C:$C,0)))</f>
        <v>bldgs efficiency standards</v>
      </c>
      <c r="L209" s="284">
        <f>IF(ISBLANK(INDEX('Policy Characteristics'!F:F,MATCH($C209,'Policy Characteristics'!$C:$C,0))),"",INDEX('Policy Characteristics'!F:F,MATCH($C209,'Policy Characteristics'!$C:$C,0)))</f>
        <v>0</v>
      </c>
      <c r="M209" s="284">
        <f>IF(ISBLANK(INDEX('Policy Characteristics'!G:G,MATCH($C209,'Policy Characteristics'!$C:$C,0))),"",INDEX('Policy Characteristics'!G:G,MATCH($C209,'Policy Characteristics'!$C:$C,0)))</f>
        <v>0.75</v>
      </c>
      <c r="N209" s="284">
        <f>IF(ISBLANK(INDEX('Policy Characteristics'!H:H,MATCH($C209,'Policy Characteristics'!$C:$C,0))),"",INDEX('Policy Characteristics'!H:H,MATCH($C209,'Policy Characteristics'!$C:$C,0)))</f>
        <v>0.01</v>
      </c>
      <c r="O209" s="276" t="str">
        <f>IF(ISBLANK(INDEX('Policy Characteristics'!I:I,MATCH($C209,'Policy Characteristics'!$C:$C,0))),"",INDEX('Policy Characteristics'!I:I,MATCH($C209,'Policy Characteristics'!$C:$C,0)))</f>
        <v>% reduction in energy use</v>
      </c>
      <c r="P209" s="276" t="str">
        <f>IF(ISBLANK(INDEX('Policy Characteristics'!J:J,MATCH($C209,'Policy Characteristics'!$C:$C,0))),"",INDEX('Policy Characteristics'!J:J,MATCH($C209,'Policy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09" s="276" t="str">
        <f>IF(ISBLANK(INDEX('Policy Characteristics'!K:K,MATCH($C209,'Policy Characteristics'!$C:$C,0))),"",INDEX('Policy Characteristics'!K:K,MATCH($C209,'Policy Characteristics'!$C:$C,0)))</f>
        <v>buildings-sector-main.html#eff-stds</v>
      </c>
      <c r="R209" s="276" t="str">
        <f>IF(ISBLANK(INDEX('Policy Characteristics'!L:L,MATCH($C209,'Policy Characteristics'!$C:$C,0))),"",INDEX('Policy Characteristics'!L:L,MATCH($C209,'Policy Characteristics'!$C:$C,0)))</f>
        <v>building-energy-efficiency-standards.html</v>
      </c>
    </row>
    <row r="210" spans="1:18" s="4" customFormat="1" x14ac:dyDescent="0.25">
      <c r="A210" s="276" t="str">
        <f>IF(ISBLANK(INDEX('Policy Characteristics'!A:A,MATCH($C210,'Policy Characteristics'!$C:$C,0))),"",INDEX('Policy Characteristics'!A:A,MATCH($C210,'Policy Characteristics'!$C:$C,0)))</f>
        <v>Buildings and Appliances</v>
      </c>
      <c r="B210" s="285" t="str">
        <f>IF(ISBLANK(INDEX('Policy Characteristics'!B:B,MATCH($C210,'Policy Characteristics'!$C:$C,0))),"",INDEX('Policy Characteristics'!B:B,MATCH($C210,'Policy Characteristics'!$C:$C,0)))</f>
        <v>Building Energy Efficiency Standards</v>
      </c>
      <c r="C210" s="276" t="str">
        <f t="shared" si="12"/>
        <v>Reduction in E Use Allowed by Component Eff Std</v>
      </c>
      <c r="D210" s="47" t="s">
        <v>118</v>
      </c>
      <c r="E210" s="47" t="s">
        <v>290</v>
      </c>
      <c r="F210" s="47" t="s">
        <v>124</v>
      </c>
      <c r="G210" s="47" t="s">
        <v>292</v>
      </c>
      <c r="H210" s="44">
        <v>152</v>
      </c>
      <c r="I210" s="347" t="s">
        <v>44</v>
      </c>
      <c r="J210" s="277" t="str">
        <f>IF(ISBLANK(INDEX('Policy Characteristics'!D:D,MATCH($C210,'Policy Characteristics'!$C:$C,0))),"",INDEX('Policy Characteristics'!D:D,MATCH($C210,'Policy Characteristics'!$C:$C,0)))</f>
        <v>Building Energy Efficiency Standards</v>
      </c>
      <c r="K210" s="276" t="str">
        <f>IF(ISBLANK(INDEX('Policy Characteristics'!E:E,MATCH($C210,'Policy Characteristics'!$C:$C,0))),"",INDEX('Policy Characteristics'!E:E,MATCH($C210,'Policy Characteristics'!$C:$C,0)))</f>
        <v>bldgs efficiency standards</v>
      </c>
      <c r="L210" s="284">
        <f>IF(ISBLANK(INDEX('Policy Characteristics'!F:F,MATCH($C210,'Policy Characteristics'!$C:$C,0))),"",INDEX('Policy Characteristics'!F:F,MATCH($C210,'Policy Characteristics'!$C:$C,0)))</f>
        <v>0</v>
      </c>
      <c r="M210" s="284">
        <f>IF(ISBLANK(INDEX('Policy Characteristics'!G:G,MATCH($C210,'Policy Characteristics'!$C:$C,0))),"",INDEX('Policy Characteristics'!G:G,MATCH($C210,'Policy Characteristics'!$C:$C,0)))</f>
        <v>0.75</v>
      </c>
      <c r="N210" s="284">
        <f>IF(ISBLANK(INDEX('Policy Characteristics'!H:H,MATCH($C210,'Policy Characteristics'!$C:$C,0))),"",INDEX('Policy Characteristics'!H:H,MATCH($C210,'Policy Characteristics'!$C:$C,0)))</f>
        <v>0.01</v>
      </c>
      <c r="O210" s="276" t="str">
        <f>IF(ISBLANK(INDEX('Policy Characteristics'!I:I,MATCH($C210,'Policy Characteristics'!$C:$C,0))),"",INDEX('Policy Characteristics'!I:I,MATCH($C210,'Policy Characteristics'!$C:$C,0)))</f>
        <v>% reduction in energy use</v>
      </c>
      <c r="P210" s="276" t="str">
        <f>IF(ISBLANK(INDEX('Policy Characteristics'!J:J,MATCH($C210,'Policy Characteristics'!$C:$C,0))),"",INDEX('Policy Characteristics'!J:J,MATCH($C210,'Policy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0" s="276" t="str">
        <f>IF(ISBLANK(INDEX('Policy Characteristics'!K:K,MATCH($C210,'Policy Characteristics'!$C:$C,0))),"",INDEX('Policy Characteristics'!K:K,MATCH($C210,'Policy Characteristics'!$C:$C,0)))</f>
        <v>buildings-sector-main.html#eff-stds</v>
      </c>
      <c r="R210" s="276" t="str">
        <f>IF(ISBLANK(INDEX('Policy Characteristics'!L:L,MATCH($C210,'Policy Characteristics'!$C:$C,0))),"",INDEX('Policy Characteristics'!L:L,MATCH($C210,'Policy Characteristics'!$C:$C,0)))</f>
        <v>building-energy-efficiency-standards.html</v>
      </c>
    </row>
    <row r="211" spans="1:18" s="4" customFormat="1" x14ac:dyDescent="0.25">
      <c r="A211" s="276" t="str">
        <f>IF(ISBLANK(INDEX('Policy Characteristics'!A:A,MATCH($C211,'Policy Characteristics'!$C:$C,0))),"",INDEX('Policy Characteristics'!A:A,MATCH($C211,'Policy Characteristics'!$C:$C,0)))</f>
        <v>Buildings and Appliances</v>
      </c>
      <c r="B211" s="285" t="str">
        <f>IF(ISBLANK(INDEX('Policy Characteristics'!B:B,MATCH($C211,'Policy Characteristics'!$C:$C,0))),"",INDEX('Policy Characteristics'!B:B,MATCH($C211,'Policy Characteristics'!$C:$C,0)))</f>
        <v>Building Energy Efficiency Standards</v>
      </c>
      <c r="C211" s="276" t="str">
        <f t="shared" si="12"/>
        <v>Reduction in E Use Allowed by Component Eff Std</v>
      </c>
      <c r="D211" s="47" t="s">
        <v>119</v>
      </c>
      <c r="E211" s="47" t="s">
        <v>290</v>
      </c>
      <c r="F211" s="47" t="s">
        <v>125</v>
      </c>
      <c r="G211" s="47" t="s">
        <v>292</v>
      </c>
      <c r="H211" s="44">
        <v>153</v>
      </c>
      <c r="I211" s="347" t="s">
        <v>44</v>
      </c>
      <c r="J211" s="277" t="str">
        <f>IF(ISBLANK(INDEX('Policy Characteristics'!D:D,MATCH($C211,'Policy Characteristics'!$C:$C,0))),"",INDEX('Policy Characteristics'!D:D,MATCH($C211,'Policy Characteristics'!$C:$C,0)))</f>
        <v>Building Energy Efficiency Standards</v>
      </c>
      <c r="K211" s="276" t="str">
        <f>IF(ISBLANK(INDEX('Policy Characteristics'!E:E,MATCH($C211,'Policy Characteristics'!$C:$C,0))),"",INDEX('Policy Characteristics'!E:E,MATCH($C211,'Policy Characteristics'!$C:$C,0)))</f>
        <v>bldgs efficiency standards</v>
      </c>
      <c r="L211" s="284">
        <f>IF(ISBLANK(INDEX('Policy Characteristics'!F:F,MATCH($C211,'Policy Characteristics'!$C:$C,0))),"",INDEX('Policy Characteristics'!F:F,MATCH($C211,'Policy Characteristics'!$C:$C,0)))</f>
        <v>0</v>
      </c>
      <c r="M211" s="284">
        <f>IF(ISBLANK(INDEX('Policy Characteristics'!G:G,MATCH($C211,'Policy Characteristics'!$C:$C,0))),"",INDEX('Policy Characteristics'!G:G,MATCH($C211,'Policy Characteristics'!$C:$C,0)))</f>
        <v>0.75</v>
      </c>
      <c r="N211" s="284">
        <f>IF(ISBLANK(INDEX('Policy Characteristics'!H:H,MATCH($C211,'Policy Characteristics'!$C:$C,0))),"",INDEX('Policy Characteristics'!H:H,MATCH($C211,'Policy Characteristics'!$C:$C,0)))</f>
        <v>0.01</v>
      </c>
      <c r="O211" s="276" t="str">
        <f>IF(ISBLANK(INDEX('Policy Characteristics'!I:I,MATCH($C211,'Policy Characteristics'!$C:$C,0))),"",INDEX('Policy Characteristics'!I:I,MATCH($C211,'Policy Characteristics'!$C:$C,0)))</f>
        <v>% reduction in energy use</v>
      </c>
      <c r="P211" s="276" t="str">
        <f>IF(ISBLANK(INDEX('Policy Characteristics'!J:J,MATCH($C211,'Policy Characteristics'!$C:$C,0))),"",INDEX('Policy Characteristics'!J:J,MATCH($C211,'Policy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1" s="276" t="str">
        <f>IF(ISBLANK(INDEX('Policy Characteristics'!K:K,MATCH($C211,'Policy Characteristics'!$C:$C,0))),"",INDEX('Policy Characteristics'!K:K,MATCH($C211,'Policy Characteristics'!$C:$C,0)))</f>
        <v>buildings-sector-main.html#eff-stds</v>
      </c>
      <c r="R211" s="276" t="str">
        <f>IF(ISBLANK(INDEX('Policy Characteristics'!L:L,MATCH($C211,'Policy Characteristics'!$C:$C,0))),"",INDEX('Policy Characteristics'!L:L,MATCH($C211,'Policy Characteristics'!$C:$C,0)))</f>
        <v>building-energy-efficiency-standards.html</v>
      </c>
    </row>
    <row r="212" spans="1:18" s="4" customFormat="1" x14ac:dyDescent="0.25">
      <c r="A212" s="276" t="str">
        <f>IF(ISBLANK(INDEX('Policy Characteristics'!A:A,MATCH($C212,'Policy Characteristics'!$C:$C,0))),"",INDEX('Policy Characteristics'!A:A,MATCH($C212,'Policy Characteristics'!$C:$C,0)))</f>
        <v>Buildings and Appliances</v>
      </c>
      <c r="B212" s="285" t="str">
        <f>IF(ISBLANK(INDEX('Policy Characteristics'!B:B,MATCH($C212,'Policy Characteristics'!$C:$C,0))),"",INDEX('Policy Characteristics'!B:B,MATCH($C212,'Policy Characteristics'!$C:$C,0)))</f>
        <v>Building Energy Efficiency Standards</v>
      </c>
      <c r="C212" s="276" t="str">
        <f t="shared" si="12"/>
        <v>Reduction in E Use Allowed by Component Eff Std</v>
      </c>
      <c r="D212" s="47" t="s">
        <v>120</v>
      </c>
      <c r="E212" s="47" t="s">
        <v>290</v>
      </c>
      <c r="F212" s="47" t="s">
        <v>126</v>
      </c>
      <c r="G212" s="47" t="s">
        <v>292</v>
      </c>
      <c r="H212" s="44">
        <v>154</v>
      </c>
      <c r="I212" s="347" t="s">
        <v>44</v>
      </c>
      <c r="J212" s="277" t="str">
        <f>IF(ISBLANK(INDEX('Policy Characteristics'!D:D,MATCH($C212,'Policy Characteristics'!$C:$C,0))),"",INDEX('Policy Characteristics'!D:D,MATCH($C212,'Policy Characteristics'!$C:$C,0)))</f>
        <v>Building Energy Efficiency Standards</v>
      </c>
      <c r="K212" s="276" t="str">
        <f>IF(ISBLANK(INDEX('Policy Characteristics'!E:E,MATCH($C212,'Policy Characteristics'!$C:$C,0))),"",INDEX('Policy Characteristics'!E:E,MATCH($C212,'Policy Characteristics'!$C:$C,0)))</f>
        <v>bldgs efficiency standards</v>
      </c>
      <c r="L212" s="284">
        <f>IF(ISBLANK(INDEX('Policy Characteristics'!F:F,MATCH($C212,'Policy Characteristics'!$C:$C,0))),"",INDEX('Policy Characteristics'!F:F,MATCH($C212,'Policy Characteristics'!$C:$C,0)))</f>
        <v>0</v>
      </c>
      <c r="M212" s="284">
        <f>IF(ISBLANK(INDEX('Policy Characteristics'!G:G,MATCH($C212,'Policy Characteristics'!$C:$C,0))),"",INDEX('Policy Characteristics'!G:G,MATCH($C212,'Policy Characteristics'!$C:$C,0)))</f>
        <v>0.75</v>
      </c>
      <c r="N212" s="284">
        <f>IF(ISBLANK(INDEX('Policy Characteristics'!H:H,MATCH($C212,'Policy Characteristics'!$C:$C,0))),"",INDEX('Policy Characteristics'!H:H,MATCH($C212,'Policy Characteristics'!$C:$C,0)))</f>
        <v>0.01</v>
      </c>
      <c r="O212" s="276" t="str">
        <f>IF(ISBLANK(INDEX('Policy Characteristics'!I:I,MATCH($C212,'Policy Characteristics'!$C:$C,0))),"",INDEX('Policy Characteristics'!I:I,MATCH($C212,'Policy Characteristics'!$C:$C,0)))</f>
        <v>% reduction in energy use</v>
      </c>
      <c r="P212" s="276" t="str">
        <f>IF(ISBLANK(INDEX('Policy Characteristics'!J:J,MATCH($C212,'Policy Characteristics'!$C:$C,0))),"",INDEX('Policy Characteristics'!J:J,MATCH($C212,'Policy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2" s="276" t="str">
        <f>IF(ISBLANK(INDEX('Policy Characteristics'!K:K,MATCH($C212,'Policy Characteristics'!$C:$C,0))),"",INDEX('Policy Characteristics'!K:K,MATCH($C212,'Policy Characteristics'!$C:$C,0)))</f>
        <v>buildings-sector-main.html#eff-stds</v>
      </c>
      <c r="R212" s="276" t="str">
        <f>IF(ISBLANK(INDEX('Policy Characteristics'!L:L,MATCH($C212,'Policy Characteristics'!$C:$C,0))),"",INDEX('Policy Characteristics'!L:L,MATCH($C212,'Policy Characteristics'!$C:$C,0)))</f>
        <v>building-energy-efficiency-standards.html</v>
      </c>
    </row>
    <row r="213" spans="1:18" s="4" customFormat="1" x14ac:dyDescent="0.25">
      <c r="A213" s="276" t="str">
        <f>IF(ISBLANK(INDEX('Policy Characteristics'!A:A,MATCH($C213,'Policy Characteristics'!$C:$C,0))),"",INDEX('Policy Characteristics'!A:A,MATCH($C213,'Policy Characteristics'!$C:$C,0)))</f>
        <v>Buildings and Appliances</v>
      </c>
      <c r="B213" s="285" t="str">
        <f>IF(ISBLANK(INDEX('Policy Characteristics'!B:B,MATCH($C213,'Policy Characteristics'!$C:$C,0))),"",INDEX('Policy Characteristics'!B:B,MATCH($C213,'Policy Characteristics'!$C:$C,0)))</f>
        <v>Building Energy Efficiency Standards</v>
      </c>
      <c r="C213" s="276" t="str">
        <f t="shared" si="12"/>
        <v>Reduction in E Use Allowed by Component Eff Std</v>
      </c>
      <c r="D213" s="47" t="s">
        <v>121</v>
      </c>
      <c r="E213" s="47" t="s">
        <v>290</v>
      </c>
      <c r="F213" s="47" t="s">
        <v>127</v>
      </c>
      <c r="G213" s="47" t="s">
        <v>292</v>
      </c>
      <c r="H213" s="44">
        <v>155</v>
      </c>
      <c r="I213" s="347" t="s">
        <v>44</v>
      </c>
      <c r="J213" s="277" t="str">
        <f>IF(ISBLANK(INDEX('Policy Characteristics'!D:D,MATCH($C213,'Policy Characteristics'!$C:$C,0))),"",INDEX('Policy Characteristics'!D:D,MATCH($C213,'Policy Characteristics'!$C:$C,0)))</f>
        <v>Building Energy Efficiency Standards</v>
      </c>
      <c r="K213" s="276" t="str">
        <f>IF(ISBLANK(INDEX('Policy Characteristics'!E:E,MATCH($C213,'Policy Characteristics'!$C:$C,0))),"",INDEX('Policy Characteristics'!E:E,MATCH($C213,'Policy Characteristics'!$C:$C,0)))</f>
        <v>bldgs efficiency standards</v>
      </c>
      <c r="L213" s="284">
        <f>IF(ISBLANK(INDEX('Policy Characteristics'!F:F,MATCH($C213,'Policy Characteristics'!$C:$C,0))),"",INDEX('Policy Characteristics'!F:F,MATCH($C213,'Policy Characteristics'!$C:$C,0)))</f>
        <v>0</v>
      </c>
      <c r="M213" s="284">
        <f>IF(ISBLANK(INDEX('Policy Characteristics'!G:G,MATCH($C213,'Policy Characteristics'!$C:$C,0))),"",INDEX('Policy Characteristics'!G:G,MATCH($C213,'Policy Characteristics'!$C:$C,0)))</f>
        <v>0.75</v>
      </c>
      <c r="N213" s="284">
        <f>IF(ISBLANK(INDEX('Policy Characteristics'!H:H,MATCH($C213,'Policy Characteristics'!$C:$C,0))),"",INDEX('Policy Characteristics'!H:H,MATCH($C213,'Policy Characteristics'!$C:$C,0)))</f>
        <v>0.01</v>
      </c>
      <c r="O213" s="276" t="str">
        <f>IF(ISBLANK(INDEX('Policy Characteristics'!I:I,MATCH($C213,'Policy Characteristics'!$C:$C,0))),"",INDEX('Policy Characteristics'!I:I,MATCH($C213,'Policy Characteristics'!$C:$C,0)))</f>
        <v>% reduction in energy use</v>
      </c>
      <c r="P213" s="276" t="str">
        <f>IF(ISBLANK(INDEX('Policy Characteristics'!J:J,MATCH($C213,'Policy Characteristics'!$C:$C,0))),"",INDEX('Policy Characteristics'!J:J,MATCH($C213,'Policy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3" s="276" t="str">
        <f>IF(ISBLANK(INDEX('Policy Characteristics'!K:K,MATCH($C213,'Policy Characteristics'!$C:$C,0))),"",INDEX('Policy Characteristics'!K:K,MATCH($C213,'Policy Characteristics'!$C:$C,0)))</f>
        <v>buildings-sector-main.html#eff-stds</v>
      </c>
      <c r="R213" s="276" t="str">
        <f>IF(ISBLANK(INDEX('Policy Characteristics'!L:L,MATCH($C213,'Policy Characteristics'!$C:$C,0))),"",INDEX('Policy Characteristics'!L:L,MATCH($C213,'Policy Characteristics'!$C:$C,0)))</f>
        <v>building-energy-efficiency-standards.html</v>
      </c>
    </row>
    <row r="214" spans="1:18" s="4" customFormat="1" x14ac:dyDescent="0.25">
      <c r="A214" s="276" t="str">
        <f>IF(ISBLANK(INDEX('Policy Characteristics'!A:A,MATCH($C214,'Policy Characteristics'!$C:$C,0))),"",INDEX('Policy Characteristics'!A:A,MATCH($C214,'Policy Characteristics'!$C:$C,0)))</f>
        <v>Buildings and Appliances</v>
      </c>
      <c r="B214" s="285" t="str">
        <f>IF(ISBLANK(INDEX('Policy Characteristics'!B:B,MATCH($C214,'Policy Characteristics'!$C:$C,0))),"",INDEX('Policy Characteristics'!B:B,MATCH($C214,'Policy Characteristics'!$C:$C,0)))</f>
        <v>Building Energy Efficiency Standards</v>
      </c>
      <c r="C214" s="276" t="str">
        <f t="shared" si="12"/>
        <v>Reduction in E Use Allowed by Component Eff Std</v>
      </c>
      <c r="D214" s="47" t="s">
        <v>116</v>
      </c>
      <c r="E214" s="47" t="s">
        <v>291</v>
      </c>
      <c r="F214" s="47" t="s">
        <v>122</v>
      </c>
      <c r="G214" s="47" t="s">
        <v>172</v>
      </c>
      <c r="H214" s="44">
        <v>156</v>
      </c>
      <c r="I214" s="347" t="s">
        <v>44</v>
      </c>
      <c r="J214" s="277" t="str">
        <f>IF(ISBLANK(INDEX('Policy Characteristics'!D:D,MATCH($C214,'Policy Characteristics'!$C:$C,0))),"",INDEX('Policy Characteristics'!D:D,MATCH($C214,'Policy Characteristics'!$C:$C,0)))</f>
        <v>Building Energy Efficiency Standards</v>
      </c>
      <c r="K214" s="276" t="str">
        <f>IF(ISBLANK(INDEX('Policy Characteristics'!E:E,MATCH($C214,'Policy Characteristics'!$C:$C,0))),"",INDEX('Policy Characteristics'!E:E,MATCH($C214,'Policy Characteristics'!$C:$C,0)))</f>
        <v>bldgs efficiency standards</v>
      </c>
      <c r="L214" s="284">
        <f>IF(ISBLANK(INDEX('Policy Characteristics'!F:F,MATCH($C214,'Policy Characteristics'!$C:$C,0))),"",INDEX('Policy Characteristics'!F:F,MATCH($C214,'Policy Characteristics'!$C:$C,0)))</f>
        <v>0</v>
      </c>
      <c r="M214" s="284">
        <f>IF(ISBLANK(INDEX('Policy Characteristics'!G:G,MATCH($C214,'Policy Characteristics'!$C:$C,0))),"",INDEX('Policy Characteristics'!G:G,MATCH($C214,'Policy Characteristics'!$C:$C,0)))</f>
        <v>0.75</v>
      </c>
      <c r="N214" s="284">
        <f>IF(ISBLANK(INDEX('Policy Characteristics'!H:H,MATCH($C214,'Policy Characteristics'!$C:$C,0))),"",INDEX('Policy Characteristics'!H:H,MATCH($C214,'Policy Characteristics'!$C:$C,0)))</f>
        <v>0.01</v>
      </c>
      <c r="O214" s="276" t="str">
        <f>IF(ISBLANK(INDEX('Policy Characteristics'!I:I,MATCH($C214,'Policy Characteristics'!$C:$C,0))),"",INDEX('Policy Characteristics'!I:I,MATCH($C214,'Policy Characteristics'!$C:$C,0)))</f>
        <v>% reduction in energy use</v>
      </c>
      <c r="P214" s="276" t="str">
        <f>IF(ISBLANK(INDEX('Policy Characteristics'!J:J,MATCH($C214,'Policy Characteristics'!$C:$C,0))),"",INDEX('Policy Characteristics'!J:J,MATCH($C214,'Policy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4" s="276" t="str">
        <f>IF(ISBLANK(INDEX('Policy Characteristics'!K:K,MATCH($C214,'Policy Characteristics'!$C:$C,0))),"",INDEX('Policy Characteristics'!K:K,MATCH($C214,'Policy Characteristics'!$C:$C,0)))</f>
        <v>buildings-sector-main.html#eff-stds</v>
      </c>
      <c r="R214" s="276" t="str">
        <f>IF(ISBLANK(INDEX('Policy Characteristics'!L:L,MATCH($C214,'Policy Characteristics'!$C:$C,0))),"",INDEX('Policy Characteristics'!L:L,MATCH($C214,'Policy Characteristics'!$C:$C,0)))</f>
        <v>building-energy-efficiency-standards.html</v>
      </c>
    </row>
    <row r="215" spans="1:18" s="4" customFormat="1" x14ac:dyDescent="0.25">
      <c r="A215" s="276" t="str">
        <f>IF(ISBLANK(INDEX('Policy Characteristics'!A:A,MATCH($C215,'Policy Characteristics'!$C:$C,0))),"",INDEX('Policy Characteristics'!A:A,MATCH($C215,'Policy Characteristics'!$C:$C,0)))</f>
        <v>Buildings and Appliances</v>
      </c>
      <c r="B215" s="285" t="str">
        <f>IF(ISBLANK(INDEX('Policy Characteristics'!B:B,MATCH($C215,'Policy Characteristics'!$C:$C,0))),"",INDEX('Policy Characteristics'!B:B,MATCH($C215,'Policy Characteristics'!$C:$C,0)))</f>
        <v>Building Energy Efficiency Standards</v>
      </c>
      <c r="C215" s="276" t="str">
        <f t="shared" si="12"/>
        <v>Reduction in E Use Allowed by Component Eff Std</v>
      </c>
      <c r="D215" s="47" t="s">
        <v>117</v>
      </c>
      <c r="E215" s="47" t="s">
        <v>291</v>
      </c>
      <c r="F215" s="47" t="s">
        <v>123</v>
      </c>
      <c r="G215" s="47" t="s">
        <v>172</v>
      </c>
      <c r="H215" s="44">
        <v>157</v>
      </c>
      <c r="I215" s="347" t="s">
        <v>44</v>
      </c>
      <c r="J215" s="277" t="str">
        <f>IF(ISBLANK(INDEX('Policy Characteristics'!D:D,MATCH($C215,'Policy Characteristics'!$C:$C,0))),"",INDEX('Policy Characteristics'!D:D,MATCH($C215,'Policy Characteristics'!$C:$C,0)))</f>
        <v>Building Energy Efficiency Standards</v>
      </c>
      <c r="K215" s="276" t="str">
        <f>IF(ISBLANK(INDEX('Policy Characteristics'!E:E,MATCH($C215,'Policy Characteristics'!$C:$C,0))),"",INDEX('Policy Characteristics'!E:E,MATCH($C215,'Policy Characteristics'!$C:$C,0)))</f>
        <v>bldgs efficiency standards</v>
      </c>
      <c r="L215" s="284">
        <f>IF(ISBLANK(INDEX('Policy Characteristics'!F:F,MATCH($C215,'Policy Characteristics'!$C:$C,0))),"",INDEX('Policy Characteristics'!F:F,MATCH($C215,'Policy Characteristics'!$C:$C,0)))</f>
        <v>0</v>
      </c>
      <c r="M215" s="284">
        <f>IF(ISBLANK(INDEX('Policy Characteristics'!G:G,MATCH($C215,'Policy Characteristics'!$C:$C,0))),"",INDEX('Policy Characteristics'!G:G,MATCH($C215,'Policy Characteristics'!$C:$C,0)))</f>
        <v>0.75</v>
      </c>
      <c r="N215" s="284">
        <f>IF(ISBLANK(INDEX('Policy Characteristics'!H:H,MATCH($C215,'Policy Characteristics'!$C:$C,0))),"",INDEX('Policy Characteristics'!H:H,MATCH($C215,'Policy Characteristics'!$C:$C,0)))</f>
        <v>0.01</v>
      </c>
      <c r="O215" s="276" t="str">
        <f>IF(ISBLANK(INDEX('Policy Characteristics'!I:I,MATCH($C215,'Policy Characteristics'!$C:$C,0))),"",INDEX('Policy Characteristics'!I:I,MATCH($C215,'Policy Characteristics'!$C:$C,0)))</f>
        <v>% reduction in energy use</v>
      </c>
      <c r="P215" s="276" t="str">
        <f>IF(ISBLANK(INDEX('Policy Characteristics'!J:J,MATCH($C215,'Policy Characteristics'!$C:$C,0))),"",INDEX('Policy Characteristics'!J:J,MATCH($C215,'Policy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5" s="276" t="str">
        <f>IF(ISBLANK(INDEX('Policy Characteristics'!K:K,MATCH($C215,'Policy Characteristics'!$C:$C,0))),"",INDEX('Policy Characteristics'!K:K,MATCH($C215,'Policy Characteristics'!$C:$C,0)))</f>
        <v>buildings-sector-main.html#eff-stds</v>
      </c>
      <c r="R215" s="276" t="str">
        <f>IF(ISBLANK(INDEX('Policy Characteristics'!L:L,MATCH($C215,'Policy Characteristics'!$C:$C,0))),"",INDEX('Policy Characteristics'!L:L,MATCH($C215,'Policy Characteristics'!$C:$C,0)))</f>
        <v>building-energy-efficiency-standards.html</v>
      </c>
    </row>
    <row r="216" spans="1:18" s="4" customFormat="1" x14ac:dyDescent="0.25">
      <c r="A216" s="276" t="str">
        <f>IF(ISBLANK(INDEX('Policy Characteristics'!A:A,MATCH($C216,'Policy Characteristics'!$C:$C,0))),"",INDEX('Policy Characteristics'!A:A,MATCH($C216,'Policy Characteristics'!$C:$C,0)))</f>
        <v>Buildings and Appliances</v>
      </c>
      <c r="B216" s="285" t="str">
        <f>IF(ISBLANK(INDEX('Policy Characteristics'!B:B,MATCH($C216,'Policy Characteristics'!$C:$C,0))),"",INDEX('Policy Characteristics'!B:B,MATCH($C216,'Policy Characteristics'!$C:$C,0)))</f>
        <v>Building Energy Efficiency Standards</v>
      </c>
      <c r="C216" s="276" t="str">
        <f t="shared" si="12"/>
        <v>Reduction in E Use Allowed by Component Eff Std</v>
      </c>
      <c r="D216" s="47" t="s">
        <v>118</v>
      </c>
      <c r="E216" s="47" t="s">
        <v>291</v>
      </c>
      <c r="F216" s="47" t="s">
        <v>124</v>
      </c>
      <c r="G216" s="47" t="s">
        <v>172</v>
      </c>
      <c r="H216" s="44">
        <v>158</v>
      </c>
      <c r="I216" s="347" t="s">
        <v>44</v>
      </c>
      <c r="J216" s="277" t="str">
        <f>IF(ISBLANK(INDEX('Policy Characteristics'!D:D,MATCH($C216,'Policy Characteristics'!$C:$C,0))),"",INDEX('Policy Characteristics'!D:D,MATCH($C216,'Policy Characteristics'!$C:$C,0)))</f>
        <v>Building Energy Efficiency Standards</v>
      </c>
      <c r="K216" s="276" t="str">
        <f>IF(ISBLANK(INDEX('Policy Characteristics'!E:E,MATCH($C216,'Policy Characteristics'!$C:$C,0))),"",INDEX('Policy Characteristics'!E:E,MATCH($C216,'Policy Characteristics'!$C:$C,0)))</f>
        <v>bldgs efficiency standards</v>
      </c>
      <c r="L216" s="284">
        <f>IF(ISBLANK(INDEX('Policy Characteristics'!F:F,MATCH($C216,'Policy Characteristics'!$C:$C,0))),"",INDEX('Policy Characteristics'!F:F,MATCH($C216,'Policy Characteristics'!$C:$C,0)))</f>
        <v>0</v>
      </c>
      <c r="M216" s="284">
        <f>IF(ISBLANK(INDEX('Policy Characteristics'!G:G,MATCH($C216,'Policy Characteristics'!$C:$C,0))),"",INDEX('Policy Characteristics'!G:G,MATCH($C216,'Policy Characteristics'!$C:$C,0)))</f>
        <v>0.75</v>
      </c>
      <c r="N216" s="284">
        <f>IF(ISBLANK(INDEX('Policy Characteristics'!H:H,MATCH($C216,'Policy Characteristics'!$C:$C,0))),"",INDEX('Policy Characteristics'!H:H,MATCH($C216,'Policy Characteristics'!$C:$C,0)))</f>
        <v>0.01</v>
      </c>
      <c r="O216" s="276" t="str">
        <f>IF(ISBLANK(INDEX('Policy Characteristics'!I:I,MATCH($C216,'Policy Characteristics'!$C:$C,0))),"",INDEX('Policy Characteristics'!I:I,MATCH($C216,'Policy Characteristics'!$C:$C,0)))</f>
        <v>% reduction in energy use</v>
      </c>
      <c r="P216" s="276" t="str">
        <f>IF(ISBLANK(INDEX('Policy Characteristics'!J:J,MATCH($C216,'Policy Characteristics'!$C:$C,0))),"",INDEX('Policy Characteristics'!J:J,MATCH($C216,'Policy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6" s="276" t="str">
        <f>IF(ISBLANK(INDEX('Policy Characteristics'!K:K,MATCH($C216,'Policy Characteristics'!$C:$C,0))),"",INDEX('Policy Characteristics'!K:K,MATCH($C216,'Policy Characteristics'!$C:$C,0)))</f>
        <v>buildings-sector-main.html#eff-stds</v>
      </c>
      <c r="R216" s="276" t="str">
        <f>IF(ISBLANK(INDEX('Policy Characteristics'!L:L,MATCH($C216,'Policy Characteristics'!$C:$C,0))),"",INDEX('Policy Characteristics'!L:L,MATCH($C216,'Policy Characteristics'!$C:$C,0)))</f>
        <v>building-energy-efficiency-standards.html</v>
      </c>
    </row>
    <row r="217" spans="1:18" s="4" customFormat="1" x14ac:dyDescent="0.25">
      <c r="A217" s="276" t="str">
        <f>IF(ISBLANK(INDEX('Policy Characteristics'!A:A,MATCH($C217,'Policy Characteristics'!$C:$C,0))),"",INDEX('Policy Characteristics'!A:A,MATCH($C217,'Policy Characteristics'!$C:$C,0)))</f>
        <v>Buildings and Appliances</v>
      </c>
      <c r="B217" s="285" t="str">
        <f>IF(ISBLANK(INDEX('Policy Characteristics'!B:B,MATCH($C217,'Policy Characteristics'!$C:$C,0))),"",INDEX('Policy Characteristics'!B:B,MATCH($C217,'Policy Characteristics'!$C:$C,0)))</f>
        <v>Building Energy Efficiency Standards</v>
      </c>
      <c r="C217" s="276" t="str">
        <f t="shared" si="12"/>
        <v>Reduction in E Use Allowed by Component Eff Std</v>
      </c>
      <c r="D217" s="47" t="s">
        <v>119</v>
      </c>
      <c r="E217" s="47" t="s">
        <v>291</v>
      </c>
      <c r="F217" s="47" t="s">
        <v>125</v>
      </c>
      <c r="G217" s="47" t="s">
        <v>172</v>
      </c>
      <c r="H217" s="44">
        <v>159</v>
      </c>
      <c r="I217" s="347" t="s">
        <v>44</v>
      </c>
      <c r="J217" s="277" t="str">
        <f>IF(ISBLANK(INDEX('Policy Characteristics'!D:D,MATCH($C217,'Policy Characteristics'!$C:$C,0))),"",INDEX('Policy Characteristics'!D:D,MATCH($C217,'Policy Characteristics'!$C:$C,0)))</f>
        <v>Building Energy Efficiency Standards</v>
      </c>
      <c r="K217" s="276" t="str">
        <f>IF(ISBLANK(INDEX('Policy Characteristics'!E:E,MATCH($C217,'Policy Characteristics'!$C:$C,0))),"",INDEX('Policy Characteristics'!E:E,MATCH($C217,'Policy Characteristics'!$C:$C,0)))</f>
        <v>bldgs efficiency standards</v>
      </c>
      <c r="L217" s="284">
        <f>IF(ISBLANK(INDEX('Policy Characteristics'!F:F,MATCH($C217,'Policy Characteristics'!$C:$C,0))),"",INDEX('Policy Characteristics'!F:F,MATCH($C217,'Policy Characteristics'!$C:$C,0)))</f>
        <v>0</v>
      </c>
      <c r="M217" s="284">
        <f>IF(ISBLANK(INDEX('Policy Characteristics'!G:G,MATCH($C217,'Policy Characteristics'!$C:$C,0))),"",INDEX('Policy Characteristics'!G:G,MATCH($C217,'Policy Characteristics'!$C:$C,0)))</f>
        <v>0.75</v>
      </c>
      <c r="N217" s="284">
        <f>IF(ISBLANK(INDEX('Policy Characteristics'!H:H,MATCH($C217,'Policy Characteristics'!$C:$C,0))),"",INDEX('Policy Characteristics'!H:H,MATCH($C217,'Policy Characteristics'!$C:$C,0)))</f>
        <v>0.01</v>
      </c>
      <c r="O217" s="276" t="str">
        <f>IF(ISBLANK(INDEX('Policy Characteristics'!I:I,MATCH($C217,'Policy Characteristics'!$C:$C,0))),"",INDEX('Policy Characteristics'!I:I,MATCH($C217,'Policy Characteristics'!$C:$C,0)))</f>
        <v>% reduction in energy use</v>
      </c>
      <c r="P217" s="276" t="str">
        <f>IF(ISBLANK(INDEX('Policy Characteristics'!J:J,MATCH($C217,'Policy Characteristics'!$C:$C,0))),"",INDEX('Policy Characteristics'!J:J,MATCH($C217,'Policy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7" s="276" t="str">
        <f>IF(ISBLANK(INDEX('Policy Characteristics'!K:K,MATCH($C217,'Policy Characteristics'!$C:$C,0))),"",INDEX('Policy Characteristics'!K:K,MATCH($C217,'Policy Characteristics'!$C:$C,0)))</f>
        <v>buildings-sector-main.html#eff-stds</v>
      </c>
      <c r="R217" s="276" t="str">
        <f>IF(ISBLANK(INDEX('Policy Characteristics'!L:L,MATCH($C217,'Policy Characteristics'!$C:$C,0))),"",INDEX('Policy Characteristics'!L:L,MATCH($C217,'Policy Characteristics'!$C:$C,0)))</f>
        <v>building-energy-efficiency-standards.html</v>
      </c>
    </row>
    <row r="218" spans="1:18" s="4" customFormat="1" x14ac:dyDescent="0.25">
      <c r="A218" s="276" t="str">
        <f>IF(ISBLANK(INDEX('Policy Characteristics'!A:A,MATCH($C218,'Policy Characteristics'!$C:$C,0))),"",INDEX('Policy Characteristics'!A:A,MATCH($C218,'Policy Characteristics'!$C:$C,0)))</f>
        <v>Buildings and Appliances</v>
      </c>
      <c r="B218" s="285" t="str">
        <f>IF(ISBLANK(INDEX('Policy Characteristics'!B:B,MATCH($C218,'Policy Characteristics'!$C:$C,0))),"",INDEX('Policy Characteristics'!B:B,MATCH($C218,'Policy Characteristics'!$C:$C,0)))</f>
        <v>Building Energy Efficiency Standards</v>
      </c>
      <c r="C218" s="276" t="str">
        <f t="shared" si="12"/>
        <v>Reduction in E Use Allowed by Component Eff Std</v>
      </c>
      <c r="D218" s="47" t="s">
        <v>120</v>
      </c>
      <c r="E218" s="47" t="s">
        <v>291</v>
      </c>
      <c r="F218" s="47" t="s">
        <v>126</v>
      </c>
      <c r="G218" s="47" t="s">
        <v>172</v>
      </c>
      <c r="H218" s="44">
        <v>160</v>
      </c>
      <c r="I218" s="347" t="s">
        <v>44</v>
      </c>
      <c r="J218" s="277" t="str">
        <f>IF(ISBLANK(INDEX('Policy Characteristics'!D:D,MATCH($C218,'Policy Characteristics'!$C:$C,0))),"",INDEX('Policy Characteristics'!D:D,MATCH($C218,'Policy Characteristics'!$C:$C,0)))</f>
        <v>Building Energy Efficiency Standards</v>
      </c>
      <c r="K218" s="276" t="str">
        <f>IF(ISBLANK(INDEX('Policy Characteristics'!E:E,MATCH($C218,'Policy Characteristics'!$C:$C,0))),"",INDEX('Policy Characteristics'!E:E,MATCH($C218,'Policy Characteristics'!$C:$C,0)))</f>
        <v>bldgs efficiency standards</v>
      </c>
      <c r="L218" s="284">
        <f>IF(ISBLANK(INDEX('Policy Characteristics'!F:F,MATCH($C218,'Policy Characteristics'!$C:$C,0))),"",INDEX('Policy Characteristics'!F:F,MATCH($C218,'Policy Characteristics'!$C:$C,0)))</f>
        <v>0</v>
      </c>
      <c r="M218" s="284">
        <f>IF(ISBLANK(INDEX('Policy Characteristics'!G:G,MATCH($C218,'Policy Characteristics'!$C:$C,0))),"",INDEX('Policy Characteristics'!G:G,MATCH($C218,'Policy Characteristics'!$C:$C,0)))</f>
        <v>0.75</v>
      </c>
      <c r="N218" s="284">
        <f>IF(ISBLANK(INDEX('Policy Characteristics'!H:H,MATCH($C218,'Policy Characteristics'!$C:$C,0))),"",INDEX('Policy Characteristics'!H:H,MATCH($C218,'Policy Characteristics'!$C:$C,0)))</f>
        <v>0.01</v>
      </c>
      <c r="O218" s="276" t="str">
        <f>IF(ISBLANK(INDEX('Policy Characteristics'!I:I,MATCH($C218,'Policy Characteristics'!$C:$C,0))),"",INDEX('Policy Characteristics'!I:I,MATCH($C218,'Policy Characteristics'!$C:$C,0)))</f>
        <v>% reduction in energy use</v>
      </c>
      <c r="P218" s="276" t="str">
        <f>IF(ISBLANK(INDEX('Policy Characteristics'!J:J,MATCH($C218,'Policy Characteristics'!$C:$C,0))),"",INDEX('Policy Characteristics'!J:J,MATCH($C218,'Policy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8" s="276" t="str">
        <f>IF(ISBLANK(INDEX('Policy Characteristics'!K:K,MATCH($C218,'Policy Characteristics'!$C:$C,0))),"",INDEX('Policy Characteristics'!K:K,MATCH($C218,'Policy Characteristics'!$C:$C,0)))</f>
        <v>buildings-sector-main.html#eff-stds</v>
      </c>
      <c r="R218" s="276" t="str">
        <f>IF(ISBLANK(INDEX('Policy Characteristics'!L:L,MATCH($C218,'Policy Characteristics'!$C:$C,0))),"",INDEX('Policy Characteristics'!L:L,MATCH($C218,'Policy Characteristics'!$C:$C,0)))</f>
        <v>building-energy-efficiency-standards.html</v>
      </c>
    </row>
    <row r="219" spans="1:18" s="4" customFormat="1" x14ac:dyDescent="0.25">
      <c r="A219" s="276" t="str">
        <f>IF(ISBLANK(INDEX('Policy Characteristics'!A:A,MATCH($C219,'Policy Characteristics'!$C:$C,0))),"",INDEX('Policy Characteristics'!A:A,MATCH($C219,'Policy Characteristics'!$C:$C,0)))</f>
        <v>Buildings and Appliances</v>
      </c>
      <c r="B219" s="285" t="str">
        <f>IF(ISBLANK(INDEX('Policy Characteristics'!B:B,MATCH($C219,'Policy Characteristics'!$C:$C,0))),"",INDEX('Policy Characteristics'!B:B,MATCH($C219,'Policy Characteristics'!$C:$C,0)))</f>
        <v>Building Energy Efficiency Standards</v>
      </c>
      <c r="C219" s="276" t="str">
        <f t="shared" ref="C219" si="13">C$202</f>
        <v>Reduction in E Use Allowed by Component Eff Std</v>
      </c>
      <c r="D219" s="47" t="s">
        <v>121</v>
      </c>
      <c r="E219" s="47" t="s">
        <v>291</v>
      </c>
      <c r="F219" s="47" t="s">
        <v>127</v>
      </c>
      <c r="G219" s="47" t="s">
        <v>172</v>
      </c>
      <c r="H219" s="44">
        <v>161</v>
      </c>
      <c r="I219" s="347" t="s">
        <v>44</v>
      </c>
      <c r="J219" s="277" t="str">
        <f>IF(ISBLANK(INDEX('Policy Characteristics'!D:D,MATCH($C219,'Policy Characteristics'!$C:$C,0))),"",INDEX('Policy Characteristics'!D:D,MATCH($C219,'Policy Characteristics'!$C:$C,0)))</f>
        <v>Building Energy Efficiency Standards</v>
      </c>
      <c r="K219" s="276" t="str">
        <f>IF(ISBLANK(INDEX('Policy Characteristics'!E:E,MATCH($C219,'Policy Characteristics'!$C:$C,0))),"",INDEX('Policy Characteristics'!E:E,MATCH($C219,'Policy Characteristics'!$C:$C,0)))</f>
        <v>bldgs efficiency standards</v>
      </c>
      <c r="L219" s="284">
        <f>IF(ISBLANK(INDEX('Policy Characteristics'!F:F,MATCH($C219,'Policy Characteristics'!$C:$C,0))),"",INDEX('Policy Characteristics'!F:F,MATCH($C219,'Policy Characteristics'!$C:$C,0)))</f>
        <v>0</v>
      </c>
      <c r="M219" s="284">
        <f>IF(ISBLANK(INDEX('Policy Characteristics'!G:G,MATCH($C219,'Policy Characteristics'!$C:$C,0))),"",INDEX('Policy Characteristics'!G:G,MATCH($C219,'Policy Characteristics'!$C:$C,0)))</f>
        <v>0.75</v>
      </c>
      <c r="N219" s="284">
        <f>IF(ISBLANK(INDEX('Policy Characteristics'!H:H,MATCH($C219,'Policy Characteristics'!$C:$C,0))),"",INDEX('Policy Characteristics'!H:H,MATCH($C219,'Policy Characteristics'!$C:$C,0)))</f>
        <v>0.01</v>
      </c>
      <c r="O219" s="276" t="str">
        <f>IF(ISBLANK(INDEX('Policy Characteristics'!I:I,MATCH($C219,'Policy Characteristics'!$C:$C,0))),"",INDEX('Policy Characteristics'!I:I,MATCH($C219,'Policy Characteristics'!$C:$C,0)))</f>
        <v>% reduction in energy use</v>
      </c>
      <c r="P219" s="276" t="str">
        <f>IF(ISBLANK(INDEX('Policy Characteristics'!J:J,MATCH($C219,'Policy Characteristics'!$C:$C,0))),"",INDEX('Policy Characteristics'!J:J,MATCH($C219,'Policy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In "Assessment of Electricity Savings in the U.S. Achievable through New Appliance/Equipment Efficiency Standards and Building Efficiency Codes, 2010-2025" (2011), the Edison Foundation considered a 30% reduction in whole-building energy use (moderate case) and 40-45% (aggressive case) relative to BAU from 2010 to 2025.</v>
      </c>
      <c r="Q219" s="276" t="str">
        <f>IF(ISBLANK(INDEX('Policy Characteristics'!K:K,MATCH($C219,'Policy Characteristics'!$C:$C,0))),"",INDEX('Policy Characteristics'!K:K,MATCH($C219,'Policy Characteristics'!$C:$C,0)))</f>
        <v>buildings-sector-main.html#eff-stds</v>
      </c>
      <c r="R219" s="276" t="str">
        <f>IF(ISBLANK(INDEX('Policy Characteristics'!L:L,MATCH($C219,'Policy Characteristics'!$C:$C,0))),"",INDEX('Policy Characteristics'!L:L,MATCH($C219,'Policy Characteristics'!$C:$C,0)))</f>
        <v>building-energy-efficiency-standards.html</v>
      </c>
    </row>
    <row r="220" spans="1:18" s="4" customFormat="1" x14ac:dyDescent="0.25">
      <c r="A220" s="276" t="str">
        <f>IF(ISBLANK(INDEX('Policy Characteristics'!A:A,MATCH($C220,'Policy Characteristics'!$C:$C,0))),"",INDEX('Policy Characteristics'!A:A,MATCH($C220,'Policy Characteristics'!$C:$C,0)))</f>
        <v>Buildings and Appliances</v>
      </c>
      <c r="B220" s="285" t="str">
        <f>IF(ISBLANK(INDEX('Policy Characteristics'!B:B,MATCH($C220,'Policy Characteristics'!$C:$C,0))),"",INDEX('Policy Characteristics'!B:B,MATCH($C220,'Policy Characteristics'!$C:$C,0)))</f>
        <v>Contractor Training</v>
      </c>
      <c r="C220" t="s">
        <v>7</v>
      </c>
      <c r="D220" s="47"/>
      <c r="E220" s="47"/>
      <c r="F220" s="47"/>
      <c r="G220" s="47"/>
      <c r="H220" s="44">
        <v>19</v>
      </c>
      <c r="I220" s="347" t="s">
        <v>44</v>
      </c>
      <c r="J220" s="277" t="str">
        <f>IF(ISBLANK(INDEX('Policy Characteristics'!D:D,MATCH($C220,'Policy Characteristics'!$C:$C,0))),"",INDEX('Policy Characteristics'!D:D,MATCH($C220,'Policy Characteristics'!$C:$C,0)))</f>
        <v>Contractor Training</v>
      </c>
      <c r="K220" s="276" t="str">
        <f>IF(ISBLANK(INDEX('Policy Characteristics'!E:E,MATCH($C220,'Policy Characteristics'!$C:$C,0))),"",INDEX('Policy Characteristics'!E:E,MATCH($C220,'Policy Characteristics'!$C:$C,0)))</f>
        <v>bldgs contractor training</v>
      </c>
      <c r="L220" s="276">
        <f>IF(ISBLANK(INDEX('Policy Characteristics'!F:F,MATCH($C220,'Policy Characteristics'!$C:$C,0))),"",INDEX('Policy Characteristics'!F:F,MATCH($C220,'Policy Characteristics'!$C:$C,0)))</f>
        <v>0</v>
      </c>
      <c r="M220" s="276">
        <f>IF(ISBLANK(INDEX('Policy Characteristics'!G:G,MATCH($C220,'Policy Characteristics'!$C:$C,0))),"",INDEX('Policy Characteristics'!G:G,MATCH($C220,'Policy Characteristics'!$C:$C,0)))</f>
        <v>1</v>
      </c>
      <c r="N220" s="276">
        <f>IF(ISBLANK(INDEX('Policy Characteristics'!H:H,MATCH($C220,'Policy Characteristics'!$C:$C,0))),"",INDEX('Policy Characteristics'!H:H,MATCH($C220,'Policy Characteristics'!$C:$C,0)))</f>
        <v>1</v>
      </c>
      <c r="O220" s="276" t="str">
        <f>IF(ISBLANK(INDEX('Policy Characteristics'!I:I,MATCH($C220,'Policy Characteristics'!$C:$C,0))),"",INDEX('Policy Characteristics'!I:I,MATCH($C220,'Policy Characteristics'!$C:$C,0)))</f>
        <v>on/off</v>
      </c>
      <c r="P220" s="276" t="str">
        <f>IF(ISBLANK(INDEX('Policy Characteristics'!J:J,MATCH($C220,'Policy Characteristics'!$C:$C,0))),"",INDEX('Policy Characteristics'!J:J,MATCH($C220,'Policy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220" s="276" t="str">
        <f>IF(ISBLANK(INDEX('Policy Characteristics'!K:K,MATCH($C220,'Policy Characteristics'!$C:$C,0))),"",INDEX('Policy Characteristics'!K:K,MATCH($C220,'Policy Characteristics'!$C:$C,0)))</f>
        <v>buildings-sector-main.html#contractor-ed</v>
      </c>
      <c r="R220" s="276" t="str">
        <f>IF(ISBLANK(INDEX('Policy Characteristics'!L:L,MATCH($C220,'Policy Characteristics'!$C:$C,0))),"",INDEX('Policy Characteristics'!L:L,MATCH($C220,'Policy Characteristics'!$C:$C,0)))</f>
        <v>contractor-training.html</v>
      </c>
    </row>
    <row r="221" spans="1:18" s="4" customFormat="1" x14ac:dyDescent="0.25">
      <c r="A221" s="276" t="str">
        <f>IF(ISBLANK(INDEX('Policy Characteristics'!A:A,MATCH($C221,'Policy Characteristics'!$C:$C,0))),"",INDEX('Policy Characteristics'!A:A,MATCH($C221,'Policy Characteristics'!$C:$C,0)))</f>
        <v>Buildings and Appliances</v>
      </c>
      <c r="B221" s="285" t="str">
        <f>IF(ISBLANK(INDEX('Policy Characteristics'!B:B,MATCH($C221,'Policy Characteristics'!$C:$C,0))),"",INDEX('Policy Characteristics'!B:B,MATCH($C221,'Policy Characteristics'!$C:$C,0)))</f>
        <v>Distributed Solar Carve-Out</v>
      </c>
      <c r="C221" t="s">
        <v>314</v>
      </c>
      <c r="D221" s="47"/>
      <c r="E221" s="47"/>
      <c r="F221" s="47"/>
      <c r="G221" s="47"/>
      <c r="H221" s="44">
        <v>146</v>
      </c>
      <c r="I221" s="347" t="s">
        <v>44</v>
      </c>
      <c r="J221" s="277" t="str">
        <f>IF(ISBLANK(INDEX('Policy Characteristics'!D:D,MATCH($C221,'Policy Characteristics'!$C:$C,0))),"",INDEX('Policy Characteristics'!D:D,MATCH($C221,'Policy Characteristics'!$C:$C,0)))</f>
        <v>Distributed Solar Promotion</v>
      </c>
      <c r="K221" s="276" t="str">
        <f>IF(ISBLANK(INDEX('Policy Characteristics'!E:E,MATCH($C221,'Policy Characteristics'!$C:$C,0))),"",INDEX('Policy Characteristics'!E:E,MATCH($C221,'Policy Characteristics'!$C:$C,0)))</f>
        <v>bldgs min fraction distributed solar</v>
      </c>
      <c r="L221" s="284">
        <f>IF(ISBLANK(INDEX('Policy Characteristics'!F:F,MATCH($C221,'Policy Characteristics'!$C:$C,0))),"",INDEX('Policy Characteristics'!F:F,MATCH($C221,'Policy Characteristics'!$C:$C,0)))</f>
        <v>0</v>
      </c>
      <c r="M221" s="284">
        <f>IF(ISBLANK(INDEX('Policy Characteristics'!G:G,MATCH($C221,'Policy Characteristics'!$C:$C,0))),"",INDEX('Policy Characteristics'!G:G,MATCH($C221,'Policy Characteristics'!$C:$C,0)))</f>
        <v>0.24</v>
      </c>
      <c r="N221" s="284">
        <f>IF(ISBLANK(INDEX('Policy Characteristics'!H:H,MATCH($C221,'Policy Characteristics'!$C:$C,0))),"",INDEX('Policy Characteristics'!H:H,MATCH($C221,'Policy Characteristics'!$C:$C,0)))</f>
        <v>5.0000000000000001E-3</v>
      </c>
      <c r="O221" s="276" t="str">
        <f>IF(ISBLANK(INDEX('Policy Characteristics'!I:I,MATCH($C221,'Policy Characteristics'!$C:$C,0))),"",INDEX('Policy Characteristics'!I:I,MATCH($C221,'Policy Characteristics'!$C:$C,0)))</f>
        <v>minimum % elec from solar</v>
      </c>
      <c r="P221" s="276" t="str">
        <f>IF(ISBLANK(INDEX('Policy Characteristics'!J:J,MATCH($C221,'Policy Characteristics'!$C:$C,0))),"",INDEX('Policy Characteristics'!J:J,MATCH($C221,'Policy Characteristics'!$C:$C,0)))</f>
        <v>**Description:** This policy requires at least the specified percentage of total retail electricity demand to be generated by residential and commercial buildings' distributed solar systems (typically rooftop PV). // **Guidance for setting values:** Colorado has established a 3% carve-out for 2020 (though it includes non-solar on-site sources).</v>
      </c>
      <c r="Q221" s="276" t="str">
        <f>IF(ISBLANK(INDEX('Policy Characteristics'!K:K,MATCH($C221,'Policy Characteristics'!$C:$C,0))),"",INDEX('Policy Characteristics'!K:K,MATCH($C221,'Policy Characteristics'!$C:$C,0)))</f>
        <v>buildings-sector-main.html#solar-carve-out</v>
      </c>
      <c r="R221" s="276" t="str">
        <f>IF(ISBLANK(INDEX('Policy Characteristics'!L:L,MATCH($C221,'Policy Characteristics'!$C:$C,0))),"",INDEX('Policy Characteristics'!L:L,MATCH($C221,'Policy Characteristics'!$C:$C,0)))</f>
        <v>solar-carve-out.html</v>
      </c>
    </row>
    <row r="222" spans="1:18" s="4" customFormat="1" x14ac:dyDescent="0.25">
      <c r="A222" s="276" t="str">
        <f>IF(ISBLANK(INDEX('Policy Characteristics'!A:A,MATCH($C222,'Policy Characteristics'!$C:$C,0))),"",INDEX('Policy Characteristics'!A:A,MATCH($C222,'Policy Characteristics'!$C:$C,0)))</f>
        <v>Buildings and Appliances</v>
      </c>
      <c r="B222" s="285" t="str">
        <f>IF(ISBLANK(INDEX('Policy Characteristics'!B:B,MATCH($C222,'Policy Characteristics'!$C:$C,0))),"",INDEX('Policy Characteristics'!B:B,MATCH($C222,'Policy Characteristics'!$C:$C,0)))</f>
        <v>Distributed Solar Subsidy</v>
      </c>
      <c r="C222" s="1" t="s">
        <v>3544</v>
      </c>
      <c r="D222" s="47" t="s">
        <v>289</v>
      </c>
      <c r="E222" s="47"/>
      <c r="F222" s="47" t="s">
        <v>293</v>
      </c>
      <c r="G222" s="47"/>
      <c r="H222" s="44">
        <v>147</v>
      </c>
      <c r="I222" s="347" t="s">
        <v>44</v>
      </c>
      <c r="J222" s="277" t="str">
        <f>IF(ISBLANK(INDEX('Policy Characteristics'!D:D,MATCH($C222,'Policy Characteristics'!$C:$C,0))),"",INDEX('Policy Characteristics'!D:D,MATCH($C222,'Policy Characteristics'!$C:$C,0)))</f>
        <v>Distributed Solar Promotion</v>
      </c>
      <c r="K222" s="276" t="str">
        <f>IF(ISBLANK(INDEX('Policy Characteristics'!E:E,MATCH($C222,'Policy Characteristics'!$C:$C,0))),"",INDEX('Policy Characteristics'!E:E,MATCH($C222,'Policy Characteristics'!$C:$C,0)))</f>
        <v>bldgs distributed solar subsidy</v>
      </c>
      <c r="L222" s="284">
        <f>IF(ISBLANK(INDEX('Policy Characteristics'!F:F,MATCH($C222,'Policy Characteristics'!$C:$C,0))),"",INDEX('Policy Characteristics'!F:F,MATCH($C222,'Policy Characteristics'!$C:$C,0)))</f>
        <v>0</v>
      </c>
      <c r="M222" s="284">
        <f>IF(ISBLANK(INDEX('Policy Characteristics'!G:G,MATCH($C222,'Policy Characteristics'!$C:$C,0))),"",INDEX('Policy Characteristics'!G:G,MATCH($C222,'Policy Characteristics'!$C:$C,0)))</f>
        <v>0.5</v>
      </c>
      <c r="N222" s="284">
        <f>IF(ISBLANK(INDEX('Policy Characteristics'!H:H,MATCH($C222,'Policy Characteristics'!$C:$C,0))),"",INDEX('Policy Characteristics'!H:H,MATCH($C222,'Policy Characteristics'!$C:$C,0)))</f>
        <v>0.01</v>
      </c>
      <c r="O222" s="276" t="str">
        <f>IF(ISBLANK(INDEX('Policy Characteristics'!I:I,MATCH($C222,'Policy Characteristics'!$C:$C,0))),"",INDEX('Policy Characteristics'!I:I,MATCH($C222,'Policy Characteristics'!$C:$C,0)))</f>
        <v>% of PV system cost</v>
      </c>
      <c r="P222" s="276" t="str">
        <f>IF(ISBLANK(INDEX('Policy Characteristics'!J:J,MATCH($C222,'Policy Characteristics'!$C:$C,0))),"",INDEX('Policy Characteristics'!J:J,MATCH($C222,'Policy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2" s="276" t="str">
        <f>IF(ISBLANK(INDEX('Policy Characteristics'!K:K,MATCH($C222,'Policy Characteristics'!$C:$C,0))),"",INDEX('Policy Characteristics'!K:K,MATCH($C222,'Policy Characteristics'!$C:$C,0)))</f>
        <v>buildings-sector-main.html#distributed-solar-subsidy</v>
      </c>
      <c r="R222" s="276" t="str">
        <f>IF(ISBLANK(INDEX('Policy Characteristics'!L:L,MATCH($C222,'Policy Characteristics'!$C:$C,0))),"",INDEX('Policy Characteristics'!L:L,MATCH($C222,'Policy Characteristics'!$C:$C,0)))</f>
        <v>distributed-solar-subsidy.html</v>
      </c>
    </row>
    <row r="223" spans="1:18" s="4" customFormat="1" x14ac:dyDescent="0.25">
      <c r="A223" s="276" t="str">
        <f>IF(ISBLANK(INDEX('Policy Characteristics'!A:A,MATCH($C223,'Policy Characteristics'!$C:$C,0))),"",INDEX('Policy Characteristics'!A:A,MATCH($C223,'Policy Characteristics'!$C:$C,0)))</f>
        <v>Buildings and Appliances</v>
      </c>
      <c r="B223" s="285" t="str">
        <f>IF(ISBLANK(INDEX('Policy Characteristics'!B:B,MATCH($C223,'Policy Characteristics'!$C:$C,0))),"",INDEX('Policy Characteristics'!B:B,MATCH($C223,'Policy Characteristics'!$C:$C,0)))</f>
        <v>Distributed Solar Subsidy</v>
      </c>
      <c r="C223" s="276" t="str">
        <f>$C$222</f>
        <v>Additional Perc Subsidy for Distributed Solar PV Capacity</v>
      </c>
      <c r="D223" s="47" t="s">
        <v>290</v>
      </c>
      <c r="E223" s="47"/>
      <c r="F223" s="47" t="s">
        <v>292</v>
      </c>
      <c r="G223" s="47"/>
      <c r="H223" s="44">
        <v>1728</v>
      </c>
      <c r="I223" s="347" t="s">
        <v>44</v>
      </c>
      <c r="J223" s="277" t="str">
        <f>IF(ISBLANK(INDEX('Policy Characteristics'!D:D,MATCH($C223,'Policy Characteristics'!$C:$C,0))),"",INDEX('Policy Characteristics'!D:D,MATCH($C223,'Policy Characteristics'!$C:$C,0)))</f>
        <v>Distributed Solar Promotion</v>
      </c>
      <c r="K223" s="276" t="str">
        <f>IF(ISBLANK(INDEX('Policy Characteristics'!E:E,MATCH($C223,'Policy Characteristics'!$C:$C,0))),"",INDEX('Policy Characteristics'!E:E,MATCH($C223,'Policy Characteristics'!$C:$C,0)))</f>
        <v>bldgs distributed solar subsidy</v>
      </c>
      <c r="L223" s="284">
        <f>IF(ISBLANK(INDEX('Policy Characteristics'!F:F,MATCH($C223,'Policy Characteristics'!$C:$C,0))),"",INDEX('Policy Characteristics'!F:F,MATCH($C223,'Policy Characteristics'!$C:$C,0)))</f>
        <v>0</v>
      </c>
      <c r="M223" s="284">
        <f>IF(ISBLANK(INDEX('Policy Characteristics'!G:G,MATCH($C223,'Policy Characteristics'!$C:$C,0))),"",INDEX('Policy Characteristics'!G:G,MATCH($C223,'Policy Characteristics'!$C:$C,0)))</f>
        <v>0.5</v>
      </c>
      <c r="N223" s="284">
        <f>IF(ISBLANK(INDEX('Policy Characteristics'!H:H,MATCH($C223,'Policy Characteristics'!$C:$C,0))),"",INDEX('Policy Characteristics'!H:H,MATCH($C223,'Policy Characteristics'!$C:$C,0)))</f>
        <v>0.01</v>
      </c>
      <c r="O223" s="276" t="str">
        <f>IF(ISBLANK(INDEX('Policy Characteristics'!I:I,MATCH($C223,'Policy Characteristics'!$C:$C,0))),"",INDEX('Policy Characteristics'!I:I,MATCH($C223,'Policy Characteristics'!$C:$C,0)))</f>
        <v>% of PV system cost</v>
      </c>
      <c r="P223" s="276" t="str">
        <f>IF(ISBLANK(INDEX('Policy Characteristics'!J:J,MATCH($C223,'Policy Characteristics'!$C:$C,0))),"",INDEX('Policy Characteristics'!J:J,MATCH($C223,'Policy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3" s="276" t="str">
        <f>IF(ISBLANK(INDEX('Policy Characteristics'!K:K,MATCH($C223,'Policy Characteristics'!$C:$C,0))),"",INDEX('Policy Characteristics'!K:K,MATCH($C223,'Policy Characteristics'!$C:$C,0)))</f>
        <v>buildings-sector-main.html#distributed-solar-subsidy</v>
      </c>
      <c r="R223" s="276" t="str">
        <f>IF(ISBLANK(INDEX('Policy Characteristics'!L:L,MATCH($C223,'Policy Characteristics'!$C:$C,0))),"",INDEX('Policy Characteristics'!L:L,MATCH($C223,'Policy Characteristics'!$C:$C,0)))</f>
        <v>distributed-solar-subsidy.html</v>
      </c>
    </row>
    <row r="224" spans="1:18" s="4" customFormat="1" x14ac:dyDescent="0.25">
      <c r="A224" s="276" t="str">
        <f>IF(ISBLANK(INDEX('Policy Characteristics'!A:A,MATCH($C224,'Policy Characteristics'!$C:$C,0))),"",INDEX('Policy Characteristics'!A:A,MATCH($C224,'Policy Characteristics'!$C:$C,0)))</f>
        <v>Buildings and Appliances</v>
      </c>
      <c r="B224" s="285" t="str">
        <f>IF(ISBLANK(INDEX('Policy Characteristics'!B:B,MATCH($C224,'Policy Characteristics'!$C:$C,0))),"",INDEX('Policy Characteristics'!B:B,MATCH($C224,'Policy Characteristics'!$C:$C,0)))</f>
        <v>Distributed Solar Subsidy</v>
      </c>
      <c r="C224" s="276" t="str">
        <f>$C$222</f>
        <v>Additional Perc Subsidy for Distributed Solar PV Capacity</v>
      </c>
      <c r="D224" s="47" t="s">
        <v>291</v>
      </c>
      <c r="E224" s="47"/>
      <c r="F224" s="47" t="s">
        <v>172</v>
      </c>
      <c r="G224" s="47"/>
      <c r="H224" s="44">
        <v>1729</v>
      </c>
      <c r="I224" s="347" t="s">
        <v>44</v>
      </c>
      <c r="J224" s="277" t="str">
        <f>IF(ISBLANK(INDEX('Policy Characteristics'!D:D,MATCH($C224,'Policy Characteristics'!$C:$C,0))),"",INDEX('Policy Characteristics'!D:D,MATCH($C224,'Policy Characteristics'!$C:$C,0)))</f>
        <v>Distributed Solar Promotion</v>
      </c>
      <c r="K224" s="276" t="str">
        <f>IF(ISBLANK(INDEX('Policy Characteristics'!E:E,MATCH($C224,'Policy Characteristics'!$C:$C,0))),"",INDEX('Policy Characteristics'!E:E,MATCH($C224,'Policy Characteristics'!$C:$C,0)))</f>
        <v>bldgs distributed solar subsidy</v>
      </c>
      <c r="L224" s="284">
        <f>IF(ISBLANK(INDEX('Policy Characteristics'!F:F,MATCH($C224,'Policy Characteristics'!$C:$C,0))),"",INDEX('Policy Characteristics'!F:F,MATCH($C224,'Policy Characteristics'!$C:$C,0)))</f>
        <v>0</v>
      </c>
      <c r="M224" s="284">
        <f>IF(ISBLANK(INDEX('Policy Characteristics'!G:G,MATCH($C224,'Policy Characteristics'!$C:$C,0))),"",INDEX('Policy Characteristics'!G:G,MATCH($C224,'Policy Characteristics'!$C:$C,0)))</f>
        <v>0.5</v>
      </c>
      <c r="N224" s="284">
        <f>IF(ISBLANK(INDEX('Policy Characteristics'!H:H,MATCH($C224,'Policy Characteristics'!$C:$C,0))),"",INDEX('Policy Characteristics'!H:H,MATCH($C224,'Policy Characteristics'!$C:$C,0)))</f>
        <v>0.01</v>
      </c>
      <c r="O224" s="276" t="str">
        <f>IF(ISBLANK(INDEX('Policy Characteristics'!I:I,MATCH($C224,'Policy Characteristics'!$C:$C,0))),"",INDEX('Policy Characteristics'!I:I,MATCH($C224,'Policy Characteristics'!$C:$C,0)))</f>
        <v>% of PV system cost</v>
      </c>
      <c r="P224" s="276" t="str">
        <f>IF(ISBLANK(INDEX('Policy Characteristics'!J:J,MATCH($C224,'Policy Characteristics'!$C:$C,0))),"",INDEX('Policy Characteristics'!J:J,MATCH($C224,'Policy Characteristics'!$C:$C,0)))</f>
        <v>**Description:** This policy causes the government to reimburse building owners for an additional percentage of the cost of new distributed solar PV capacity that is installed on or around buildings. // **Guidance for setting values:** The Inflation Reduction Act includes a 30% tax credit for residential solar through 2032, phased down to 0% by 2035 (already incorporated in the business-as-usual case).</v>
      </c>
      <c r="Q224" s="276" t="str">
        <f>IF(ISBLANK(INDEX('Policy Characteristics'!K:K,MATCH($C224,'Policy Characteristics'!$C:$C,0))),"",INDEX('Policy Characteristics'!K:K,MATCH($C224,'Policy Characteristics'!$C:$C,0)))</f>
        <v>buildings-sector-main.html#distributed-solar-subsidy</v>
      </c>
      <c r="R224" s="276" t="str">
        <f>IF(ISBLANK(INDEX('Policy Characteristics'!L:L,MATCH($C224,'Policy Characteristics'!$C:$C,0))),"",INDEX('Policy Characteristics'!L:L,MATCH($C224,'Policy Characteristics'!$C:$C,0)))</f>
        <v>distributed-solar-subsidy.html</v>
      </c>
    </row>
    <row r="225" spans="1:18" s="4" customFormat="1" x14ac:dyDescent="0.25">
      <c r="A225" s="276" t="str">
        <f>IF(ISBLANK(INDEX('Policy Characteristics'!A:A,MATCH($C225,'Policy Characteristics'!$C:$C,0))),"",INDEX('Policy Characteristics'!A:A,MATCH($C225,'Policy Characteristics'!$C:$C,0)))</f>
        <v>Buildings and Appliances</v>
      </c>
      <c r="B225" s="285" t="str">
        <f>IF(ISBLANK(INDEX('Policy Characteristics'!B:B,MATCH($C225,'Policy Characteristics'!$C:$C,0))),"",INDEX('Policy Characteristics'!B:B,MATCH($C225,'Policy Characteristics'!$C:$C,0)))</f>
        <v>Improved Labeling</v>
      </c>
      <c r="C225" t="s">
        <v>128</v>
      </c>
      <c r="D225" s="47"/>
      <c r="E225" s="47"/>
      <c r="F225" s="47"/>
      <c r="G225" s="47"/>
      <c r="H225" s="44">
        <v>20</v>
      </c>
      <c r="I225" s="347" t="s">
        <v>44</v>
      </c>
      <c r="J225" s="277" t="str">
        <f>IF(ISBLANK(INDEX('Policy Characteristics'!D:D,MATCH($C225,'Policy Characteristics'!$C:$C,0))),"",INDEX('Policy Characteristics'!D:D,MATCH($C225,'Policy Characteristics'!$C:$C,0)))</f>
        <v>Improved Labeling</v>
      </c>
      <c r="K225" s="276" t="str">
        <f>IF(ISBLANK(INDEX('Policy Characteristics'!E:E,MATCH($C225,'Policy Characteristics'!$C:$C,0))),"",INDEX('Policy Characteristics'!E:E,MATCH($C225,'Policy Characteristics'!$C:$C,0)))</f>
        <v>bldgs device labeling</v>
      </c>
      <c r="L225" s="276">
        <f>IF(ISBLANK(INDEX('Policy Characteristics'!F:F,MATCH($C225,'Policy Characteristics'!$C:$C,0))),"",INDEX('Policy Characteristics'!F:F,MATCH($C225,'Policy Characteristics'!$C:$C,0)))</f>
        <v>0</v>
      </c>
      <c r="M225" s="276">
        <f>IF(ISBLANK(INDEX('Policy Characteristics'!G:G,MATCH($C225,'Policy Characteristics'!$C:$C,0))),"",INDEX('Policy Characteristics'!G:G,MATCH($C225,'Policy Characteristics'!$C:$C,0)))</f>
        <v>1</v>
      </c>
      <c r="N225" s="276">
        <f>IF(ISBLANK(INDEX('Policy Characteristics'!H:H,MATCH($C225,'Policy Characteristics'!$C:$C,0))),"",INDEX('Policy Characteristics'!H:H,MATCH($C225,'Policy Characteristics'!$C:$C,0)))</f>
        <v>1</v>
      </c>
      <c r="O225" s="276" t="str">
        <f>IF(ISBLANK(INDEX('Policy Characteristics'!I:I,MATCH($C225,'Policy Characteristics'!$C:$C,0))),"",INDEX('Policy Characteristics'!I:I,MATCH($C225,'Policy Characteristics'!$C:$C,0)))</f>
        <v>on/off</v>
      </c>
      <c r="P225" s="276" t="str">
        <f>IF(ISBLANK(INDEX('Policy Characteristics'!J:J,MATCH($C225,'Policy Characteristics'!$C:$C,0))),"",INDEX('Policy Characteristics'!J:J,MATCH($C225,'Policy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225" s="276" t="str">
        <f>IF(ISBLANK(INDEX('Policy Characteristics'!K:K,MATCH($C225,'Policy Characteristics'!$C:$C,0))),"",INDEX('Policy Characteristics'!K:K,MATCH($C225,'Policy Characteristics'!$C:$C,0)))</f>
        <v>buildings-sector-main.html#device-labeling</v>
      </c>
      <c r="R225" s="276" t="str">
        <f>IF(ISBLANK(INDEX('Policy Characteristics'!L:L,MATCH($C225,'Policy Characteristics'!$C:$C,0))),"",INDEX('Policy Characteristics'!L:L,MATCH($C225,'Policy Characteristics'!$C:$C,0)))</f>
        <v>improved-labeling.html</v>
      </c>
    </row>
    <row r="226" spans="1:18" s="4" customFormat="1" x14ac:dyDescent="0.25">
      <c r="A226" s="276" t="str">
        <f>IF(ISBLANK(INDEX('Policy Characteristics'!A:A,MATCH($C226,'Policy Characteristics'!$C:$C,0))),"",INDEX('Policy Characteristics'!A:A,MATCH($C226,'Policy Characteristics'!$C:$C,0)))</f>
        <v>Buildings and Appliances</v>
      </c>
      <c r="B226" s="285" t="str">
        <f>IF(ISBLANK(INDEX('Policy Characteristics'!B:B,MATCH($C226,'Policy Characteristics'!$C:$C,0))),"",INDEX('Policy Characteristics'!B:B,MATCH($C226,'Policy Characteristics'!$C:$C,0)))</f>
        <v>Retrofit Existing Buildings</v>
      </c>
      <c r="C226" t="s">
        <v>2485</v>
      </c>
      <c r="D226" s="47" t="s">
        <v>289</v>
      </c>
      <c r="E226" s="47"/>
      <c r="F226" s="47" t="s">
        <v>293</v>
      </c>
      <c r="G226" s="47"/>
      <c r="H226" s="44">
        <v>378</v>
      </c>
      <c r="I226" s="347" t="s">
        <v>44</v>
      </c>
      <c r="J226" s="277" t="str">
        <f>IF(ISBLANK(INDEX('Policy Characteristics'!D:D,MATCH($C226,'Policy Characteristics'!$C:$C,0))),"",INDEX('Policy Characteristics'!D:D,MATCH($C226,'Policy Characteristics'!$C:$C,0)))</f>
        <v>Increased Retrofitting</v>
      </c>
      <c r="K226" s="276" t="str">
        <f>IF(ISBLANK(INDEX('Policy Characteristics'!E:E,MATCH($C226,'Policy Characteristics'!$C:$C,0))),"",INDEX('Policy Characteristics'!E:E,MATCH($C226,'Policy Characteristics'!$C:$C,0)))</f>
        <v>bldgs retrofitting</v>
      </c>
      <c r="L226" s="284">
        <f>IF(ISBLANK(INDEX('Policy Characteristics'!F:F,MATCH($C226,'Policy Characteristics'!$C:$C,0))),"",INDEX('Policy Characteristics'!F:F,MATCH($C226,'Policy Characteristics'!$C:$C,0)))</f>
        <v>0</v>
      </c>
      <c r="M226" s="284">
        <f>IF(ISBLANK(INDEX('Policy Characteristics'!G:G,MATCH($C226,'Policy Characteristics'!$C:$C,0))),"",INDEX('Policy Characteristics'!G:G,MATCH($C226,'Policy Characteristics'!$C:$C,0)))</f>
        <v>0.5</v>
      </c>
      <c r="N226" s="284">
        <f>IF(ISBLANK(INDEX('Policy Characteristics'!H:H,MATCH($C226,'Policy Characteristics'!$C:$C,0))),"",INDEX('Policy Characteristics'!H:H,MATCH($C226,'Policy Characteristics'!$C:$C,0)))</f>
        <v>0.01</v>
      </c>
      <c r="O226" s="276" t="str">
        <f>IF(ISBLANK(INDEX('Policy Characteristics'!I:I,MATCH($C226,'Policy Characteristics'!$C:$C,0))),"",INDEX('Policy Characteristics'!I:I,MATCH($C226,'Policy Characteristics'!$C:$C,0)))</f>
        <v>% of existing buildings</v>
      </c>
      <c r="P226" s="276" t="str">
        <f>IF(ISBLANK(INDEX('Policy Characteristics'!J:J,MATCH($C226,'Policy Characteristics'!$C:$C,0))),"",INDEX('Policy Characteristics'!J:J,MATCH($C226,'Policy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6" s="276" t="str">
        <f>IF(ISBLANK(INDEX('Policy Characteristics'!K:K,MATCH($C226,'Policy Characteristics'!$C:$C,0))),"",INDEX('Policy Characteristics'!K:K,MATCH($C226,'Policy Characteristics'!$C:$C,0)))</f>
        <v>buildings-sector-main.html#retrofitting</v>
      </c>
      <c r="R226" s="276" t="str">
        <f>IF(ISBLANK(INDEX('Policy Characteristics'!L:L,MATCH($C226,'Policy Characteristics'!$C:$C,0))),"",INDEX('Policy Characteristics'!L:L,MATCH($C226,'Policy Characteristics'!$C:$C,0)))</f>
        <v>increased-retrofitting.html</v>
      </c>
    </row>
    <row r="227" spans="1:18" s="4" customFormat="1" x14ac:dyDescent="0.25">
      <c r="A227" s="276" t="str">
        <f>IF(ISBLANK(INDEX('Policy Characteristics'!A:A,MATCH($C227,'Policy Characteristics'!$C:$C,0))),"",INDEX('Policy Characteristics'!A:A,MATCH($C227,'Policy Characteristics'!$C:$C,0)))</f>
        <v>Buildings and Appliances</v>
      </c>
      <c r="B227" s="285" t="str">
        <f>IF(ISBLANK(INDEX('Policy Characteristics'!B:B,MATCH($C227,'Policy Characteristics'!$C:$C,0))),"",INDEX('Policy Characteristics'!B:B,MATCH($C227,'Policy Characteristics'!$C:$C,0)))</f>
        <v>Retrofit Existing Buildings</v>
      </c>
      <c r="C227" s="276" t="str">
        <f t="shared" ref="C227:C228" si="14">C$226</f>
        <v>Share of Preexisting Buildings Subject to Retrofitting</v>
      </c>
      <c r="D227" s="47" t="s">
        <v>290</v>
      </c>
      <c r="E227" s="47"/>
      <c r="F227" s="47" t="s">
        <v>292</v>
      </c>
      <c r="G227" s="47"/>
      <c r="H227" s="44">
        <v>379</v>
      </c>
      <c r="I227" s="347" t="s">
        <v>44</v>
      </c>
      <c r="J227" s="277" t="str">
        <f>IF(ISBLANK(INDEX('Policy Characteristics'!D:D,MATCH($C227,'Policy Characteristics'!$C:$C,0))),"",INDEX('Policy Characteristics'!D:D,MATCH($C227,'Policy Characteristics'!$C:$C,0)))</f>
        <v>Increased Retrofitting</v>
      </c>
      <c r="K227" s="276" t="str">
        <f>IF(ISBLANK(INDEX('Policy Characteristics'!E:E,MATCH($C227,'Policy Characteristics'!$C:$C,0))),"",INDEX('Policy Characteristics'!E:E,MATCH($C227,'Policy Characteristics'!$C:$C,0)))</f>
        <v>bldgs retrofitting</v>
      </c>
      <c r="L227" s="284">
        <f>IF(ISBLANK(INDEX('Policy Characteristics'!F:F,MATCH($C227,'Policy Characteristics'!$C:$C,0))),"",INDEX('Policy Characteristics'!F:F,MATCH($C227,'Policy Characteristics'!$C:$C,0)))</f>
        <v>0</v>
      </c>
      <c r="M227" s="284">
        <f>IF(ISBLANK(INDEX('Policy Characteristics'!G:G,MATCH($C227,'Policy Characteristics'!$C:$C,0))),"",INDEX('Policy Characteristics'!G:G,MATCH($C227,'Policy Characteristics'!$C:$C,0)))</f>
        <v>0.5</v>
      </c>
      <c r="N227" s="284">
        <f>IF(ISBLANK(INDEX('Policy Characteristics'!H:H,MATCH($C227,'Policy Characteristics'!$C:$C,0))),"",INDEX('Policy Characteristics'!H:H,MATCH($C227,'Policy Characteristics'!$C:$C,0)))</f>
        <v>0.01</v>
      </c>
      <c r="O227" s="276" t="str">
        <f>IF(ISBLANK(INDEX('Policy Characteristics'!I:I,MATCH($C227,'Policy Characteristics'!$C:$C,0))),"",INDEX('Policy Characteristics'!I:I,MATCH($C227,'Policy Characteristics'!$C:$C,0)))</f>
        <v>% of existing buildings</v>
      </c>
      <c r="P227" s="276" t="str">
        <f>IF(ISBLANK(INDEX('Policy Characteristics'!J:J,MATCH($C227,'Policy Characteristics'!$C:$C,0))),"",INDEX('Policy Characteristics'!J:J,MATCH($C227,'Policy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7" s="276" t="str">
        <f>IF(ISBLANK(INDEX('Policy Characteristics'!K:K,MATCH($C227,'Policy Characteristics'!$C:$C,0))),"",INDEX('Policy Characteristics'!K:K,MATCH($C227,'Policy Characteristics'!$C:$C,0)))</f>
        <v>buildings-sector-main.html#retrofitting</v>
      </c>
      <c r="R227" s="276" t="str">
        <f>IF(ISBLANK(INDEX('Policy Characteristics'!L:L,MATCH($C227,'Policy Characteristics'!$C:$C,0))),"",INDEX('Policy Characteristics'!L:L,MATCH($C227,'Policy Characteristics'!$C:$C,0)))</f>
        <v>increased-retrofitting.html</v>
      </c>
    </row>
    <row r="228" spans="1:18" s="4" customFormat="1" x14ac:dyDescent="0.25">
      <c r="A228" s="276" t="str">
        <f>IF(ISBLANK(INDEX('Policy Characteristics'!A:A,MATCH($C228,'Policy Characteristics'!$C:$C,0))),"",INDEX('Policy Characteristics'!A:A,MATCH($C228,'Policy Characteristics'!$C:$C,0)))</f>
        <v>Buildings and Appliances</v>
      </c>
      <c r="B228" s="285" t="str">
        <f>IF(ISBLANK(INDEX('Policy Characteristics'!B:B,MATCH($C228,'Policy Characteristics'!$C:$C,0))),"",INDEX('Policy Characteristics'!B:B,MATCH($C228,'Policy Characteristics'!$C:$C,0)))</f>
        <v>Retrofit Existing Buildings</v>
      </c>
      <c r="C228" s="276" t="str">
        <f t="shared" si="14"/>
        <v>Share of Preexisting Buildings Subject to Retrofitting</v>
      </c>
      <c r="D228" s="47" t="s">
        <v>291</v>
      </c>
      <c r="E228" s="47"/>
      <c r="F228" s="47" t="s">
        <v>172</v>
      </c>
      <c r="G228" s="47"/>
      <c r="H228" s="44">
        <v>380</v>
      </c>
      <c r="I228" s="347" t="s">
        <v>44</v>
      </c>
      <c r="J228" s="277" t="str">
        <f>IF(ISBLANK(INDEX('Policy Characteristics'!D:D,MATCH($C228,'Policy Characteristics'!$C:$C,0))),"",INDEX('Policy Characteristics'!D:D,MATCH($C228,'Policy Characteristics'!$C:$C,0)))</f>
        <v>Increased Retrofitting</v>
      </c>
      <c r="K228" s="276" t="str">
        <f>IF(ISBLANK(INDEX('Policy Characteristics'!E:E,MATCH($C228,'Policy Characteristics'!$C:$C,0))),"",INDEX('Policy Characteristics'!E:E,MATCH($C228,'Policy Characteristics'!$C:$C,0)))</f>
        <v>bldgs retrofitting</v>
      </c>
      <c r="L228" s="284">
        <f>IF(ISBLANK(INDEX('Policy Characteristics'!F:F,MATCH($C228,'Policy Characteristics'!$C:$C,0))),"",INDEX('Policy Characteristics'!F:F,MATCH($C228,'Policy Characteristics'!$C:$C,0)))</f>
        <v>0</v>
      </c>
      <c r="M228" s="284">
        <f>IF(ISBLANK(INDEX('Policy Characteristics'!G:G,MATCH($C228,'Policy Characteristics'!$C:$C,0))),"",INDEX('Policy Characteristics'!G:G,MATCH($C228,'Policy Characteristics'!$C:$C,0)))</f>
        <v>0.5</v>
      </c>
      <c r="N228" s="284">
        <f>IF(ISBLANK(INDEX('Policy Characteristics'!H:H,MATCH($C228,'Policy Characteristics'!$C:$C,0))),"",INDEX('Policy Characteristics'!H:H,MATCH($C228,'Policy Characteristics'!$C:$C,0)))</f>
        <v>0.01</v>
      </c>
      <c r="O228" s="276" t="str">
        <f>IF(ISBLANK(INDEX('Policy Characteristics'!I:I,MATCH($C228,'Policy Characteristics'!$C:$C,0))),"",INDEX('Policy Characteristics'!I:I,MATCH($C228,'Policy Characteristics'!$C:$C,0)))</f>
        <v>% of existing buildings</v>
      </c>
      <c r="P228" s="276" t="str">
        <f>IF(ISBLANK(INDEX('Policy Characteristics'!J:J,MATCH($C228,'Policy Characteristics'!$C:$C,0))),"",INDEX('Policy Characteristics'!J:J,MATCH($C228,'Policy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228" s="276" t="str">
        <f>IF(ISBLANK(INDEX('Policy Characteristics'!K:K,MATCH($C228,'Policy Characteristics'!$C:$C,0))),"",INDEX('Policy Characteristics'!K:K,MATCH($C228,'Policy Characteristics'!$C:$C,0)))</f>
        <v>buildings-sector-main.html#retrofitting</v>
      </c>
      <c r="R228" s="276" t="str">
        <f>IF(ISBLANK(INDEX('Policy Characteristics'!L:L,MATCH($C228,'Policy Characteristics'!$C:$C,0))),"",INDEX('Policy Characteristics'!L:L,MATCH($C228,'Policy Characteristics'!$C:$C,0)))</f>
        <v>increased-retrofitting.html</v>
      </c>
    </row>
    <row r="229" spans="1:18" s="4" customFormat="1" x14ac:dyDescent="0.25">
      <c r="A229" s="276" t="str">
        <f>IF(ISBLANK(INDEX('Policy Characteristics'!A:A,MATCH($C229,'Policy Characteristics'!$C:$C,0))),"",INDEX('Policy Characteristics'!A:A,MATCH($C229,'Policy Characteristics'!$C:$C,0)))</f>
        <v>Buildings and Appliances</v>
      </c>
      <c r="B229" s="285" t="str">
        <f>IF(ISBLANK(INDEX('Policy Characteristics'!B:B,MATCH($C229,'Policy Characteristics'!$C:$C,0))),"",INDEX('Policy Characteristics'!B:B,MATCH($C229,'Policy Characteristics'!$C:$C,0)))</f>
        <v>Rebate for Efficient Products</v>
      </c>
      <c r="C229" t="s">
        <v>6</v>
      </c>
      <c r="D229" s="47" t="s">
        <v>116</v>
      </c>
      <c r="E229" s="47"/>
      <c r="F229" s="47" t="s">
        <v>122</v>
      </c>
      <c r="G229" s="47"/>
      <c r="H229" s="44">
        <v>27</v>
      </c>
      <c r="I229" s="347" t="s">
        <v>44</v>
      </c>
      <c r="J229" s="277" t="str">
        <f>IF(ISBLANK(INDEX('Policy Characteristics'!D:D,MATCH($C229,'Policy Characteristics'!$C:$C,0))),"",INDEX('Policy Characteristics'!D:D,MATCH($C229,'Policy Characteristics'!$C:$C,0)))</f>
        <v>Rebate for Efficient Products</v>
      </c>
      <c r="K229" s="276" t="str">
        <f>IF(ISBLANK(INDEX('Policy Characteristics'!E:E,MATCH($C229,'Policy Characteristics'!$C:$C,0))),"",INDEX('Policy Characteristics'!E:E,MATCH($C229,'Policy Characteristics'!$C:$C,0)))</f>
        <v>bldgs rebate</v>
      </c>
      <c r="L229" s="276">
        <f>IF(ISBLANK(INDEX('Policy Characteristics'!F:F,MATCH($C229,'Policy Characteristics'!$C:$C,0))),"",INDEX('Policy Characteristics'!F:F,MATCH($C229,'Policy Characteristics'!$C:$C,0)))</f>
        <v>0</v>
      </c>
      <c r="M229" s="276">
        <f>IF(ISBLANK(INDEX('Policy Characteristics'!G:G,MATCH($C229,'Policy Characteristics'!$C:$C,0))),"",INDEX('Policy Characteristics'!G:G,MATCH($C229,'Policy Characteristics'!$C:$C,0)))</f>
        <v>1</v>
      </c>
      <c r="N229" s="276">
        <f>IF(ISBLANK(INDEX('Policy Characteristics'!H:H,MATCH($C229,'Policy Characteristics'!$C:$C,0))),"",INDEX('Policy Characteristics'!H:H,MATCH($C229,'Policy Characteristics'!$C:$C,0)))</f>
        <v>1</v>
      </c>
      <c r="O229" s="276" t="str">
        <f>IF(ISBLANK(INDEX('Policy Characteristics'!I:I,MATCH($C229,'Policy Characteristics'!$C:$C,0))),"",INDEX('Policy Characteristics'!I:I,MATCH($C229,'Policy Characteristics'!$C:$C,0)))</f>
        <v>on/off</v>
      </c>
      <c r="P229" s="276" t="str">
        <f>IF(ISBLANK(INDEX('Policy Characteristics'!J:J,MATCH($C229,'Policy Characteristics'!$C:$C,0))),"",INDEX('Policy Characteristics'!J:J,MATCH($C229,'Policy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29" s="276" t="str">
        <f>IF(ISBLANK(INDEX('Policy Characteristics'!K:K,MATCH($C229,'Policy Characteristics'!$C:$C,0))),"",INDEX('Policy Characteristics'!K:K,MATCH($C229,'Policy Characteristics'!$C:$C,0)))</f>
        <v>buildings-sector-main.html#rebate</v>
      </c>
      <c r="R229" s="276" t="str">
        <f>IF(ISBLANK(INDEX('Policy Characteristics'!L:L,MATCH($C229,'Policy Characteristics'!$C:$C,0))),"",INDEX('Policy Characteristics'!L:L,MATCH($C229,'Policy Characteristics'!$C:$C,0)))</f>
        <v>rebate-for-efficient-products.html</v>
      </c>
    </row>
    <row r="230" spans="1:18" s="4" customFormat="1" x14ac:dyDescent="0.25">
      <c r="A230" s="276" t="str">
        <f>IF(ISBLANK(INDEX('Policy Characteristics'!A:A,MATCH($C230,'Policy Characteristics'!$C:$C,0))),"",INDEX('Policy Characteristics'!A:A,MATCH($C230,'Policy Characteristics'!$C:$C,0)))</f>
        <v>Buildings and Appliances</v>
      </c>
      <c r="B230" s="285" t="str">
        <f>IF(ISBLANK(INDEX('Policy Characteristics'!B:B,MATCH($C230,'Policy Characteristics'!$C:$C,0))),"",INDEX('Policy Characteristics'!B:B,MATCH($C230,'Policy Characteristics'!$C:$C,0)))</f>
        <v>Rebate for Efficient Products</v>
      </c>
      <c r="C230" s="276" t="str">
        <f t="shared" ref="C230:C234" si="15">C$229</f>
        <v>Boolean Rebate Program for Efficient Components</v>
      </c>
      <c r="D230" s="47" t="s">
        <v>117</v>
      </c>
      <c r="E230" s="47"/>
      <c r="F230" s="47" t="s">
        <v>123</v>
      </c>
      <c r="G230" s="47"/>
      <c r="H230" s="44">
        <v>28</v>
      </c>
      <c r="I230" s="347" t="s">
        <v>44</v>
      </c>
      <c r="J230" s="277" t="str">
        <f>IF(ISBLANK(INDEX('Policy Characteristics'!D:D,MATCH($C230,'Policy Characteristics'!$C:$C,0))),"",INDEX('Policy Characteristics'!D:D,MATCH($C230,'Policy Characteristics'!$C:$C,0)))</f>
        <v>Rebate for Efficient Products</v>
      </c>
      <c r="K230" s="276" t="str">
        <f>IF(ISBLANK(INDEX('Policy Characteristics'!E:E,MATCH($C230,'Policy Characteristics'!$C:$C,0))),"",INDEX('Policy Characteristics'!E:E,MATCH($C230,'Policy Characteristics'!$C:$C,0)))</f>
        <v>bldgs rebate</v>
      </c>
      <c r="L230" s="276">
        <f>IF(ISBLANK(INDEX('Policy Characteristics'!F:F,MATCH($C230,'Policy Characteristics'!$C:$C,0))),"",INDEX('Policy Characteristics'!F:F,MATCH($C230,'Policy Characteristics'!$C:$C,0)))</f>
        <v>0</v>
      </c>
      <c r="M230" s="276">
        <f>IF(ISBLANK(INDEX('Policy Characteristics'!G:G,MATCH($C230,'Policy Characteristics'!$C:$C,0))),"",INDEX('Policy Characteristics'!G:G,MATCH($C230,'Policy Characteristics'!$C:$C,0)))</f>
        <v>1</v>
      </c>
      <c r="N230" s="276">
        <f>IF(ISBLANK(INDEX('Policy Characteristics'!H:H,MATCH($C230,'Policy Characteristics'!$C:$C,0))),"",INDEX('Policy Characteristics'!H:H,MATCH($C230,'Policy Characteristics'!$C:$C,0)))</f>
        <v>1</v>
      </c>
      <c r="O230" s="276" t="str">
        <f>IF(ISBLANK(INDEX('Policy Characteristics'!I:I,MATCH($C230,'Policy Characteristics'!$C:$C,0))),"",INDEX('Policy Characteristics'!I:I,MATCH($C230,'Policy Characteristics'!$C:$C,0)))</f>
        <v>on/off</v>
      </c>
      <c r="P230" s="276" t="str">
        <f>IF(ISBLANK(INDEX('Policy Characteristics'!J:J,MATCH($C230,'Policy Characteristics'!$C:$C,0))),"",INDEX('Policy Characteristics'!J:J,MATCH($C230,'Policy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0" s="276" t="str">
        <f>IF(ISBLANK(INDEX('Policy Characteristics'!K:K,MATCH($C230,'Policy Characteristics'!$C:$C,0))),"",INDEX('Policy Characteristics'!K:K,MATCH($C230,'Policy Characteristics'!$C:$C,0)))</f>
        <v>buildings-sector-main.html#rebate</v>
      </c>
      <c r="R230" s="276" t="str">
        <f>IF(ISBLANK(INDEX('Policy Characteristics'!L:L,MATCH($C230,'Policy Characteristics'!$C:$C,0))),"",INDEX('Policy Characteristics'!L:L,MATCH($C230,'Policy Characteristics'!$C:$C,0)))</f>
        <v>rebate-for-efficient-products.html</v>
      </c>
    </row>
    <row r="231" spans="1:18" s="4" customFormat="1" x14ac:dyDescent="0.25">
      <c r="A231" s="276" t="str">
        <f>IF(ISBLANK(INDEX('Policy Characteristics'!A:A,MATCH($C231,'Policy Characteristics'!$C:$C,0))),"",INDEX('Policy Characteristics'!A:A,MATCH($C231,'Policy Characteristics'!$C:$C,0)))</f>
        <v>Buildings and Appliances</v>
      </c>
      <c r="B231" s="285" t="str">
        <f>IF(ISBLANK(INDEX('Policy Characteristics'!B:B,MATCH($C231,'Policy Characteristics'!$C:$C,0))),"",INDEX('Policy Characteristics'!B:B,MATCH($C231,'Policy Characteristics'!$C:$C,0)))</f>
        <v>Rebate for Efficient Products</v>
      </c>
      <c r="C231" s="276" t="str">
        <f t="shared" si="15"/>
        <v>Boolean Rebate Program for Efficient Components</v>
      </c>
      <c r="D231" s="47" t="s">
        <v>118</v>
      </c>
      <c r="E231" s="47"/>
      <c r="F231" s="47" t="s">
        <v>124</v>
      </c>
      <c r="G231" s="47"/>
      <c r="H231" s="44">
        <v>605</v>
      </c>
      <c r="I231" s="347" t="s">
        <v>45</v>
      </c>
      <c r="J231" s="277" t="str">
        <f>IF(ISBLANK(INDEX('Policy Characteristics'!D:D,MATCH($C231,'Policy Characteristics'!$C:$C,0))),"",INDEX('Policy Characteristics'!D:D,MATCH($C231,'Policy Characteristics'!$C:$C,0)))</f>
        <v>Rebate for Efficient Products</v>
      </c>
      <c r="K231" s="276" t="str">
        <f>IF(ISBLANK(INDEX('Policy Characteristics'!E:E,MATCH($C231,'Policy Characteristics'!$C:$C,0))),"",INDEX('Policy Characteristics'!E:E,MATCH($C231,'Policy Characteristics'!$C:$C,0)))</f>
        <v>bldgs rebate</v>
      </c>
      <c r="L231" s="276">
        <f>IF(ISBLANK(INDEX('Policy Characteristics'!F:F,MATCH($C231,'Policy Characteristics'!$C:$C,0))),"",INDEX('Policy Characteristics'!F:F,MATCH($C231,'Policy Characteristics'!$C:$C,0)))</f>
        <v>0</v>
      </c>
      <c r="M231" s="276">
        <f>IF(ISBLANK(INDEX('Policy Characteristics'!G:G,MATCH($C231,'Policy Characteristics'!$C:$C,0))),"",INDEX('Policy Characteristics'!G:G,MATCH($C231,'Policy Characteristics'!$C:$C,0)))</f>
        <v>1</v>
      </c>
      <c r="N231" s="276">
        <f>IF(ISBLANK(INDEX('Policy Characteristics'!H:H,MATCH($C231,'Policy Characteristics'!$C:$C,0))),"",INDEX('Policy Characteristics'!H:H,MATCH($C231,'Policy Characteristics'!$C:$C,0)))</f>
        <v>1</v>
      </c>
      <c r="O231" s="276" t="str">
        <f>IF(ISBLANK(INDEX('Policy Characteristics'!I:I,MATCH($C231,'Policy Characteristics'!$C:$C,0))),"",INDEX('Policy Characteristics'!I:I,MATCH($C231,'Policy Characteristics'!$C:$C,0)))</f>
        <v>on/off</v>
      </c>
      <c r="P231" s="276" t="str">
        <f>IF(ISBLANK(INDEX('Policy Characteristics'!J:J,MATCH($C231,'Policy Characteristics'!$C:$C,0))),"",INDEX('Policy Characteristics'!J:J,MATCH($C231,'Policy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1" s="276" t="str">
        <f>IF(ISBLANK(INDEX('Policy Characteristics'!K:K,MATCH($C231,'Policy Characteristics'!$C:$C,0))),"",INDEX('Policy Characteristics'!K:K,MATCH($C231,'Policy Characteristics'!$C:$C,0)))</f>
        <v>buildings-sector-main.html#rebate</v>
      </c>
      <c r="R231" s="276" t="str">
        <f>IF(ISBLANK(INDEX('Policy Characteristics'!L:L,MATCH($C231,'Policy Characteristics'!$C:$C,0))),"",INDEX('Policy Characteristics'!L:L,MATCH($C231,'Policy Characteristics'!$C:$C,0)))</f>
        <v>rebate-for-efficient-products.html</v>
      </c>
    </row>
    <row r="232" spans="1:18" s="4" customFormat="1" x14ac:dyDescent="0.25">
      <c r="A232" s="276" t="str">
        <f>IF(ISBLANK(INDEX('Policy Characteristics'!A:A,MATCH($C232,'Policy Characteristics'!$C:$C,0))),"",INDEX('Policy Characteristics'!A:A,MATCH($C232,'Policy Characteristics'!$C:$C,0)))</f>
        <v>Buildings and Appliances</v>
      </c>
      <c r="B232" s="285" t="str">
        <f>IF(ISBLANK(INDEX('Policy Characteristics'!B:B,MATCH($C232,'Policy Characteristics'!$C:$C,0))),"",INDEX('Policy Characteristics'!B:B,MATCH($C232,'Policy Characteristics'!$C:$C,0)))</f>
        <v>Rebate for Efficient Products</v>
      </c>
      <c r="C232" s="276" t="str">
        <f t="shared" si="15"/>
        <v>Boolean Rebate Program for Efficient Components</v>
      </c>
      <c r="D232" s="47" t="s">
        <v>119</v>
      </c>
      <c r="E232" s="47"/>
      <c r="F232" s="47" t="s">
        <v>125</v>
      </c>
      <c r="G232" s="47"/>
      <c r="H232" s="44">
        <v>606</v>
      </c>
      <c r="I232" s="347" t="s">
        <v>45</v>
      </c>
      <c r="J232" s="277" t="str">
        <f>IF(ISBLANK(INDEX('Policy Characteristics'!D:D,MATCH($C232,'Policy Characteristics'!$C:$C,0))),"",INDEX('Policy Characteristics'!D:D,MATCH($C232,'Policy Characteristics'!$C:$C,0)))</f>
        <v>Rebate for Efficient Products</v>
      </c>
      <c r="K232" s="276" t="str">
        <f>IF(ISBLANK(INDEX('Policy Characteristics'!E:E,MATCH($C232,'Policy Characteristics'!$C:$C,0))),"",INDEX('Policy Characteristics'!E:E,MATCH($C232,'Policy Characteristics'!$C:$C,0)))</f>
        <v>bldgs rebate</v>
      </c>
      <c r="L232" s="276">
        <f>IF(ISBLANK(INDEX('Policy Characteristics'!F:F,MATCH($C232,'Policy Characteristics'!$C:$C,0))),"",INDEX('Policy Characteristics'!F:F,MATCH($C232,'Policy Characteristics'!$C:$C,0)))</f>
        <v>0</v>
      </c>
      <c r="M232" s="276">
        <f>IF(ISBLANK(INDEX('Policy Characteristics'!G:G,MATCH($C232,'Policy Characteristics'!$C:$C,0))),"",INDEX('Policy Characteristics'!G:G,MATCH($C232,'Policy Characteristics'!$C:$C,0)))</f>
        <v>1</v>
      </c>
      <c r="N232" s="276">
        <f>IF(ISBLANK(INDEX('Policy Characteristics'!H:H,MATCH($C232,'Policy Characteristics'!$C:$C,0))),"",INDEX('Policy Characteristics'!H:H,MATCH($C232,'Policy Characteristics'!$C:$C,0)))</f>
        <v>1</v>
      </c>
      <c r="O232" s="276" t="str">
        <f>IF(ISBLANK(INDEX('Policy Characteristics'!I:I,MATCH($C232,'Policy Characteristics'!$C:$C,0))),"",INDEX('Policy Characteristics'!I:I,MATCH($C232,'Policy Characteristics'!$C:$C,0)))</f>
        <v>on/off</v>
      </c>
      <c r="P232" s="276" t="str">
        <f>IF(ISBLANK(INDEX('Policy Characteristics'!J:J,MATCH($C232,'Policy Characteristics'!$C:$C,0))),"",INDEX('Policy Characteristics'!J:J,MATCH($C232,'Policy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2" s="276" t="str">
        <f>IF(ISBLANK(INDEX('Policy Characteristics'!K:K,MATCH($C232,'Policy Characteristics'!$C:$C,0))),"",INDEX('Policy Characteristics'!K:K,MATCH($C232,'Policy Characteristics'!$C:$C,0)))</f>
        <v>buildings-sector-main.html#rebate</v>
      </c>
      <c r="R232" s="276" t="str">
        <f>IF(ISBLANK(INDEX('Policy Characteristics'!L:L,MATCH($C232,'Policy Characteristics'!$C:$C,0))),"",INDEX('Policy Characteristics'!L:L,MATCH($C232,'Policy Characteristics'!$C:$C,0)))</f>
        <v>rebate-for-efficient-products.html</v>
      </c>
    </row>
    <row r="233" spans="1:18" s="4" customFormat="1" x14ac:dyDescent="0.25">
      <c r="A233" s="276" t="str">
        <f>IF(ISBLANK(INDEX('Policy Characteristics'!A:A,MATCH($C233,'Policy Characteristics'!$C:$C,0))),"",INDEX('Policy Characteristics'!A:A,MATCH($C233,'Policy Characteristics'!$C:$C,0)))</f>
        <v>Buildings and Appliances</v>
      </c>
      <c r="B233" s="285" t="str">
        <f>IF(ISBLANK(INDEX('Policy Characteristics'!B:B,MATCH($C233,'Policy Characteristics'!$C:$C,0))),"",INDEX('Policy Characteristics'!B:B,MATCH($C233,'Policy Characteristics'!$C:$C,0)))</f>
        <v>Rebate for Efficient Products</v>
      </c>
      <c r="C233" s="276" t="str">
        <f t="shared" si="15"/>
        <v>Boolean Rebate Program for Efficient Components</v>
      </c>
      <c r="D233" s="47" t="s">
        <v>120</v>
      </c>
      <c r="E233" s="47"/>
      <c r="F233" s="47" t="s">
        <v>126</v>
      </c>
      <c r="G233" s="47"/>
      <c r="H233" s="44">
        <v>29</v>
      </c>
      <c r="I233" s="347" t="s">
        <v>44</v>
      </c>
      <c r="J233" s="277" t="str">
        <f>IF(ISBLANK(INDEX('Policy Characteristics'!D:D,MATCH($C233,'Policy Characteristics'!$C:$C,0))),"",INDEX('Policy Characteristics'!D:D,MATCH($C233,'Policy Characteristics'!$C:$C,0)))</f>
        <v>Rebate for Efficient Products</v>
      </c>
      <c r="K233" s="276" t="str">
        <f>IF(ISBLANK(INDEX('Policy Characteristics'!E:E,MATCH($C233,'Policy Characteristics'!$C:$C,0))),"",INDEX('Policy Characteristics'!E:E,MATCH($C233,'Policy Characteristics'!$C:$C,0)))</f>
        <v>bldgs rebate</v>
      </c>
      <c r="L233" s="276">
        <f>IF(ISBLANK(INDEX('Policy Characteristics'!F:F,MATCH($C233,'Policy Characteristics'!$C:$C,0))),"",INDEX('Policy Characteristics'!F:F,MATCH($C233,'Policy Characteristics'!$C:$C,0)))</f>
        <v>0</v>
      </c>
      <c r="M233" s="276">
        <f>IF(ISBLANK(INDEX('Policy Characteristics'!G:G,MATCH($C233,'Policy Characteristics'!$C:$C,0))),"",INDEX('Policy Characteristics'!G:G,MATCH($C233,'Policy Characteristics'!$C:$C,0)))</f>
        <v>1</v>
      </c>
      <c r="N233" s="276">
        <f>IF(ISBLANK(INDEX('Policy Characteristics'!H:H,MATCH($C233,'Policy Characteristics'!$C:$C,0))),"",INDEX('Policy Characteristics'!H:H,MATCH($C233,'Policy Characteristics'!$C:$C,0)))</f>
        <v>1</v>
      </c>
      <c r="O233" s="276" t="str">
        <f>IF(ISBLANK(INDEX('Policy Characteristics'!I:I,MATCH($C233,'Policy Characteristics'!$C:$C,0))),"",INDEX('Policy Characteristics'!I:I,MATCH($C233,'Policy Characteristics'!$C:$C,0)))</f>
        <v>on/off</v>
      </c>
      <c r="P233" s="276" t="str">
        <f>IF(ISBLANK(INDEX('Policy Characteristics'!J:J,MATCH($C233,'Policy Characteristics'!$C:$C,0))),"",INDEX('Policy Characteristics'!J:J,MATCH($C233,'Policy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3" s="276" t="str">
        <f>IF(ISBLANK(INDEX('Policy Characteristics'!K:K,MATCH($C233,'Policy Characteristics'!$C:$C,0))),"",INDEX('Policy Characteristics'!K:K,MATCH($C233,'Policy Characteristics'!$C:$C,0)))</f>
        <v>buildings-sector-main.html#rebate</v>
      </c>
      <c r="R233" s="276" t="str">
        <f>IF(ISBLANK(INDEX('Policy Characteristics'!L:L,MATCH($C233,'Policy Characteristics'!$C:$C,0))),"",INDEX('Policy Characteristics'!L:L,MATCH($C233,'Policy Characteristics'!$C:$C,0)))</f>
        <v>rebate-for-efficient-products.html</v>
      </c>
    </row>
    <row r="234" spans="1:18" s="4" customFormat="1" x14ac:dyDescent="0.25">
      <c r="A234" s="276" t="str">
        <f>IF(ISBLANK(INDEX('Policy Characteristics'!A:A,MATCH($C234,'Policy Characteristics'!$C:$C,0))),"",INDEX('Policy Characteristics'!A:A,MATCH($C234,'Policy Characteristics'!$C:$C,0)))</f>
        <v>Buildings and Appliances</v>
      </c>
      <c r="B234" s="285" t="str">
        <f>IF(ISBLANK(INDEX('Policy Characteristics'!B:B,MATCH($C234,'Policy Characteristics'!$C:$C,0))),"",INDEX('Policy Characteristics'!B:B,MATCH($C234,'Policy Characteristics'!$C:$C,0)))</f>
        <v>Rebate for Efficient Products</v>
      </c>
      <c r="C234" s="276" t="str">
        <f t="shared" si="15"/>
        <v>Boolean Rebate Program for Efficient Components</v>
      </c>
      <c r="D234" s="47" t="s">
        <v>121</v>
      </c>
      <c r="E234" s="47"/>
      <c r="F234" s="47" t="s">
        <v>127</v>
      </c>
      <c r="G234" s="47"/>
      <c r="H234" s="44">
        <v>607</v>
      </c>
      <c r="I234" s="347" t="s">
        <v>45</v>
      </c>
      <c r="J234" s="277" t="str">
        <f>IF(ISBLANK(INDEX('Policy Characteristics'!D:D,MATCH($C234,'Policy Characteristics'!$C:$C,0))),"",INDEX('Policy Characteristics'!D:D,MATCH($C234,'Policy Characteristics'!$C:$C,0)))</f>
        <v>Rebate for Efficient Products</v>
      </c>
      <c r="K234" s="276" t="str">
        <f>IF(ISBLANK(INDEX('Policy Characteristics'!E:E,MATCH($C234,'Policy Characteristics'!$C:$C,0))),"",INDEX('Policy Characteristics'!E:E,MATCH($C234,'Policy Characteristics'!$C:$C,0)))</f>
        <v>bldgs rebate</v>
      </c>
      <c r="L234" s="276">
        <f>IF(ISBLANK(INDEX('Policy Characteristics'!F:F,MATCH($C234,'Policy Characteristics'!$C:$C,0))),"",INDEX('Policy Characteristics'!F:F,MATCH($C234,'Policy Characteristics'!$C:$C,0)))</f>
        <v>0</v>
      </c>
      <c r="M234" s="276">
        <f>IF(ISBLANK(INDEX('Policy Characteristics'!G:G,MATCH($C234,'Policy Characteristics'!$C:$C,0))),"",INDEX('Policy Characteristics'!G:G,MATCH($C234,'Policy Characteristics'!$C:$C,0)))</f>
        <v>1</v>
      </c>
      <c r="N234" s="276">
        <f>IF(ISBLANK(INDEX('Policy Characteristics'!H:H,MATCH($C234,'Policy Characteristics'!$C:$C,0))),"",INDEX('Policy Characteristics'!H:H,MATCH($C234,'Policy Characteristics'!$C:$C,0)))</f>
        <v>1</v>
      </c>
      <c r="O234" s="276" t="str">
        <f>IF(ISBLANK(INDEX('Policy Characteristics'!I:I,MATCH($C234,'Policy Characteristics'!$C:$C,0))),"",INDEX('Policy Characteristics'!I:I,MATCH($C234,'Policy Characteristics'!$C:$C,0)))</f>
        <v>on/off</v>
      </c>
      <c r="P234" s="276" t="str">
        <f>IF(ISBLANK(INDEX('Policy Characteristics'!J:J,MATCH($C234,'Policy Characteristics'!$C:$C,0))),"",INDEX('Policy Characteristics'!J:J,MATCH($C234,'Policy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234" s="276" t="str">
        <f>IF(ISBLANK(INDEX('Policy Characteristics'!K:K,MATCH($C234,'Policy Characteristics'!$C:$C,0))),"",INDEX('Policy Characteristics'!K:K,MATCH($C234,'Policy Characteristics'!$C:$C,0)))</f>
        <v>buildings-sector-main.html#rebate</v>
      </c>
      <c r="R234" s="276" t="str">
        <f>IF(ISBLANK(INDEX('Policy Characteristics'!L:L,MATCH($C234,'Policy Characteristics'!$C:$C,0))),"",INDEX('Policy Characteristics'!L:L,MATCH($C234,'Policy Characteristics'!$C:$C,0)))</f>
        <v>rebate-for-efficient-products.html</v>
      </c>
    </row>
    <row r="235" spans="1:18" s="2" customFormat="1" x14ac:dyDescent="0.25">
      <c r="A235" s="276" t="str">
        <f>IF(ISBLANK(INDEX('Policy Characteristics'!A:A,MATCH($C235,'Policy Characteristics'!$C:$C,0))),"",INDEX('Policy Characteristics'!A:A,MATCH($C235,'Policy Characteristics'!$C:$C,0)))</f>
        <v>Electricity Supply</v>
      </c>
      <c r="B235" s="285" t="str">
        <f>IF(ISBLANK(INDEX('Policy Characteristics'!B:B,MATCH($C235,'Policy Characteristics'!$C:$C,0))),"",INDEX('Policy Characteristics'!B:B,MATCH($C235,'Policy Characteristics'!$C:$C,0)))</f>
        <v>Ban New Power Plants</v>
      </c>
      <c r="C235" s="340" t="s">
        <v>343</v>
      </c>
      <c r="D235" s="47" t="s">
        <v>462</v>
      </c>
      <c r="E235" s="47"/>
      <c r="F235" s="47" t="s">
        <v>461</v>
      </c>
      <c r="G235" s="6"/>
      <c r="H235" s="49">
        <v>167</v>
      </c>
      <c r="I235" s="348" t="s">
        <v>44</v>
      </c>
      <c r="J235" s="277" t="str">
        <f>IF(ISBLANK(INDEX('Policy Characteristics'!D:D,MATCH($C235,'Policy Characteristics'!$C:$C,0))),"",INDEX('Policy Characteristics'!D:D,MATCH($C235,'Policy Characteristics'!$C:$C,0)))</f>
        <v>Ban New Power Plants</v>
      </c>
      <c r="K235" s="276" t="str">
        <f>IF(ISBLANK(INDEX('Policy Characteristics'!E:E,MATCH($C235,'Policy Characteristics'!$C:$C,0))),"",INDEX('Policy Characteristics'!E:E,MATCH($C235,'Policy Characteristics'!$C:$C,0)))</f>
        <v>elec ban new power plants</v>
      </c>
      <c r="L235" s="276">
        <f>IF(ISBLANK(INDEX('Policy Characteristics'!F:F,MATCH($C235,'Policy Characteristics'!$C:$C,0))),"",INDEX('Policy Characteristics'!F:F,MATCH($C235,'Policy Characteristics'!$C:$C,0)))</f>
        <v>0</v>
      </c>
      <c r="M235" s="276">
        <f>IF(ISBLANK(INDEX('Policy Characteristics'!G:G,MATCH($C235,'Policy Characteristics'!$C:$C,0))),"",INDEX('Policy Characteristics'!G:G,MATCH($C235,'Policy Characteristics'!$C:$C,0)))</f>
        <v>1</v>
      </c>
      <c r="N235" s="276">
        <f>IF(ISBLANK(INDEX('Policy Characteristics'!H:H,MATCH($C235,'Policy Characteristics'!$C:$C,0))),"",INDEX('Policy Characteristics'!H:H,MATCH($C235,'Policy Characteristics'!$C:$C,0)))</f>
        <v>1</v>
      </c>
      <c r="O235" s="276" t="str">
        <f>IF(ISBLANK(INDEX('Policy Characteristics'!I:I,MATCH($C235,'Policy Characteristics'!$C:$C,0))),"",INDEX('Policy Characteristics'!I:I,MATCH($C235,'Policy Characteristics'!$C:$C,0)))</f>
        <v>on/off</v>
      </c>
      <c r="P235" s="276" t="str">
        <f>IF(ISBLANK(INDEX('Policy Characteristics'!J:J,MATCH($C235,'Policy Characteristics'!$C:$C,0))),"",INDEX('Policy Characteristics'!J:J,MATCH($C235,'Policy Characteristics'!$C:$C,0)))</f>
        <v>**Description:** This policy prevents new capacity of the selected type(s) from being built or deployed.</v>
      </c>
      <c r="Q235" s="276" t="str">
        <f>IF(ISBLANK(INDEX('Policy Characteristics'!K:K,MATCH($C235,'Policy Characteristics'!$C:$C,0))),"",INDEX('Policy Characteristics'!K:K,MATCH($C235,'Policy Characteristics'!$C:$C,0)))</f>
        <v>electricity-sector-main.html#ban</v>
      </c>
      <c r="R235" s="276" t="str">
        <f>IF(ISBLANK(INDEX('Policy Characteristics'!L:L,MATCH($C235,'Policy Characteristics'!$C:$C,0))),"",INDEX('Policy Characteristics'!L:L,MATCH($C235,'Policy Characteristics'!$C:$C,0)))</f>
        <v>ban-new-capacity.html</v>
      </c>
    </row>
    <row r="236" spans="1:18" s="4" customFormat="1" x14ac:dyDescent="0.25">
      <c r="A236" s="276" t="str">
        <f>IF(ISBLANK(INDEX('Policy Characteristics'!A:A,MATCH($C236,'Policy Characteristics'!$C:$C,0))),"",INDEX('Policy Characteristics'!A:A,MATCH($C236,'Policy Characteristics'!$C:$C,0)))</f>
        <v>Electricity Supply</v>
      </c>
      <c r="B236" s="285" t="str">
        <f>IF(ISBLANK(INDEX('Policy Characteristics'!B:B,MATCH($C236,'Policy Characteristics'!$C:$C,0))),"",INDEX('Policy Characteristics'!B:B,MATCH($C236,'Policy Characteristics'!$C:$C,0)))</f>
        <v>Ban New Power Plants</v>
      </c>
      <c r="C236" s="276" t="str">
        <f t="shared" ref="C236:C247" si="16">C$235</f>
        <v>Boolean Ban New Power Plants</v>
      </c>
      <c r="D236" s="6" t="s">
        <v>3578</v>
      </c>
      <c r="E236" s="47"/>
      <c r="F236" s="6" t="s">
        <v>3507</v>
      </c>
      <c r="G236" s="47"/>
      <c r="H236" s="44">
        <v>168</v>
      </c>
      <c r="I236" s="347" t="s">
        <v>44</v>
      </c>
      <c r="J236" s="277" t="str">
        <f>IF(ISBLANK(INDEX('Policy Characteristics'!D:D,MATCH($C236,'Policy Characteristics'!$C:$C,0))),"",INDEX('Policy Characteristics'!D:D,MATCH($C236,'Policy Characteristics'!$C:$C,0)))</f>
        <v>Ban New Power Plants</v>
      </c>
      <c r="K236" s="276" t="str">
        <f>IF(ISBLANK(INDEX('Policy Characteristics'!E:E,MATCH($C236,'Policy Characteristics'!$C:$C,0))),"",INDEX('Policy Characteristics'!E:E,MATCH($C236,'Policy Characteristics'!$C:$C,0)))</f>
        <v>elec ban new power plants</v>
      </c>
      <c r="L236" s="276">
        <f>IF(ISBLANK(INDEX('Policy Characteristics'!F:F,MATCH($C236,'Policy Characteristics'!$C:$C,0))),"",INDEX('Policy Characteristics'!F:F,MATCH($C236,'Policy Characteristics'!$C:$C,0)))</f>
        <v>0</v>
      </c>
      <c r="M236" s="276">
        <f>IF(ISBLANK(INDEX('Policy Characteristics'!G:G,MATCH($C236,'Policy Characteristics'!$C:$C,0))),"",INDEX('Policy Characteristics'!G:G,MATCH($C236,'Policy Characteristics'!$C:$C,0)))</f>
        <v>1</v>
      </c>
      <c r="N236" s="276">
        <f>IF(ISBLANK(INDEX('Policy Characteristics'!H:H,MATCH($C236,'Policy Characteristics'!$C:$C,0))),"",INDEX('Policy Characteristics'!H:H,MATCH($C236,'Policy Characteristics'!$C:$C,0)))</f>
        <v>1</v>
      </c>
      <c r="O236" s="276" t="str">
        <f>IF(ISBLANK(INDEX('Policy Characteristics'!I:I,MATCH($C236,'Policy Characteristics'!$C:$C,0))),"",INDEX('Policy Characteristics'!I:I,MATCH($C236,'Policy Characteristics'!$C:$C,0)))</f>
        <v>on/off</v>
      </c>
      <c r="P236" s="276" t="str">
        <f>IF(ISBLANK(INDEX('Policy Characteristics'!J:J,MATCH($C236,'Policy Characteristics'!$C:$C,0))),"",INDEX('Policy Characteristics'!J:J,MATCH($C236,'Policy Characteristics'!$C:$C,0)))</f>
        <v>**Description:** This policy prevents new capacity of the selected type(s) from being built or deployed.</v>
      </c>
      <c r="Q236" s="276" t="str">
        <f>IF(ISBLANK(INDEX('Policy Characteristics'!K:K,MATCH($C236,'Policy Characteristics'!$C:$C,0))),"",INDEX('Policy Characteristics'!K:K,MATCH($C236,'Policy Characteristics'!$C:$C,0)))</f>
        <v>electricity-sector-main.html#ban</v>
      </c>
      <c r="R236" s="276" t="str">
        <f>IF(ISBLANK(INDEX('Policy Characteristics'!L:L,MATCH($C236,'Policy Characteristics'!$C:$C,0))),"",INDEX('Policy Characteristics'!L:L,MATCH($C236,'Policy Characteristics'!$C:$C,0)))</f>
        <v>ban-new-capacity.html</v>
      </c>
    </row>
    <row r="237" spans="1:18" s="4" customFormat="1" x14ac:dyDescent="0.25">
      <c r="A237" s="276" t="str">
        <f>IF(ISBLANK(INDEX('Policy Characteristics'!A:A,MATCH($C237,'Policy Characteristics'!$C:$C,0))),"",INDEX('Policy Characteristics'!A:A,MATCH($C237,'Policy Characteristics'!$C:$C,0)))</f>
        <v>Electricity Supply</v>
      </c>
      <c r="B237" s="285" t="str">
        <f>IF(ISBLANK(INDEX('Policy Characteristics'!B:B,MATCH($C237,'Policy Characteristics'!$C:$C,0))),"",INDEX('Policy Characteristics'!B:B,MATCH($C237,'Policy Characteristics'!$C:$C,0)))</f>
        <v>Ban New Power Plants</v>
      </c>
      <c r="C237" s="276" t="str">
        <f t="shared" si="16"/>
        <v>Boolean Ban New Power Plants</v>
      </c>
      <c r="D237" s="6" t="s">
        <v>3579</v>
      </c>
      <c r="E237" s="47"/>
      <c r="F237" s="6" t="s">
        <v>3508</v>
      </c>
      <c r="G237" s="47"/>
      <c r="H237" s="44">
        <v>1746</v>
      </c>
      <c r="I237" s="347" t="s">
        <v>44</v>
      </c>
      <c r="J237" s="277"/>
      <c r="K237" s="276"/>
      <c r="L237" s="276"/>
      <c r="M237" s="276"/>
      <c r="N237" s="276"/>
      <c r="O237" s="276"/>
      <c r="P237" s="276"/>
      <c r="Q237" s="276"/>
      <c r="R237" s="276"/>
    </row>
    <row r="238" spans="1:18" s="4" customFormat="1" x14ac:dyDescent="0.25">
      <c r="A238" s="276" t="str">
        <f>IF(ISBLANK(INDEX('Policy Characteristics'!A:A,MATCH($C238,'Policy Characteristics'!$C:$C,0))),"",INDEX('Policy Characteristics'!A:A,MATCH($C238,'Policy Characteristics'!$C:$C,0)))</f>
        <v>Electricity Supply</v>
      </c>
      <c r="B238" s="285" t="str">
        <f>IF(ISBLANK(INDEX('Policy Characteristics'!B:B,MATCH($C238,'Policy Characteristics'!$C:$C,0))),"",INDEX('Policy Characteristics'!B:B,MATCH($C238,'Policy Characteristics'!$C:$C,0)))</f>
        <v>Ban New Power Plants</v>
      </c>
      <c r="C238" s="276" t="str">
        <f t="shared" si="16"/>
        <v>Boolean Ban New Power Plants</v>
      </c>
      <c r="D238" s="6" t="s">
        <v>77</v>
      </c>
      <c r="E238" s="47"/>
      <c r="F238" s="6" t="s">
        <v>3589</v>
      </c>
      <c r="G238" s="47"/>
      <c r="H238" s="49">
        <v>169</v>
      </c>
      <c r="I238" s="347" t="s">
        <v>44</v>
      </c>
      <c r="J238" s="277" t="str">
        <f>IF(ISBLANK(INDEX('Policy Characteristics'!D:D,MATCH($C238,'Policy Characteristics'!$C:$C,0))),"",INDEX('Policy Characteristics'!D:D,MATCH($C238,'Policy Characteristics'!$C:$C,0)))</f>
        <v>Ban New Power Plants</v>
      </c>
      <c r="K238" s="276" t="str">
        <f>IF(ISBLANK(INDEX('Policy Characteristics'!E:E,MATCH($C238,'Policy Characteristics'!$C:$C,0))),"",INDEX('Policy Characteristics'!E:E,MATCH($C238,'Policy Characteristics'!$C:$C,0)))</f>
        <v>elec ban new power plants</v>
      </c>
      <c r="L238" s="276">
        <f>IF(ISBLANK(INDEX('Policy Characteristics'!F:F,MATCH($C238,'Policy Characteristics'!$C:$C,0))),"",INDEX('Policy Characteristics'!F:F,MATCH($C238,'Policy Characteristics'!$C:$C,0)))</f>
        <v>0</v>
      </c>
      <c r="M238" s="276">
        <f>IF(ISBLANK(INDEX('Policy Characteristics'!G:G,MATCH($C238,'Policy Characteristics'!$C:$C,0))),"",INDEX('Policy Characteristics'!G:G,MATCH($C238,'Policy Characteristics'!$C:$C,0)))</f>
        <v>1</v>
      </c>
      <c r="N238" s="276">
        <f>IF(ISBLANK(INDEX('Policy Characteristics'!H:H,MATCH($C238,'Policy Characteristics'!$C:$C,0))),"",INDEX('Policy Characteristics'!H:H,MATCH($C238,'Policy Characteristics'!$C:$C,0)))</f>
        <v>1</v>
      </c>
      <c r="O238" s="276" t="str">
        <f>IF(ISBLANK(INDEX('Policy Characteristics'!I:I,MATCH($C238,'Policy Characteristics'!$C:$C,0))),"",INDEX('Policy Characteristics'!I:I,MATCH($C238,'Policy Characteristics'!$C:$C,0)))</f>
        <v>on/off</v>
      </c>
      <c r="P238" s="276" t="str">
        <f>IF(ISBLANK(INDEX('Policy Characteristics'!J:J,MATCH($C238,'Policy Characteristics'!$C:$C,0))),"",INDEX('Policy Characteristics'!J:J,MATCH($C238,'Policy Characteristics'!$C:$C,0)))</f>
        <v>**Description:** This policy prevents new capacity of the selected type(s) from being built or deployed.</v>
      </c>
      <c r="Q238" s="276" t="str">
        <f>IF(ISBLANK(INDEX('Policy Characteristics'!K:K,MATCH($C238,'Policy Characteristics'!$C:$C,0))),"",INDEX('Policy Characteristics'!K:K,MATCH($C238,'Policy Characteristics'!$C:$C,0)))</f>
        <v>electricity-sector-main.html#ban</v>
      </c>
      <c r="R238" s="276" t="str">
        <f>IF(ISBLANK(INDEX('Policy Characteristics'!L:L,MATCH($C238,'Policy Characteristics'!$C:$C,0))),"",INDEX('Policy Characteristics'!L:L,MATCH($C238,'Policy Characteristics'!$C:$C,0)))</f>
        <v>ban-new-capacity.html</v>
      </c>
    </row>
    <row r="239" spans="1:18" s="4" customFormat="1" x14ac:dyDescent="0.25">
      <c r="A239" s="276" t="str">
        <f>IF(ISBLANK(INDEX('Policy Characteristics'!A:A,MATCH($C239,'Policy Characteristics'!$C:$C,0))),"",INDEX('Policy Characteristics'!A:A,MATCH($C239,'Policy Characteristics'!$C:$C,0)))</f>
        <v>Electricity Supply</v>
      </c>
      <c r="B239" s="285" t="str">
        <f>IF(ISBLANK(INDEX('Policy Characteristics'!B:B,MATCH($C239,'Policy Characteristics'!$C:$C,0))),"",INDEX('Policy Characteristics'!B:B,MATCH($C239,'Policy Characteristics'!$C:$C,0)))</f>
        <v>Ban New Power Plants</v>
      </c>
      <c r="C239" s="276" t="str">
        <f t="shared" si="16"/>
        <v>Boolean Ban New Power Plants</v>
      </c>
      <c r="D239" s="6" t="s">
        <v>78</v>
      </c>
      <c r="E239" s="47"/>
      <c r="F239" s="6" t="s">
        <v>90</v>
      </c>
      <c r="G239" s="47"/>
      <c r="H239" s="44">
        <v>170</v>
      </c>
      <c r="I239" s="347" t="s">
        <v>44</v>
      </c>
      <c r="J239" s="277" t="str">
        <f>IF(ISBLANK(INDEX('Policy Characteristics'!D:D,MATCH($C239,'Policy Characteristics'!$C:$C,0))),"",INDEX('Policy Characteristics'!D:D,MATCH($C239,'Policy Characteristics'!$C:$C,0)))</f>
        <v>Ban New Power Plants</v>
      </c>
      <c r="K239" s="276" t="str">
        <f>IF(ISBLANK(INDEX('Policy Characteristics'!E:E,MATCH($C239,'Policy Characteristics'!$C:$C,0))),"",INDEX('Policy Characteristics'!E:E,MATCH($C239,'Policy Characteristics'!$C:$C,0)))</f>
        <v>elec ban new power plants</v>
      </c>
      <c r="L239" s="276">
        <f>IF(ISBLANK(INDEX('Policy Characteristics'!F:F,MATCH($C239,'Policy Characteristics'!$C:$C,0))),"",INDEX('Policy Characteristics'!F:F,MATCH($C239,'Policy Characteristics'!$C:$C,0)))</f>
        <v>0</v>
      </c>
      <c r="M239" s="276">
        <f>IF(ISBLANK(INDEX('Policy Characteristics'!G:G,MATCH($C239,'Policy Characteristics'!$C:$C,0))),"",INDEX('Policy Characteristics'!G:G,MATCH($C239,'Policy Characteristics'!$C:$C,0)))</f>
        <v>1</v>
      </c>
      <c r="N239" s="276">
        <f>IF(ISBLANK(INDEX('Policy Characteristics'!H:H,MATCH($C239,'Policy Characteristics'!$C:$C,0))),"",INDEX('Policy Characteristics'!H:H,MATCH($C239,'Policy Characteristics'!$C:$C,0)))</f>
        <v>1</v>
      </c>
      <c r="O239" s="276" t="str">
        <f>IF(ISBLANK(INDEX('Policy Characteristics'!I:I,MATCH($C239,'Policy Characteristics'!$C:$C,0))),"",INDEX('Policy Characteristics'!I:I,MATCH($C239,'Policy Characteristics'!$C:$C,0)))</f>
        <v>on/off</v>
      </c>
      <c r="P239" s="276" t="str">
        <f>IF(ISBLANK(INDEX('Policy Characteristics'!J:J,MATCH($C239,'Policy Characteristics'!$C:$C,0))),"",INDEX('Policy Characteristics'!J:J,MATCH($C239,'Policy Characteristics'!$C:$C,0)))</f>
        <v>**Description:** This policy prevents new capacity of the selected type(s) from being built or deployed.</v>
      </c>
      <c r="Q239" s="276" t="str">
        <f>IF(ISBLANK(INDEX('Policy Characteristics'!K:K,MATCH($C239,'Policy Characteristics'!$C:$C,0))),"",INDEX('Policy Characteristics'!K:K,MATCH($C239,'Policy Characteristics'!$C:$C,0)))</f>
        <v>electricity-sector-main.html#ban</v>
      </c>
      <c r="R239" s="276" t="str">
        <f>IF(ISBLANK(INDEX('Policy Characteristics'!L:L,MATCH($C239,'Policy Characteristics'!$C:$C,0))),"",INDEX('Policy Characteristics'!L:L,MATCH($C239,'Policy Characteristics'!$C:$C,0)))</f>
        <v>ban-new-capacity.html</v>
      </c>
    </row>
    <row r="240" spans="1:18" s="4" customFormat="1" x14ac:dyDescent="0.25">
      <c r="A240" s="276" t="str">
        <f>IF(ISBLANK(INDEX('Policy Characteristics'!A:A,MATCH($C240,'Policy Characteristics'!$C:$C,0))),"",INDEX('Policy Characteristics'!A:A,MATCH($C240,'Policy Characteristics'!$C:$C,0)))</f>
        <v>Electricity Supply</v>
      </c>
      <c r="B240" s="285" t="str">
        <f>IF(ISBLANK(INDEX('Policy Characteristics'!B:B,MATCH($C240,'Policy Characteristics'!$C:$C,0))),"",INDEX('Policy Characteristics'!B:B,MATCH($C240,'Policy Characteristics'!$C:$C,0)))</f>
        <v>Ban New Power Plants</v>
      </c>
      <c r="C240" s="276" t="str">
        <f t="shared" si="16"/>
        <v>Boolean Ban New Power Plants</v>
      </c>
      <c r="D240" s="6" t="s">
        <v>463</v>
      </c>
      <c r="E240" s="47"/>
      <c r="F240" s="6" t="s">
        <v>466</v>
      </c>
      <c r="G240" s="47"/>
      <c r="H240" s="44">
        <v>608</v>
      </c>
      <c r="I240" s="347" t="s">
        <v>45</v>
      </c>
      <c r="J240" s="277" t="str">
        <f>IF(ISBLANK(INDEX('Policy Characteristics'!D:D,MATCH($C240,'Policy Characteristics'!$C:$C,0))),"",INDEX('Policy Characteristics'!D:D,MATCH($C240,'Policy Characteristics'!$C:$C,0)))</f>
        <v>Ban New Power Plants</v>
      </c>
      <c r="K240" s="276" t="str">
        <f>IF(ISBLANK(INDEX('Policy Characteristics'!E:E,MATCH($C240,'Policy Characteristics'!$C:$C,0))),"",INDEX('Policy Characteristics'!E:E,MATCH($C240,'Policy Characteristics'!$C:$C,0)))</f>
        <v>elec ban new power plants</v>
      </c>
      <c r="L240" s="276">
        <f>IF(ISBLANK(INDEX('Policy Characteristics'!F:F,MATCH($C240,'Policy Characteristics'!$C:$C,0))),"",INDEX('Policy Characteristics'!F:F,MATCH($C240,'Policy Characteristics'!$C:$C,0)))</f>
        <v>0</v>
      </c>
      <c r="M240" s="276">
        <f>IF(ISBLANK(INDEX('Policy Characteristics'!G:G,MATCH($C240,'Policy Characteristics'!$C:$C,0))),"",INDEX('Policy Characteristics'!G:G,MATCH($C240,'Policy Characteristics'!$C:$C,0)))</f>
        <v>1</v>
      </c>
      <c r="N240" s="276">
        <f>IF(ISBLANK(INDEX('Policy Characteristics'!H:H,MATCH($C240,'Policy Characteristics'!$C:$C,0))),"",INDEX('Policy Characteristics'!H:H,MATCH($C240,'Policy Characteristics'!$C:$C,0)))</f>
        <v>1</v>
      </c>
      <c r="O240" s="276" t="str">
        <f>IF(ISBLANK(INDEX('Policy Characteristics'!I:I,MATCH($C240,'Policy Characteristics'!$C:$C,0))),"",INDEX('Policy Characteristics'!I:I,MATCH($C240,'Policy Characteristics'!$C:$C,0)))</f>
        <v>on/off</v>
      </c>
      <c r="P240" s="276" t="str">
        <f>IF(ISBLANK(INDEX('Policy Characteristics'!J:J,MATCH($C240,'Policy Characteristics'!$C:$C,0))),"",INDEX('Policy Characteristics'!J:J,MATCH($C240,'Policy Characteristics'!$C:$C,0)))</f>
        <v>**Description:** This policy prevents new capacity of the selected type(s) from being built or deployed.</v>
      </c>
      <c r="Q240" s="276" t="str">
        <f>IF(ISBLANK(INDEX('Policy Characteristics'!K:K,MATCH($C240,'Policy Characteristics'!$C:$C,0))),"",INDEX('Policy Characteristics'!K:K,MATCH($C240,'Policy Characteristics'!$C:$C,0)))</f>
        <v>electricity-sector-main.html#ban</v>
      </c>
      <c r="R240" s="276" t="str">
        <f>IF(ISBLANK(INDEX('Policy Characteristics'!L:L,MATCH($C240,'Policy Characteristics'!$C:$C,0))),"",INDEX('Policy Characteristics'!L:L,MATCH($C240,'Policy Characteristics'!$C:$C,0)))</f>
        <v>ban-new-capacity.html</v>
      </c>
    </row>
    <row r="241" spans="1:18" s="4" customFormat="1" x14ac:dyDescent="0.25">
      <c r="A241" s="276" t="str">
        <f>IF(ISBLANK(INDEX('Policy Characteristics'!A:A,MATCH($C241,'Policy Characteristics'!$C:$C,0))),"",INDEX('Policy Characteristics'!A:A,MATCH($C241,'Policy Characteristics'!$C:$C,0)))</f>
        <v>Electricity Supply</v>
      </c>
      <c r="B241" s="285" t="str">
        <f>IF(ISBLANK(INDEX('Policy Characteristics'!B:B,MATCH($C241,'Policy Characteristics'!$C:$C,0))),"",INDEX('Policy Characteristics'!B:B,MATCH($C241,'Policy Characteristics'!$C:$C,0)))</f>
        <v>Ban New Power Plants</v>
      </c>
      <c r="C241" s="276" t="str">
        <f t="shared" si="16"/>
        <v>Boolean Ban New Power Plants</v>
      </c>
      <c r="D241" s="6" t="s">
        <v>79</v>
      </c>
      <c r="E241" s="47"/>
      <c r="F241" s="6" t="s">
        <v>91</v>
      </c>
      <c r="G241" s="47"/>
      <c r="H241" s="44">
        <v>609</v>
      </c>
      <c r="I241" s="347" t="s">
        <v>45</v>
      </c>
      <c r="J241" s="277" t="str">
        <f>IF(ISBLANK(INDEX('Policy Characteristics'!D:D,MATCH($C241,'Policy Characteristics'!$C:$C,0))),"",INDEX('Policy Characteristics'!D:D,MATCH($C241,'Policy Characteristics'!$C:$C,0)))</f>
        <v>Ban New Power Plants</v>
      </c>
      <c r="K241" s="276" t="str">
        <f>IF(ISBLANK(INDEX('Policy Characteristics'!E:E,MATCH($C241,'Policy Characteristics'!$C:$C,0))),"",INDEX('Policy Characteristics'!E:E,MATCH($C241,'Policy Characteristics'!$C:$C,0)))</f>
        <v>elec ban new power plants</v>
      </c>
      <c r="L241" s="276">
        <f>IF(ISBLANK(INDEX('Policy Characteristics'!F:F,MATCH($C241,'Policy Characteristics'!$C:$C,0))),"",INDEX('Policy Characteristics'!F:F,MATCH($C241,'Policy Characteristics'!$C:$C,0)))</f>
        <v>0</v>
      </c>
      <c r="M241" s="276">
        <f>IF(ISBLANK(INDEX('Policy Characteristics'!G:G,MATCH($C241,'Policy Characteristics'!$C:$C,0))),"",INDEX('Policy Characteristics'!G:G,MATCH($C241,'Policy Characteristics'!$C:$C,0)))</f>
        <v>1</v>
      </c>
      <c r="N241" s="276">
        <f>IF(ISBLANK(INDEX('Policy Characteristics'!H:H,MATCH($C241,'Policy Characteristics'!$C:$C,0))),"",INDEX('Policy Characteristics'!H:H,MATCH($C241,'Policy Characteristics'!$C:$C,0)))</f>
        <v>1</v>
      </c>
      <c r="O241" s="276" t="str">
        <f>IF(ISBLANK(INDEX('Policy Characteristics'!I:I,MATCH($C241,'Policy Characteristics'!$C:$C,0))),"",INDEX('Policy Characteristics'!I:I,MATCH($C241,'Policy Characteristics'!$C:$C,0)))</f>
        <v>on/off</v>
      </c>
      <c r="P241" s="276" t="str">
        <f>IF(ISBLANK(INDEX('Policy Characteristics'!J:J,MATCH($C241,'Policy Characteristics'!$C:$C,0))),"",INDEX('Policy Characteristics'!J:J,MATCH($C241,'Policy Characteristics'!$C:$C,0)))</f>
        <v>**Description:** This policy prevents new capacity of the selected type(s) from being built or deployed.</v>
      </c>
      <c r="Q241" s="276" t="str">
        <f>IF(ISBLANK(INDEX('Policy Characteristics'!K:K,MATCH($C241,'Policy Characteristics'!$C:$C,0))),"",INDEX('Policy Characteristics'!K:K,MATCH($C241,'Policy Characteristics'!$C:$C,0)))</f>
        <v>electricity-sector-main.html#ban</v>
      </c>
      <c r="R241" s="276" t="str">
        <f>IF(ISBLANK(INDEX('Policy Characteristics'!L:L,MATCH($C241,'Policy Characteristics'!$C:$C,0))),"",INDEX('Policy Characteristics'!L:L,MATCH($C241,'Policy Characteristics'!$C:$C,0)))</f>
        <v>ban-new-capacity.html</v>
      </c>
    </row>
    <row r="242" spans="1:18" s="4" customFormat="1" x14ac:dyDescent="0.25">
      <c r="A242" s="276" t="str">
        <f>IF(ISBLANK(INDEX('Policy Characteristics'!A:A,MATCH($C242,'Policy Characteristics'!$C:$C,0))),"",INDEX('Policy Characteristics'!A:A,MATCH($C242,'Policy Characteristics'!$C:$C,0)))</f>
        <v>Electricity Supply</v>
      </c>
      <c r="B242" s="285" t="str">
        <f>IF(ISBLANK(INDEX('Policy Characteristics'!B:B,MATCH($C242,'Policy Characteristics'!$C:$C,0))),"",INDEX('Policy Characteristics'!B:B,MATCH($C242,'Policy Characteristics'!$C:$C,0)))</f>
        <v>Ban New Power Plants</v>
      </c>
      <c r="C242" s="276" t="str">
        <f t="shared" si="16"/>
        <v>Boolean Ban New Power Plants</v>
      </c>
      <c r="D242" s="6" t="s">
        <v>80</v>
      </c>
      <c r="E242" s="47"/>
      <c r="F242" s="6" t="s">
        <v>92</v>
      </c>
      <c r="G242" s="47"/>
      <c r="H242" s="44">
        <v>610</v>
      </c>
      <c r="I242" s="347" t="s">
        <v>45</v>
      </c>
      <c r="J242" s="277" t="str">
        <f>IF(ISBLANK(INDEX('Policy Characteristics'!D:D,MATCH($C242,'Policy Characteristics'!$C:$C,0))),"",INDEX('Policy Characteristics'!D:D,MATCH($C242,'Policy Characteristics'!$C:$C,0)))</f>
        <v>Ban New Power Plants</v>
      </c>
      <c r="K242" s="276" t="str">
        <f>IF(ISBLANK(INDEX('Policy Characteristics'!E:E,MATCH($C242,'Policy Characteristics'!$C:$C,0))),"",INDEX('Policy Characteristics'!E:E,MATCH($C242,'Policy Characteristics'!$C:$C,0)))</f>
        <v>elec ban new power plants</v>
      </c>
      <c r="L242" s="276">
        <f>IF(ISBLANK(INDEX('Policy Characteristics'!F:F,MATCH($C242,'Policy Characteristics'!$C:$C,0))),"",INDEX('Policy Characteristics'!F:F,MATCH($C242,'Policy Characteristics'!$C:$C,0)))</f>
        <v>0</v>
      </c>
      <c r="M242" s="276">
        <f>IF(ISBLANK(INDEX('Policy Characteristics'!G:G,MATCH($C242,'Policy Characteristics'!$C:$C,0))),"",INDEX('Policy Characteristics'!G:G,MATCH($C242,'Policy Characteristics'!$C:$C,0)))</f>
        <v>1</v>
      </c>
      <c r="N242" s="276">
        <f>IF(ISBLANK(INDEX('Policy Characteristics'!H:H,MATCH($C242,'Policy Characteristics'!$C:$C,0))),"",INDEX('Policy Characteristics'!H:H,MATCH($C242,'Policy Characteristics'!$C:$C,0)))</f>
        <v>1</v>
      </c>
      <c r="O242" s="276" t="str">
        <f>IF(ISBLANK(INDEX('Policy Characteristics'!I:I,MATCH($C242,'Policy Characteristics'!$C:$C,0))),"",INDEX('Policy Characteristics'!I:I,MATCH($C242,'Policy Characteristics'!$C:$C,0)))</f>
        <v>on/off</v>
      </c>
      <c r="P242" s="276" t="str">
        <f>IF(ISBLANK(INDEX('Policy Characteristics'!J:J,MATCH($C242,'Policy Characteristics'!$C:$C,0))),"",INDEX('Policy Characteristics'!J:J,MATCH($C242,'Policy Characteristics'!$C:$C,0)))</f>
        <v>**Description:** This policy prevents new capacity of the selected type(s) from being built or deployed.</v>
      </c>
      <c r="Q242" s="276" t="str">
        <f>IF(ISBLANK(INDEX('Policy Characteristics'!K:K,MATCH($C242,'Policy Characteristics'!$C:$C,0))),"",INDEX('Policy Characteristics'!K:K,MATCH($C242,'Policy Characteristics'!$C:$C,0)))</f>
        <v>electricity-sector-main.html#ban</v>
      </c>
      <c r="R242" s="276" t="str">
        <f>IF(ISBLANK(INDEX('Policy Characteristics'!L:L,MATCH($C242,'Policy Characteristics'!$C:$C,0))),"",INDEX('Policy Characteristics'!L:L,MATCH($C242,'Policy Characteristics'!$C:$C,0)))</f>
        <v>ban-new-capacity.html</v>
      </c>
    </row>
    <row r="243" spans="1:18" s="4" customFormat="1" x14ac:dyDescent="0.25">
      <c r="A243" s="276" t="str">
        <f>IF(ISBLANK(INDEX('Policy Characteristics'!A:A,MATCH($C243,'Policy Characteristics'!$C:$C,0))),"",INDEX('Policy Characteristics'!A:A,MATCH($C243,'Policy Characteristics'!$C:$C,0)))</f>
        <v>Electricity Supply</v>
      </c>
      <c r="B243" s="285" t="str">
        <f>IF(ISBLANK(INDEX('Policy Characteristics'!B:B,MATCH($C243,'Policy Characteristics'!$C:$C,0))),"",INDEX('Policy Characteristics'!B:B,MATCH($C243,'Policy Characteristics'!$C:$C,0)))</f>
        <v>Ban New Power Plants</v>
      </c>
      <c r="C243" s="276" t="str">
        <f t="shared" si="16"/>
        <v>Boolean Ban New Power Plants</v>
      </c>
      <c r="D243" s="6" t="s">
        <v>81</v>
      </c>
      <c r="E243" s="47"/>
      <c r="F243" s="6" t="s">
        <v>93</v>
      </c>
      <c r="G243" s="47"/>
      <c r="H243" s="44">
        <v>611</v>
      </c>
      <c r="I243" s="347" t="s">
        <v>45</v>
      </c>
      <c r="J243" s="277" t="str">
        <f>IF(ISBLANK(INDEX('Policy Characteristics'!D:D,MATCH($C243,'Policy Characteristics'!$C:$C,0))),"",INDEX('Policy Characteristics'!D:D,MATCH($C243,'Policy Characteristics'!$C:$C,0)))</f>
        <v>Ban New Power Plants</v>
      </c>
      <c r="K243" s="276" t="str">
        <f>IF(ISBLANK(INDEX('Policy Characteristics'!E:E,MATCH($C243,'Policy Characteristics'!$C:$C,0))),"",INDEX('Policy Characteristics'!E:E,MATCH($C243,'Policy Characteristics'!$C:$C,0)))</f>
        <v>elec ban new power plants</v>
      </c>
      <c r="L243" s="276">
        <f>IF(ISBLANK(INDEX('Policy Characteristics'!F:F,MATCH($C243,'Policy Characteristics'!$C:$C,0))),"",INDEX('Policy Characteristics'!F:F,MATCH($C243,'Policy Characteristics'!$C:$C,0)))</f>
        <v>0</v>
      </c>
      <c r="M243" s="276">
        <f>IF(ISBLANK(INDEX('Policy Characteristics'!G:G,MATCH($C243,'Policy Characteristics'!$C:$C,0))),"",INDEX('Policy Characteristics'!G:G,MATCH($C243,'Policy Characteristics'!$C:$C,0)))</f>
        <v>1</v>
      </c>
      <c r="N243" s="276">
        <f>IF(ISBLANK(INDEX('Policy Characteristics'!H:H,MATCH($C243,'Policy Characteristics'!$C:$C,0))),"",INDEX('Policy Characteristics'!H:H,MATCH($C243,'Policy Characteristics'!$C:$C,0)))</f>
        <v>1</v>
      </c>
      <c r="O243" s="276" t="str">
        <f>IF(ISBLANK(INDEX('Policy Characteristics'!I:I,MATCH($C243,'Policy Characteristics'!$C:$C,0))),"",INDEX('Policy Characteristics'!I:I,MATCH($C243,'Policy Characteristics'!$C:$C,0)))</f>
        <v>on/off</v>
      </c>
      <c r="P243" s="276" t="str">
        <f>IF(ISBLANK(INDEX('Policy Characteristics'!J:J,MATCH($C243,'Policy Characteristics'!$C:$C,0))),"",INDEX('Policy Characteristics'!J:J,MATCH($C243,'Policy Characteristics'!$C:$C,0)))</f>
        <v>**Description:** This policy prevents new capacity of the selected type(s) from being built or deployed.</v>
      </c>
      <c r="Q243" s="276" t="str">
        <f>IF(ISBLANK(INDEX('Policy Characteristics'!K:K,MATCH($C243,'Policy Characteristics'!$C:$C,0))),"",INDEX('Policy Characteristics'!K:K,MATCH($C243,'Policy Characteristics'!$C:$C,0)))</f>
        <v>electricity-sector-main.html#ban</v>
      </c>
      <c r="R243" s="276" t="str">
        <f>IF(ISBLANK(INDEX('Policy Characteristics'!L:L,MATCH($C243,'Policy Characteristics'!$C:$C,0))),"",INDEX('Policy Characteristics'!L:L,MATCH($C243,'Policy Characteristics'!$C:$C,0)))</f>
        <v>ban-new-capacity.html</v>
      </c>
    </row>
    <row r="244" spans="1:18" s="4" customFormat="1" x14ac:dyDescent="0.25">
      <c r="A244" s="276" t="str">
        <f>IF(ISBLANK(INDEX('Policy Characteristics'!A:A,MATCH($C244,'Policy Characteristics'!$C:$C,0))),"",INDEX('Policy Characteristics'!A:A,MATCH($C244,'Policy Characteristics'!$C:$C,0)))</f>
        <v>Electricity Supply</v>
      </c>
      <c r="B244" s="285" t="str">
        <f>IF(ISBLANK(INDEX('Policy Characteristics'!B:B,MATCH($C244,'Policy Characteristics'!$C:$C,0))),"",INDEX('Policy Characteristics'!B:B,MATCH($C244,'Policy Characteristics'!$C:$C,0)))</f>
        <v>Ban New Power Plants</v>
      </c>
      <c r="C244" s="276" t="str">
        <f t="shared" ref="C244:C258" si="17">C$235</f>
        <v>Boolean Ban New Power Plants</v>
      </c>
      <c r="D244" s="6" t="s">
        <v>2450</v>
      </c>
      <c r="E244" s="47"/>
      <c r="F244" s="6" t="s">
        <v>451</v>
      </c>
      <c r="G244" s="47"/>
      <c r="H244" s="44">
        <v>612</v>
      </c>
      <c r="I244" s="347" t="s">
        <v>45</v>
      </c>
      <c r="J244" s="277" t="str">
        <f>IF(ISBLANK(INDEX('Policy Characteristics'!D:D,MATCH($C244,'Policy Characteristics'!$C:$C,0))),"",INDEX('Policy Characteristics'!D:D,MATCH($C244,'Policy Characteristics'!$C:$C,0)))</f>
        <v>Ban New Power Plants</v>
      </c>
      <c r="K244" s="276" t="str">
        <f>IF(ISBLANK(INDEX('Policy Characteristics'!E:E,MATCH($C244,'Policy Characteristics'!$C:$C,0))),"",INDEX('Policy Characteristics'!E:E,MATCH($C244,'Policy Characteristics'!$C:$C,0)))</f>
        <v>elec ban new power plants</v>
      </c>
      <c r="L244" s="276">
        <f>IF(ISBLANK(INDEX('Policy Characteristics'!F:F,MATCH($C244,'Policy Characteristics'!$C:$C,0))),"",INDEX('Policy Characteristics'!F:F,MATCH($C244,'Policy Characteristics'!$C:$C,0)))</f>
        <v>0</v>
      </c>
      <c r="M244" s="276">
        <f>IF(ISBLANK(INDEX('Policy Characteristics'!G:G,MATCH($C244,'Policy Characteristics'!$C:$C,0))),"",INDEX('Policy Characteristics'!G:G,MATCH($C244,'Policy Characteristics'!$C:$C,0)))</f>
        <v>1</v>
      </c>
      <c r="N244" s="276">
        <f>IF(ISBLANK(INDEX('Policy Characteristics'!H:H,MATCH($C244,'Policy Characteristics'!$C:$C,0))),"",INDEX('Policy Characteristics'!H:H,MATCH($C244,'Policy Characteristics'!$C:$C,0)))</f>
        <v>1</v>
      </c>
      <c r="O244" s="276" t="str">
        <f>IF(ISBLANK(INDEX('Policy Characteristics'!I:I,MATCH($C244,'Policy Characteristics'!$C:$C,0))),"",INDEX('Policy Characteristics'!I:I,MATCH($C244,'Policy Characteristics'!$C:$C,0)))</f>
        <v>on/off</v>
      </c>
      <c r="P244" s="276" t="str">
        <f>IF(ISBLANK(INDEX('Policy Characteristics'!J:J,MATCH($C244,'Policy Characteristics'!$C:$C,0))),"",INDEX('Policy Characteristics'!J:J,MATCH($C244,'Policy Characteristics'!$C:$C,0)))</f>
        <v>**Description:** This policy prevents new capacity of the selected type(s) from being built or deployed.</v>
      </c>
      <c r="Q244" s="276" t="str">
        <f>IF(ISBLANK(INDEX('Policy Characteristics'!K:K,MATCH($C244,'Policy Characteristics'!$C:$C,0))),"",INDEX('Policy Characteristics'!K:K,MATCH($C244,'Policy Characteristics'!$C:$C,0)))</f>
        <v>electricity-sector-main.html#ban</v>
      </c>
      <c r="R244" s="276" t="str">
        <f>IF(ISBLANK(INDEX('Policy Characteristics'!L:L,MATCH($C244,'Policy Characteristics'!$C:$C,0))),"",INDEX('Policy Characteristics'!L:L,MATCH($C244,'Policy Characteristics'!$C:$C,0)))</f>
        <v>ban-new-capacity.html</v>
      </c>
    </row>
    <row r="245" spans="1:18" s="4" customFormat="1" x14ac:dyDescent="0.25">
      <c r="A245" s="276" t="str">
        <f>IF(ISBLANK(INDEX('Policy Characteristics'!A:A,MATCH($C245,'Policy Characteristics'!$C:$C,0))),"",INDEX('Policy Characteristics'!A:A,MATCH($C245,'Policy Characteristics'!$C:$C,0)))</f>
        <v>Electricity Supply</v>
      </c>
      <c r="B245" s="285" t="str">
        <f>IF(ISBLANK(INDEX('Policy Characteristics'!B:B,MATCH($C245,'Policy Characteristics'!$C:$C,0))),"",INDEX('Policy Characteristics'!B:B,MATCH($C245,'Policy Characteristics'!$C:$C,0)))</f>
        <v>Ban New Power Plants</v>
      </c>
      <c r="C245" s="276" t="str">
        <f t="shared" si="16"/>
        <v>Boolean Ban New Power Plants</v>
      </c>
      <c r="D245" s="6" t="s">
        <v>322</v>
      </c>
      <c r="E245" s="47"/>
      <c r="F245" s="6" t="s">
        <v>324</v>
      </c>
      <c r="G245" s="47"/>
      <c r="H245" s="44">
        <v>613</v>
      </c>
      <c r="I245" s="347" t="s">
        <v>45</v>
      </c>
      <c r="J245" s="277" t="str">
        <f>IF(ISBLANK(INDEX('Policy Characteristics'!D:D,MATCH($C245,'Policy Characteristics'!$C:$C,0))),"",INDEX('Policy Characteristics'!D:D,MATCH($C245,'Policy Characteristics'!$C:$C,0)))</f>
        <v>Ban New Power Plants</v>
      </c>
      <c r="K245" s="276" t="str">
        <f>IF(ISBLANK(INDEX('Policy Characteristics'!E:E,MATCH($C245,'Policy Characteristics'!$C:$C,0))),"",INDEX('Policy Characteristics'!E:E,MATCH($C245,'Policy Characteristics'!$C:$C,0)))</f>
        <v>elec ban new power plants</v>
      </c>
      <c r="L245" s="276">
        <f>IF(ISBLANK(INDEX('Policy Characteristics'!F:F,MATCH($C245,'Policy Characteristics'!$C:$C,0))),"",INDEX('Policy Characteristics'!F:F,MATCH($C245,'Policy Characteristics'!$C:$C,0)))</f>
        <v>0</v>
      </c>
      <c r="M245" s="276">
        <f>IF(ISBLANK(INDEX('Policy Characteristics'!G:G,MATCH($C245,'Policy Characteristics'!$C:$C,0))),"",INDEX('Policy Characteristics'!G:G,MATCH($C245,'Policy Characteristics'!$C:$C,0)))</f>
        <v>1</v>
      </c>
      <c r="N245" s="276">
        <f>IF(ISBLANK(INDEX('Policy Characteristics'!H:H,MATCH($C245,'Policy Characteristics'!$C:$C,0))),"",INDEX('Policy Characteristics'!H:H,MATCH($C245,'Policy Characteristics'!$C:$C,0)))</f>
        <v>1</v>
      </c>
      <c r="O245" s="276" t="str">
        <f>IF(ISBLANK(INDEX('Policy Characteristics'!I:I,MATCH($C245,'Policy Characteristics'!$C:$C,0))),"",INDEX('Policy Characteristics'!I:I,MATCH($C245,'Policy Characteristics'!$C:$C,0)))</f>
        <v>on/off</v>
      </c>
      <c r="P245" s="276" t="str">
        <f>IF(ISBLANK(INDEX('Policy Characteristics'!J:J,MATCH($C245,'Policy Characteristics'!$C:$C,0))),"",INDEX('Policy Characteristics'!J:J,MATCH($C245,'Policy Characteristics'!$C:$C,0)))</f>
        <v>**Description:** This policy prevents new capacity of the selected type(s) from being built or deployed.</v>
      </c>
      <c r="Q245" s="276" t="str">
        <f>IF(ISBLANK(INDEX('Policy Characteristics'!K:K,MATCH($C245,'Policy Characteristics'!$C:$C,0))),"",INDEX('Policy Characteristics'!K:K,MATCH($C245,'Policy Characteristics'!$C:$C,0)))</f>
        <v>electricity-sector-main.html#ban</v>
      </c>
      <c r="R245" s="276" t="str">
        <f>IF(ISBLANK(INDEX('Policy Characteristics'!L:L,MATCH($C245,'Policy Characteristics'!$C:$C,0))),"",INDEX('Policy Characteristics'!L:L,MATCH($C245,'Policy Characteristics'!$C:$C,0)))</f>
        <v>ban-new-capacity.html</v>
      </c>
    </row>
    <row r="246" spans="1:18" s="4" customFormat="1" x14ac:dyDescent="0.25">
      <c r="A246" s="276" t="str">
        <f>IF(ISBLANK(INDEX('Policy Characteristics'!A:A,MATCH($C246,'Policy Characteristics'!$C:$C,0))),"",INDEX('Policy Characteristics'!A:A,MATCH($C246,'Policy Characteristics'!$C:$C,0)))</f>
        <v>Electricity Supply</v>
      </c>
      <c r="B246" s="285" t="str">
        <f>IF(ISBLANK(INDEX('Policy Characteristics'!B:B,MATCH($C246,'Policy Characteristics'!$C:$C,0))),"",INDEX('Policy Characteristics'!B:B,MATCH($C246,'Policy Characteristics'!$C:$C,0)))</f>
        <v>Ban New Power Plants</v>
      </c>
      <c r="C246" s="276" t="str">
        <f t="shared" si="16"/>
        <v>Boolean Ban New Power Plants</v>
      </c>
      <c r="D246" s="6" t="s">
        <v>323</v>
      </c>
      <c r="E246" s="47"/>
      <c r="F246" s="6" t="s">
        <v>325</v>
      </c>
      <c r="G246" s="47"/>
      <c r="H246" s="44">
        <v>614</v>
      </c>
      <c r="I246" s="347" t="s">
        <v>45</v>
      </c>
      <c r="J246" s="277" t="str">
        <f>IF(ISBLANK(INDEX('Policy Characteristics'!D:D,MATCH($C246,'Policy Characteristics'!$C:$C,0))),"",INDEX('Policy Characteristics'!D:D,MATCH($C246,'Policy Characteristics'!$C:$C,0)))</f>
        <v>Ban New Power Plants</v>
      </c>
      <c r="K246" s="276" t="str">
        <f>IF(ISBLANK(INDEX('Policy Characteristics'!E:E,MATCH($C246,'Policy Characteristics'!$C:$C,0))),"",INDEX('Policy Characteristics'!E:E,MATCH($C246,'Policy Characteristics'!$C:$C,0)))</f>
        <v>elec ban new power plants</v>
      </c>
      <c r="L246" s="276">
        <f>IF(ISBLANK(INDEX('Policy Characteristics'!F:F,MATCH($C246,'Policy Characteristics'!$C:$C,0))),"",INDEX('Policy Characteristics'!F:F,MATCH($C246,'Policy Characteristics'!$C:$C,0)))</f>
        <v>0</v>
      </c>
      <c r="M246" s="276">
        <f>IF(ISBLANK(INDEX('Policy Characteristics'!G:G,MATCH($C246,'Policy Characteristics'!$C:$C,0))),"",INDEX('Policy Characteristics'!G:G,MATCH($C246,'Policy Characteristics'!$C:$C,0)))</f>
        <v>1</v>
      </c>
      <c r="N246" s="276">
        <f>IF(ISBLANK(INDEX('Policy Characteristics'!H:H,MATCH($C246,'Policy Characteristics'!$C:$C,0))),"",INDEX('Policy Characteristics'!H:H,MATCH($C246,'Policy Characteristics'!$C:$C,0)))</f>
        <v>1</v>
      </c>
      <c r="O246" s="276" t="str">
        <f>IF(ISBLANK(INDEX('Policy Characteristics'!I:I,MATCH($C246,'Policy Characteristics'!$C:$C,0))),"",INDEX('Policy Characteristics'!I:I,MATCH($C246,'Policy Characteristics'!$C:$C,0)))</f>
        <v>on/off</v>
      </c>
      <c r="P246" s="276" t="str">
        <f>IF(ISBLANK(INDEX('Policy Characteristics'!J:J,MATCH($C246,'Policy Characteristics'!$C:$C,0))),"",INDEX('Policy Characteristics'!J:J,MATCH($C246,'Policy Characteristics'!$C:$C,0)))</f>
        <v>**Description:** This policy prevents new capacity of the selected type(s) from being built or deployed.</v>
      </c>
      <c r="Q246" s="276" t="str">
        <f>IF(ISBLANK(INDEX('Policy Characteristics'!K:K,MATCH($C246,'Policy Characteristics'!$C:$C,0))),"",INDEX('Policy Characteristics'!K:K,MATCH($C246,'Policy Characteristics'!$C:$C,0)))</f>
        <v>electricity-sector-main.html#ban</v>
      </c>
      <c r="R246" s="276" t="str">
        <f>IF(ISBLANK(INDEX('Policy Characteristics'!L:L,MATCH($C246,'Policy Characteristics'!$C:$C,0))),"",INDEX('Policy Characteristics'!L:L,MATCH($C246,'Policy Characteristics'!$C:$C,0)))</f>
        <v>ban-new-capacity.html</v>
      </c>
    </row>
    <row r="247" spans="1:18" s="4" customFormat="1" x14ac:dyDescent="0.25">
      <c r="A247" s="276" t="str">
        <f>IF(ISBLANK(INDEX('Policy Characteristics'!A:A,MATCH($C247,'Policy Characteristics'!$C:$C,0))),"",INDEX('Policy Characteristics'!A:A,MATCH($C247,'Policy Characteristics'!$C:$C,0)))</f>
        <v>Electricity Supply</v>
      </c>
      <c r="B247" s="285" t="str">
        <f>IF(ISBLANK(INDEX('Policy Characteristics'!B:B,MATCH($C247,'Policy Characteristics'!$C:$C,0))),"",INDEX('Policy Characteristics'!B:B,MATCH($C247,'Policy Characteristics'!$C:$C,0)))</f>
        <v>Ban New Power Plants</v>
      </c>
      <c r="C247" s="276" t="str">
        <f t="shared" si="16"/>
        <v>Boolean Ban New Power Plants</v>
      </c>
      <c r="D247" s="6" t="s">
        <v>459</v>
      </c>
      <c r="E247" s="47"/>
      <c r="F247" s="6" t="s">
        <v>458</v>
      </c>
      <c r="G247" s="47"/>
      <c r="H247" s="44">
        <v>116</v>
      </c>
      <c r="I247" s="347" t="s">
        <v>44</v>
      </c>
      <c r="J247" s="277" t="str">
        <f>IF(ISBLANK(INDEX('Policy Characteristics'!D:D,MATCH($C247,'Policy Characteristics'!$C:$C,0))),"",INDEX('Policy Characteristics'!D:D,MATCH($C247,'Policy Characteristics'!$C:$C,0)))</f>
        <v>Ban New Power Plants</v>
      </c>
      <c r="K247" s="276" t="str">
        <f>IF(ISBLANK(INDEX('Policy Characteristics'!E:E,MATCH($C247,'Policy Characteristics'!$C:$C,0))),"",INDEX('Policy Characteristics'!E:E,MATCH($C247,'Policy Characteristics'!$C:$C,0)))</f>
        <v>elec ban new power plants</v>
      </c>
      <c r="L247" s="276">
        <f>IF(ISBLANK(INDEX('Policy Characteristics'!F:F,MATCH($C247,'Policy Characteristics'!$C:$C,0))),"",INDEX('Policy Characteristics'!F:F,MATCH($C247,'Policy Characteristics'!$C:$C,0)))</f>
        <v>0</v>
      </c>
      <c r="M247" s="276">
        <f>IF(ISBLANK(INDEX('Policy Characteristics'!G:G,MATCH($C247,'Policy Characteristics'!$C:$C,0))),"",INDEX('Policy Characteristics'!G:G,MATCH($C247,'Policy Characteristics'!$C:$C,0)))</f>
        <v>1</v>
      </c>
      <c r="N247" s="276">
        <f>IF(ISBLANK(INDEX('Policy Characteristics'!H:H,MATCH($C247,'Policy Characteristics'!$C:$C,0))),"",INDEX('Policy Characteristics'!H:H,MATCH($C247,'Policy Characteristics'!$C:$C,0)))</f>
        <v>1</v>
      </c>
      <c r="O247" s="276" t="str">
        <f>IF(ISBLANK(INDEX('Policy Characteristics'!I:I,MATCH($C247,'Policy Characteristics'!$C:$C,0))),"",INDEX('Policy Characteristics'!I:I,MATCH($C247,'Policy Characteristics'!$C:$C,0)))</f>
        <v>on/off</v>
      </c>
      <c r="P247" s="276" t="str">
        <f>IF(ISBLANK(INDEX('Policy Characteristics'!J:J,MATCH($C247,'Policy Characteristics'!$C:$C,0))),"",INDEX('Policy Characteristics'!J:J,MATCH($C247,'Policy Characteristics'!$C:$C,0)))</f>
        <v>**Description:** This policy prevents new capacity of the selected type(s) from being built or deployed.</v>
      </c>
      <c r="Q247" s="276" t="str">
        <f>IF(ISBLANK(INDEX('Policy Characteristics'!K:K,MATCH($C247,'Policy Characteristics'!$C:$C,0))),"",INDEX('Policy Characteristics'!K:K,MATCH($C247,'Policy Characteristics'!$C:$C,0)))</f>
        <v>electricity-sector-main.html#ban</v>
      </c>
      <c r="R247" s="276" t="str">
        <f>IF(ISBLANK(INDEX('Policy Characteristics'!L:L,MATCH($C247,'Policy Characteristics'!$C:$C,0))),"",INDEX('Policy Characteristics'!L:L,MATCH($C247,'Policy Characteristics'!$C:$C,0)))</f>
        <v>ban-new-capacity.html</v>
      </c>
    </row>
    <row r="248" spans="1:18" s="4" customFormat="1" x14ac:dyDescent="0.25">
      <c r="A248" s="276" t="str">
        <f>IF(ISBLANK(INDEX('Policy Characteristics'!A:A,MATCH($C248,'Policy Characteristics'!$C:$C,0))),"",INDEX('Policy Characteristics'!A:A,MATCH($C248,'Policy Characteristics'!$C:$C,0)))</f>
        <v>Electricity Supply</v>
      </c>
      <c r="B248" s="285" t="str">
        <f>IF(ISBLANK(INDEX('Policy Characteristics'!B:B,MATCH($C248,'Policy Characteristics'!$C:$C,0))),"",INDEX('Policy Characteristics'!B:B,MATCH($C248,'Policy Characteristics'!$C:$C,0)))</f>
        <v>Ban New Power Plants</v>
      </c>
      <c r="C248" s="276" t="str">
        <f t="shared" si="17"/>
        <v>Boolean Ban New Power Plants</v>
      </c>
      <c r="D248" s="6" t="s">
        <v>468</v>
      </c>
      <c r="E248" s="47"/>
      <c r="F248" s="6" t="s">
        <v>469</v>
      </c>
      <c r="G248" s="47"/>
      <c r="H248" s="44">
        <v>615</v>
      </c>
      <c r="I248" s="347" t="s">
        <v>45</v>
      </c>
      <c r="J248" s="277" t="str">
        <f>IF(ISBLANK(INDEX('Policy Characteristics'!D:D,MATCH($C248,'Policy Characteristics'!$C:$C,0))),"",INDEX('Policy Characteristics'!D:D,MATCH($C248,'Policy Characteristics'!$C:$C,0)))</f>
        <v>Ban New Power Plants</v>
      </c>
      <c r="K248" s="276" t="str">
        <f>IF(ISBLANK(INDEX('Policy Characteristics'!E:E,MATCH($C248,'Policy Characteristics'!$C:$C,0))),"",INDEX('Policy Characteristics'!E:E,MATCH($C248,'Policy Characteristics'!$C:$C,0)))</f>
        <v>elec ban new power plants</v>
      </c>
      <c r="L248" s="276">
        <f>IF(ISBLANK(INDEX('Policy Characteristics'!F:F,MATCH($C248,'Policy Characteristics'!$C:$C,0))),"",INDEX('Policy Characteristics'!F:F,MATCH($C248,'Policy Characteristics'!$C:$C,0)))</f>
        <v>0</v>
      </c>
      <c r="M248" s="276">
        <f>IF(ISBLANK(INDEX('Policy Characteristics'!G:G,MATCH($C248,'Policy Characteristics'!$C:$C,0))),"",INDEX('Policy Characteristics'!G:G,MATCH($C248,'Policy Characteristics'!$C:$C,0)))</f>
        <v>1</v>
      </c>
      <c r="N248" s="276">
        <f>IF(ISBLANK(INDEX('Policy Characteristics'!H:H,MATCH($C248,'Policy Characteristics'!$C:$C,0))),"",INDEX('Policy Characteristics'!H:H,MATCH($C248,'Policy Characteristics'!$C:$C,0)))</f>
        <v>1</v>
      </c>
      <c r="O248" s="276" t="str">
        <f>IF(ISBLANK(INDEX('Policy Characteristics'!I:I,MATCH($C248,'Policy Characteristics'!$C:$C,0))),"",INDEX('Policy Characteristics'!I:I,MATCH($C248,'Policy Characteristics'!$C:$C,0)))</f>
        <v>on/off</v>
      </c>
      <c r="P248" s="276" t="str">
        <f>IF(ISBLANK(INDEX('Policy Characteristics'!J:J,MATCH($C248,'Policy Characteristics'!$C:$C,0))),"",INDEX('Policy Characteristics'!J:J,MATCH($C248,'Policy Characteristics'!$C:$C,0)))</f>
        <v>**Description:** This policy prevents new capacity of the selected type(s) from being built or deployed.</v>
      </c>
      <c r="Q248" s="276" t="str">
        <f>IF(ISBLANK(INDEX('Policy Characteristics'!K:K,MATCH($C248,'Policy Characteristics'!$C:$C,0))),"",INDEX('Policy Characteristics'!K:K,MATCH($C248,'Policy Characteristics'!$C:$C,0)))</f>
        <v>electricity-sector-main.html#ban</v>
      </c>
      <c r="R248" s="276" t="str">
        <f>IF(ISBLANK(INDEX('Policy Characteristics'!L:L,MATCH($C248,'Policy Characteristics'!$C:$C,0))),"",INDEX('Policy Characteristics'!L:L,MATCH($C248,'Policy Characteristics'!$C:$C,0)))</f>
        <v>ban-new-capacity.html</v>
      </c>
    </row>
    <row r="249" spans="1:18" s="4" customFormat="1" x14ac:dyDescent="0.25">
      <c r="A249" s="276" t="str">
        <f>IF(ISBLANK(INDEX('Policy Characteristics'!A:A,MATCH($C249,'Policy Characteristics'!$C:$C,0))),"",INDEX('Policy Characteristics'!A:A,MATCH($C249,'Policy Characteristics'!$C:$C,0)))</f>
        <v>Electricity Supply</v>
      </c>
      <c r="B249" s="285" t="str">
        <f>IF(ISBLANK(INDEX('Policy Characteristics'!B:B,MATCH($C249,'Policy Characteristics'!$C:$C,0))),"",INDEX('Policy Characteristics'!B:B,MATCH($C249,'Policy Characteristics'!$C:$C,0)))</f>
        <v>Ban New Power Plants</v>
      </c>
      <c r="C249" s="276" t="str">
        <f t="shared" si="17"/>
        <v>Boolean Ban New Power Plants</v>
      </c>
      <c r="D249" s="6" t="s">
        <v>2779</v>
      </c>
      <c r="E249" s="47"/>
      <c r="F249" s="6" t="s">
        <v>2494</v>
      </c>
      <c r="G249" s="47"/>
      <c r="H249" s="44">
        <v>616</v>
      </c>
      <c r="I249" s="347" t="s">
        <v>45</v>
      </c>
      <c r="J249" s="277" t="str">
        <f>IF(ISBLANK(INDEX('Policy Characteristics'!D:D,MATCH($C249,'Policy Characteristics'!$C:$C,0))),"",INDEX('Policy Characteristics'!D:D,MATCH($C249,'Policy Characteristics'!$C:$C,0)))</f>
        <v>Ban New Power Plants</v>
      </c>
      <c r="K249" s="276" t="str">
        <f>IF(ISBLANK(INDEX('Policy Characteristics'!E:E,MATCH($C249,'Policy Characteristics'!$C:$C,0))),"",INDEX('Policy Characteristics'!E:E,MATCH($C249,'Policy Characteristics'!$C:$C,0)))</f>
        <v>elec ban new power plants</v>
      </c>
      <c r="L249" s="276">
        <f>IF(ISBLANK(INDEX('Policy Characteristics'!F:F,MATCH($C249,'Policy Characteristics'!$C:$C,0))),"",INDEX('Policy Characteristics'!F:F,MATCH($C249,'Policy Characteristics'!$C:$C,0)))</f>
        <v>0</v>
      </c>
      <c r="M249" s="276">
        <f>IF(ISBLANK(INDEX('Policy Characteristics'!G:G,MATCH($C249,'Policy Characteristics'!$C:$C,0))),"",INDEX('Policy Characteristics'!G:G,MATCH($C249,'Policy Characteristics'!$C:$C,0)))</f>
        <v>1</v>
      </c>
      <c r="N249" s="276">
        <f>IF(ISBLANK(INDEX('Policy Characteristics'!H:H,MATCH($C249,'Policy Characteristics'!$C:$C,0))),"",INDEX('Policy Characteristics'!H:H,MATCH($C249,'Policy Characteristics'!$C:$C,0)))</f>
        <v>1</v>
      </c>
      <c r="O249" s="276" t="str">
        <f>IF(ISBLANK(INDEX('Policy Characteristics'!I:I,MATCH($C249,'Policy Characteristics'!$C:$C,0))),"",INDEX('Policy Characteristics'!I:I,MATCH($C249,'Policy Characteristics'!$C:$C,0)))</f>
        <v>on/off</v>
      </c>
      <c r="P249" s="276" t="str">
        <f>IF(ISBLANK(INDEX('Policy Characteristics'!J:J,MATCH($C249,'Policy Characteristics'!$C:$C,0))),"",INDEX('Policy Characteristics'!J:J,MATCH($C249,'Policy Characteristics'!$C:$C,0)))</f>
        <v>**Description:** This policy prevents new capacity of the selected type(s) from being built or deployed.</v>
      </c>
      <c r="Q249" s="276" t="str">
        <f>IF(ISBLANK(INDEX('Policy Characteristics'!K:K,MATCH($C249,'Policy Characteristics'!$C:$C,0))),"",INDEX('Policy Characteristics'!K:K,MATCH($C249,'Policy Characteristics'!$C:$C,0)))</f>
        <v>electricity-sector-main.html#ban</v>
      </c>
      <c r="R249" s="276" t="str">
        <f>IF(ISBLANK(INDEX('Policy Characteristics'!L:L,MATCH($C249,'Policy Characteristics'!$C:$C,0))),"",INDEX('Policy Characteristics'!L:L,MATCH($C249,'Policy Characteristics'!$C:$C,0)))</f>
        <v>ban-new-capacity.html</v>
      </c>
    </row>
    <row r="250" spans="1:18" s="4" customFormat="1" x14ac:dyDescent="0.25">
      <c r="A250" s="276" t="str">
        <f>IF(ISBLANK(INDEX('Policy Characteristics'!A:A,MATCH($C250,'Policy Characteristics'!$C:$C,0))),"",INDEX('Policy Characteristics'!A:A,MATCH($C250,'Policy Characteristics'!$C:$C,0)))</f>
        <v>Electricity Supply</v>
      </c>
      <c r="B250" s="285" t="str">
        <f>IF(ISBLANK(INDEX('Policy Characteristics'!B:B,MATCH($C250,'Policy Characteristics'!$C:$C,0))),"",INDEX('Policy Characteristics'!B:B,MATCH($C250,'Policy Characteristics'!$C:$C,0)))</f>
        <v>Ban New Power Plants</v>
      </c>
      <c r="C250" s="276" t="str">
        <f t="shared" si="17"/>
        <v>Boolean Ban New Power Plants</v>
      </c>
      <c r="D250" s="6" t="s">
        <v>2780</v>
      </c>
      <c r="E250" s="47"/>
      <c r="F250" s="6" t="s">
        <v>2618</v>
      </c>
      <c r="G250" s="47"/>
      <c r="H250" s="44">
        <v>617</v>
      </c>
      <c r="I250" s="347" t="s">
        <v>45</v>
      </c>
      <c r="J250" s="277" t="str">
        <f>IF(ISBLANK(INDEX('Policy Characteristics'!D:D,MATCH($C250,'Policy Characteristics'!$C:$C,0))),"",INDEX('Policy Characteristics'!D:D,MATCH($C250,'Policy Characteristics'!$C:$C,0)))</f>
        <v>Ban New Power Plants</v>
      </c>
      <c r="K250" s="276" t="str">
        <f>IF(ISBLANK(INDEX('Policy Characteristics'!E:E,MATCH($C250,'Policy Characteristics'!$C:$C,0))),"",INDEX('Policy Characteristics'!E:E,MATCH($C250,'Policy Characteristics'!$C:$C,0)))</f>
        <v>elec ban new power plants</v>
      </c>
      <c r="L250" s="276">
        <f>IF(ISBLANK(INDEX('Policy Characteristics'!F:F,MATCH($C250,'Policy Characteristics'!$C:$C,0))),"",INDEX('Policy Characteristics'!F:F,MATCH($C250,'Policy Characteristics'!$C:$C,0)))</f>
        <v>0</v>
      </c>
      <c r="M250" s="276">
        <f>IF(ISBLANK(INDEX('Policy Characteristics'!G:G,MATCH($C250,'Policy Characteristics'!$C:$C,0))),"",INDEX('Policy Characteristics'!G:G,MATCH($C250,'Policy Characteristics'!$C:$C,0)))</f>
        <v>1</v>
      </c>
      <c r="N250" s="276">
        <f>IF(ISBLANK(INDEX('Policy Characteristics'!H:H,MATCH($C250,'Policy Characteristics'!$C:$C,0))),"",INDEX('Policy Characteristics'!H:H,MATCH($C250,'Policy Characteristics'!$C:$C,0)))</f>
        <v>1</v>
      </c>
      <c r="O250" s="276" t="str">
        <f>IF(ISBLANK(INDEX('Policy Characteristics'!I:I,MATCH($C250,'Policy Characteristics'!$C:$C,0))),"",INDEX('Policy Characteristics'!I:I,MATCH($C250,'Policy Characteristics'!$C:$C,0)))</f>
        <v>on/off</v>
      </c>
      <c r="P250" s="276" t="str">
        <f>IF(ISBLANK(INDEX('Policy Characteristics'!J:J,MATCH($C250,'Policy Characteristics'!$C:$C,0))),"",INDEX('Policy Characteristics'!J:J,MATCH($C250,'Policy Characteristics'!$C:$C,0)))</f>
        <v>**Description:** This policy prevents new capacity of the selected type(s) from being built or deployed.</v>
      </c>
      <c r="Q250" s="276" t="str">
        <f>IF(ISBLANK(INDEX('Policy Characteristics'!K:K,MATCH($C250,'Policy Characteristics'!$C:$C,0))),"",INDEX('Policy Characteristics'!K:K,MATCH($C250,'Policy Characteristics'!$C:$C,0)))</f>
        <v>electricity-sector-main.html#ban</v>
      </c>
      <c r="R250" s="276" t="str">
        <f>IF(ISBLANK(INDEX('Policy Characteristics'!L:L,MATCH($C250,'Policy Characteristics'!$C:$C,0))),"",INDEX('Policy Characteristics'!L:L,MATCH($C250,'Policy Characteristics'!$C:$C,0)))</f>
        <v>ban-new-capacity.html</v>
      </c>
    </row>
    <row r="251" spans="1:18" s="4" customFormat="1" x14ac:dyDescent="0.25">
      <c r="A251" s="276" t="str">
        <f>IF(ISBLANK(INDEX('Policy Characteristics'!A:A,MATCH($C251,'Policy Characteristics'!$C:$C,0))),"",INDEX('Policy Characteristics'!A:A,MATCH($C251,'Policy Characteristics'!$C:$C,0)))</f>
        <v>Electricity Supply</v>
      </c>
      <c r="B251" s="285" t="str">
        <f>IF(ISBLANK(INDEX('Policy Characteristics'!B:B,MATCH($C251,'Policy Characteristics'!$C:$C,0))),"",INDEX('Policy Characteristics'!B:B,MATCH($C251,'Policy Characteristics'!$C:$C,0)))</f>
        <v>Ban New Power Plants</v>
      </c>
      <c r="C251" s="276" t="str">
        <f t="shared" si="17"/>
        <v>Boolean Ban New Power Plants</v>
      </c>
      <c r="D251" s="6" t="s">
        <v>2781</v>
      </c>
      <c r="E251" s="47"/>
      <c r="F251" s="6" t="s">
        <v>2496</v>
      </c>
      <c r="G251" s="47"/>
      <c r="H251" s="44">
        <v>618</v>
      </c>
      <c r="I251" s="347" t="s">
        <v>45</v>
      </c>
      <c r="J251" s="277" t="str">
        <f>IF(ISBLANK(INDEX('Policy Characteristics'!D:D,MATCH($C251,'Policy Characteristics'!$C:$C,0))),"",INDEX('Policy Characteristics'!D:D,MATCH($C251,'Policy Characteristics'!$C:$C,0)))</f>
        <v>Ban New Power Plants</v>
      </c>
      <c r="K251" s="276" t="str">
        <f>IF(ISBLANK(INDEX('Policy Characteristics'!E:E,MATCH($C251,'Policy Characteristics'!$C:$C,0))),"",INDEX('Policy Characteristics'!E:E,MATCH($C251,'Policy Characteristics'!$C:$C,0)))</f>
        <v>elec ban new power plants</v>
      </c>
      <c r="L251" s="276">
        <f>IF(ISBLANK(INDEX('Policy Characteristics'!F:F,MATCH($C251,'Policy Characteristics'!$C:$C,0))),"",INDEX('Policy Characteristics'!F:F,MATCH($C251,'Policy Characteristics'!$C:$C,0)))</f>
        <v>0</v>
      </c>
      <c r="M251" s="276">
        <f>IF(ISBLANK(INDEX('Policy Characteristics'!G:G,MATCH($C251,'Policy Characteristics'!$C:$C,0))),"",INDEX('Policy Characteristics'!G:G,MATCH($C251,'Policy Characteristics'!$C:$C,0)))</f>
        <v>1</v>
      </c>
      <c r="N251" s="276">
        <f>IF(ISBLANK(INDEX('Policy Characteristics'!H:H,MATCH($C251,'Policy Characteristics'!$C:$C,0))),"",INDEX('Policy Characteristics'!H:H,MATCH($C251,'Policy Characteristics'!$C:$C,0)))</f>
        <v>1</v>
      </c>
      <c r="O251" s="276" t="str">
        <f>IF(ISBLANK(INDEX('Policy Characteristics'!I:I,MATCH($C251,'Policy Characteristics'!$C:$C,0))),"",INDEX('Policy Characteristics'!I:I,MATCH($C251,'Policy Characteristics'!$C:$C,0)))</f>
        <v>on/off</v>
      </c>
      <c r="P251" s="276" t="str">
        <f>IF(ISBLANK(INDEX('Policy Characteristics'!J:J,MATCH($C251,'Policy Characteristics'!$C:$C,0))),"",INDEX('Policy Characteristics'!J:J,MATCH($C251,'Policy Characteristics'!$C:$C,0)))</f>
        <v>**Description:** This policy prevents new capacity of the selected type(s) from being built or deployed.</v>
      </c>
      <c r="Q251" s="276" t="str">
        <f>IF(ISBLANK(INDEX('Policy Characteristics'!K:K,MATCH($C251,'Policy Characteristics'!$C:$C,0))),"",INDEX('Policy Characteristics'!K:K,MATCH($C251,'Policy Characteristics'!$C:$C,0)))</f>
        <v>electricity-sector-main.html#ban</v>
      </c>
      <c r="R251" s="276" t="str">
        <f>IF(ISBLANK(INDEX('Policy Characteristics'!L:L,MATCH($C251,'Policy Characteristics'!$C:$C,0))),"",INDEX('Policy Characteristics'!L:L,MATCH($C251,'Policy Characteristics'!$C:$C,0)))</f>
        <v>ban-new-capacity.html</v>
      </c>
    </row>
    <row r="252" spans="1:18" s="4" customFormat="1" x14ac:dyDescent="0.25">
      <c r="A252" s="276" t="str">
        <f>IF(ISBLANK(INDEX('Policy Characteristics'!A:A,MATCH($C252,'Policy Characteristics'!$C:$C,0))),"",INDEX('Policy Characteristics'!A:A,MATCH($C252,'Policy Characteristics'!$C:$C,0)))</f>
        <v>Electricity Supply</v>
      </c>
      <c r="B252" s="285" t="str">
        <f>IF(ISBLANK(INDEX('Policy Characteristics'!B:B,MATCH($C252,'Policy Characteristics'!$C:$C,0))),"",INDEX('Policy Characteristics'!B:B,MATCH($C252,'Policy Characteristics'!$C:$C,0)))</f>
        <v>Ban New Power Plants</v>
      </c>
      <c r="C252" s="276" t="str">
        <f t="shared" si="17"/>
        <v>Boolean Ban New Power Plants</v>
      </c>
      <c r="D252" s="6" t="s">
        <v>3577</v>
      </c>
      <c r="E252" s="47"/>
      <c r="F252" s="6" t="s">
        <v>3584</v>
      </c>
      <c r="G252" s="47"/>
      <c r="H252" s="44">
        <v>1747</v>
      </c>
      <c r="I252" s="347" t="s">
        <v>44</v>
      </c>
      <c r="J252" s="277" t="str">
        <f>IF(ISBLANK(INDEX('Policy Characteristics'!D:D,MATCH($C252,'Policy Characteristics'!$C:$C,0))),"",INDEX('Policy Characteristics'!D:D,MATCH($C252,'Policy Characteristics'!$C:$C,0)))</f>
        <v>Ban New Power Plants</v>
      </c>
      <c r="K252" s="276" t="str">
        <f>IF(ISBLANK(INDEX('Policy Characteristics'!E:E,MATCH($C252,'Policy Characteristics'!$C:$C,0))),"",INDEX('Policy Characteristics'!E:E,MATCH($C252,'Policy Characteristics'!$C:$C,0)))</f>
        <v>elec ban new power plants</v>
      </c>
      <c r="L252" s="276">
        <f>IF(ISBLANK(INDEX('Policy Characteristics'!F:F,MATCH($C252,'Policy Characteristics'!$C:$C,0))),"",INDEX('Policy Characteristics'!F:F,MATCH($C252,'Policy Characteristics'!$C:$C,0)))</f>
        <v>0</v>
      </c>
      <c r="M252" s="276">
        <f>IF(ISBLANK(INDEX('Policy Characteristics'!G:G,MATCH($C252,'Policy Characteristics'!$C:$C,0))),"",INDEX('Policy Characteristics'!G:G,MATCH($C252,'Policy Characteristics'!$C:$C,0)))</f>
        <v>1</v>
      </c>
      <c r="N252" s="276">
        <f>IF(ISBLANK(INDEX('Policy Characteristics'!H:H,MATCH($C252,'Policy Characteristics'!$C:$C,0))),"",INDEX('Policy Characteristics'!H:H,MATCH($C252,'Policy Characteristics'!$C:$C,0)))</f>
        <v>1</v>
      </c>
      <c r="O252" s="276" t="str">
        <f>IF(ISBLANK(INDEX('Policy Characteristics'!I:I,MATCH($C252,'Policy Characteristics'!$C:$C,0))),"",INDEX('Policy Characteristics'!I:I,MATCH($C252,'Policy Characteristics'!$C:$C,0)))</f>
        <v>on/off</v>
      </c>
      <c r="P252" s="276" t="str">
        <f>IF(ISBLANK(INDEX('Policy Characteristics'!J:J,MATCH($C252,'Policy Characteristics'!$C:$C,0))),"",INDEX('Policy Characteristics'!J:J,MATCH($C252,'Policy Characteristics'!$C:$C,0)))</f>
        <v>**Description:** This policy prevents new capacity of the selected type(s) from being built or deployed.</v>
      </c>
      <c r="Q252" s="276" t="str">
        <f>IF(ISBLANK(INDEX('Policy Characteristics'!K:K,MATCH($C252,'Policy Characteristics'!$C:$C,0))),"",INDEX('Policy Characteristics'!K:K,MATCH($C252,'Policy Characteristics'!$C:$C,0)))</f>
        <v>electricity-sector-main.html#ban</v>
      </c>
      <c r="R252" s="276" t="str">
        <f>IF(ISBLANK(INDEX('Policy Characteristics'!L:L,MATCH($C252,'Policy Characteristics'!$C:$C,0))),"",INDEX('Policy Characteristics'!L:L,MATCH($C252,'Policy Characteristics'!$C:$C,0)))</f>
        <v>ban-new-capacity.html</v>
      </c>
    </row>
    <row r="253" spans="1:18" s="4" customFormat="1" x14ac:dyDescent="0.25">
      <c r="A253" s="276" t="str">
        <f>IF(ISBLANK(INDEX('Policy Characteristics'!A:A,MATCH($C253,'Policy Characteristics'!$C:$C,0))),"",INDEX('Policy Characteristics'!A:A,MATCH($C253,'Policy Characteristics'!$C:$C,0)))</f>
        <v>Electricity Supply</v>
      </c>
      <c r="B253" s="285" t="str">
        <f>IF(ISBLANK(INDEX('Policy Characteristics'!B:B,MATCH($C253,'Policy Characteristics'!$C:$C,0))),"",INDEX('Policy Characteristics'!B:B,MATCH($C253,'Policy Characteristics'!$C:$C,0)))</f>
        <v>Ban New Power Plants</v>
      </c>
      <c r="C253" s="276" t="str">
        <f t="shared" si="17"/>
        <v>Boolean Ban New Power Plants</v>
      </c>
      <c r="D253" s="6" t="s">
        <v>3580</v>
      </c>
      <c r="E253" s="47"/>
      <c r="F253" s="6" t="s">
        <v>3585</v>
      </c>
      <c r="G253" s="47"/>
      <c r="H253" s="44">
        <v>1748</v>
      </c>
      <c r="I253" s="347" t="s">
        <v>44</v>
      </c>
      <c r="J253" s="277" t="str">
        <f>IF(ISBLANK(INDEX('Policy Characteristics'!D:D,MATCH($C253,'Policy Characteristics'!$C:$C,0))),"",INDEX('Policy Characteristics'!D:D,MATCH($C253,'Policy Characteristics'!$C:$C,0)))</f>
        <v>Ban New Power Plants</v>
      </c>
      <c r="K253" s="276" t="str">
        <f>IF(ISBLANK(INDEX('Policy Characteristics'!E:E,MATCH($C253,'Policy Characteristics'!$C:$C,0))),"",INDEX('Policy Characteristics'!E:E,MATCH($C253,'Policy Characteristics'!$C:$C,0)))</f>
        <v>elec ban new power plants</v>
      </c>
      <c r="L253" s="276">
        <f>IF(ISBLANK(INDEX('Policy Characteristics'!F:F,MATCH($C253,'Policy Characteristics'!$C:$C,0))),"",INDEX('Policy Characteristics'!F:F,MATCH($C253,'Policy Characteristics'!$C:$C,0)))</f>
        <v>0</v>
      </c>
      <c r="M253" s="276">
        <f>IF(ISBLANK(INDEX('Policy Characteristics'!G:G,MATCH($C253,'Policy Characteristics'!$C:$C,0))),"",INDEX('Policy Characteristics'!G:G,MATCH($C253,'Policy Characteristics'!$C:$C,0)))</f>
        <v>1</v>
      </c>
      <c r="N253" s="276">
        <f>IF(ISBLANK(INDEX('Policy Characteristics'!H:H,MATCH($C253,'Policy Characteristics'!$C:$C,0))),"",INDEX('Policy Characteristics'!H:H,MATCH($C253,'Policy Characteristics'!$C:$C,0)))</f>
        <v>1</v>
      </c>
      <c r="O253" s="276" t="str">
        <f>IF(ISBLANK(INDEX('Policy Characteristics'!I:I,MATCH($C253,'Policy Characteristics'!$C:$C,0))),"",INDEX('Policy Characteristics'!I:I,MATCH($C253,'Policy Characteristics'!$C:$C,0)))</f>
        <v>on/off</v>
      </c>
      <c r="P253" s="276" t="str">
        <f>IF(ISBLANK(INDEX('Policy Characteristics'!J:J,MATCH($C253,'Policy Characteristics'!$C:$C,0))),"",INDEX('Policy Characteristics'!J:J,MATCH($C253,'Policy Characteristics'!$C:$C,0)))</f>
        <v>**Description:** This policy prevents new capacity of the selected type(s) from being built or deployed.</v>
      </c>
      <c r="Q253" s="276" t="str">
        <f>IF(ISBLANK(INDEX('Policy Characteristics'!K:K,MATCH($C253,'Policy Characteristics'!$C:$C,0))),"",INDEX('Policy Characteristics'!K:K,MATCH($C253,'Policy Characteristics'!$C:$C,0)))</f>
        <v>electricity-sector-main.html#ban</v>
      </c>
      <c r="R253" s="276" t="str">
        <f>IF(ISBLANK(INDEX('Policy Characteristics'!L:L,MATCH($C253,'Policy Characteristics'!$C:$C,0))),"",INDEX('Policy Characteristics'!L:L,MATCH($C253,'Policy Characteristics'!$C:$C,0)))</f>
        <v>ban-new-capacity.html</v>
      </c>
    </row>
    <row r="254" spans="1:18" s="4" customFormat="1" x14ac:dyDescent="0.25">
      <c r="A254" s="276" t="str">
        <f>IF(ISBLANK(INDEX('Policy Characteristics'!A:A,MATCH($C254,'Policy Characteristics'!$C:$C,0))),"",INDEX('Policy Characteristics'!A:A,MATCH($C254,'Policy Characteristics'!$C:$C,0)))</f>
        <v>Electricity Supply</v>
      </c>
      <c r="B254" s="285" t="str">
        <f>IF(ISBLANK(INDEX('Policy Characteristics'!B:B,MATCH($C254,'Policy Characteristics'!$C:$C,0))),"",INDEX('Policy Characteristics'!B:B,MATCH($C254,'Policy Characteristics'!$C:$C,0)))</f>
        <v>Ban New Power Plants</v>
      </c>
      <c r="C254" s="276" t="str">
        <f t="shared" si="17"/>
        <v>Boolean Ban New Power Plants</v>
      </c>
      <c r="D254" s="6" t="s">
        <v>3581</v>
      </c>
      <c r="E254" s="47"/>
      <c r="F254" s="6" t="s">
        <v>3586</v>
      </c>
      <c r="G254" s="47"/>
      <c r="H254" s="44">
        <v>1749</v>
      </c>
      <c r="I254" s="347" t="s">
        <v>44</v>
      </c>
      <c r="J254" s="277" t="str">
        <f>IF(ISBLANK(INDEX('Policy Characteristics'!D:D,MATCH($C254,'Policy Characteristics'!$C:$C,0))),"",INDEX('Policy Characteristics'!D:D,MATCH($C254,'Policy Characteristics'!$C:$C,0)))</f>
        <v>Ban New Power Plants</v>
      </c>
      <c r="K254" s="276" t="str">
        <f>IF(ISBLANK(INDEX('Policy Characteristics'!E:E,MATCH($C254,'Policy Characteristics'!$C:$C,0))),"",INDEX('Policy Characteristics'!E:E,MATCH($C254,'Policy Characteristics'!$C:$C,0)))</f>
        <v>elec ban new power plants</v>
      </c>
      <c r="L254" s="276">
        <f>IF(ISBLANK(INDEX('Policy Characteristics'!F:F,MATCH($C254,'Policy Characteristics'!$C:$C,0))),"",INDEX('Policy Characteristics'!F:F,MATCH($C254,'Policy Characteristics'!$C:$C,0)))</f>
        <v>0</v>
      </c>
      <c r="M254" s="276">
        <f>IF(ISBLANK(INDEX('Policy Characteristics'!G:G,MATCH($C254,'Policy Characteristics'!$C:$C,0))),"",INDEX('Policy Characteristics'!G:G,MATCH($C254,'Policy Characteristics'!$C:$C,0)))</f>
        <v>1</v>
      </c>
      <c r="N254" s="276">
        <f>IF(ISBLANK(INDEX('Policy Characteristics'!H:H,MATCH($C254,'Policy Characteristics'!$C:$C,0))),"",INDEX('Policy Characteristics'!H:H,MATCH($C254,'Policy Characteristics'!$C:$C,0)))</f>
        <v>1</v>
      </c>
      <c r="O254" s="276" t="str">
        <f>IF(ISBLANK(INDEX('Policy Characteristics'!I:I,MATCH($C254,'Policy Characteristics'!$C:$C,0))),"",INDEX('Policy Characteristics'!I:I,MATCH($C254,'Policy Characteristics'!$C:$C,0)))</f>
        <v>on/off</v>
      </c>
      <c r="P254" s="276" t="str">
        <f>IF(ISBLANK(INDEX('Policy Characteristics'!J:J,MATCH($C254,'Policy Characteristics'!$C:$C,0))),"",INDEX('Policy Characteristics'!J:J,MATCH($C254,'Policy Characteristics'!$C:$C,0)))</f>
        <v>**Description:** This policy prevents new capacity of the selected type(s) from being built or deployed.</v>
      </c>
      <c r="Q254" s="276" t="str">
        <f>IF(ISBLANK(INDEX('Policy Characteristics'!K:K,MATCH($C254,'Policy Characteristics'!$C:$C,0))),"",INDEX('Policy Characteristics'!K:K,MATCH($C254,'Policy Characteristics'!$C:$C,0)))</f>
        <v>electricity-sector-main.html#ban</v>
      </c>
      <c r="R254" s="276" t="str">
        <f>IF(ISBLANK(INDEX('Policy Characteristics'!L:L,MATCH($C254,'Policy Characteristics'!$C:$C,0))),"",INDEX('Policy Characteristics'!L:L,MATCH($C254,'Policy Characteristics'!$C:$C,0)))</f>
        <v>ban-new-capacity.html</v>
      </c>
    </row>
    <row r="255" spans="1:18" s="4" customFormat="1" x14ac:dyDescent="0.25">
      <c r="A255" s="276" t="str">
        <f>IF(ISBLANK(INDEX('Policy Characteristics'!A:A,MATCH($C255,'Policy Characteristics'!$C:$C,0))),"",INDEX('Policy Characteristics'!A:A,MATCH($C255,'Policy Characteristics'!$C:$C,0)))</f>
        <v>Electricity Supply</v>
      </c>
      <c r="B255" s="285" t="str">
        <f>IF(ISBLANK(INDEX('Policy Characteristics'!B:B,MATCH($C255,'Policy Characteristics'!$C:$C,0))),"",INDEX('Policy Characteristics'!B:B,MATCH($C255,'Policy Characteristics'!$C:$C,0)))</f>
        <v>Ban New Power Plants</v>
      </c>
      <c r="C255" s="276" t="str">
        <f t="shared" si="17"/>
        <v>Boolean Ban New Power Plants</v>
      </c>
      <c r="D255" s="6" t="s">
        <v>3582</v>
      </c>
      <c r="E255" s="47"/>
      <c r="F255" s="6" t="s">
        <v>3587</v>
      </c>
      <c r="G255" s="47"/>
      <c r="H255" s="44">
        <v>1750</v>
      </c>
      <c r="I255" s="347" t="s">
        <v>44</v>
      </c>
      <c r="J255" s="277" t="str">
        <f>IF(ISBLANK(INDEX('Policy Characteristics'!D:D,MATCH($C255,'Policy Characteristics'!$C:$C,0))),"",INDEX('Policy Characteristics'!D:D,MATCH($C255,'Policy Characteristics'!$C:$C,0)))</f>
        <v>Ban New Power Plants</v>
      </c>
      <c r="K255" s="276" t="str">
        <f>IF(ISBLANK(INDEX('Policy Characteristics'!E:E,MATCH($C255,'Policy Characteristics'!$C:$C,0))),"",INDEX('Policy Characteristics'!E:E,MATCH($C255,'Policy Characteristics'!$C:$C,0)))</f>
        <v>elec ban new power plants</v>
      </c>
      <c r="L255" s="276">
        <f>IF(ISBLANK(INDEX('Policy Characteristics'!F:F,MATCH($C255,'Policy Characteristics'!$C:$C,0))),"",INDEX('Policy Characteristics'!F:F,MATCH($C255,'Policy Characteristics'!$C:$C,0)))</f>
        <v>0</v>
      </c>
      <c r="M255" s="276">
        <f>IF(ISBLANK(INDEX('Policy Characteristics'!G:G,MATCH($C255,'Policy Characteristics'!$C:$C,0))),"",INDEX('Policy Characteristics'!G:G,MATCH($C255,'Policy Characteristics'!$C:$C,0)))</f>
        <v>1</v>
      </c>
      <c r="N255" s="276">
        <f>IF(ISBLANK(INDEX('Policy Characteristics'!H:H,MATCH($C255,'Policy Characteristics'!$C:$C,0))),"",INDEX('Policy Characteristics'!H:H,MATCH($C255,'Policy Characteristics'!$C:$C,0)))</f>
        <v>1</v>
      </c>
      <c r="O255" s="276" t="str">
        <f>IF(ISBLANK(INDEX('Policy Characteristics'!I:I,MATCH($C255,'Policy Characteristics'!$C:$C,0))),"",INDEX('Policy Characteristics'!I:I,MATCH($C255,'Policy Characteristics'!$C:$C,0)))</f>
        <v>on/off</v>
      </c>
      <c r="P255" s="276" t="str">
        <f>IF(ISBLANK(INDEX('Policy Characteristics'!J:J,MATCH($C255,'Policy Characteristics'!$C:$C,0))),"",INDEX('Policy Characteristics'!J:J,MATCH($C255,'Policy Characteristics'!$C:$C,0)))</f>
        <v>**Description:** This policy prevents new capacity of the selected type(s) from being built or deployed.</v>
      </c>
      <c r="Q255" s="276" t="str">
        <f>IF(ISBLANK(INDEX('Policy Characteristics'!K:K,MATCH($C255,'Policy Characteristics'!$C:$C,0))),"",INDEX('Policy Characteristics'!K:K,MATCH($C255,'Policy Characteristics'!$C:$C,0)))</f>
        <v>electricity-sector-main.html#ban</v>
      </c>
      <c r="R255" s="276" t="str">
        <f>IF(ISBLANK(INDEX('Policy Characteristics'!L:L,MATCH($C255,'Policy Characteristics'!$C:$C,0))),"",INDEX('Policy Characteristics'!L:L,MATCH($C255,'Policy Characteristics'!$C:$C,0)))</f>
        <v>ban-new-capacity.html</v>
      </c>
    </row>
    <row r="256" spans="1:18" s="4" customFormat="1" x14ac:dyDescent="0.25">
      <c r="A256" s="276" t="str">
        <f>IF(ISBLANK(INDEX('Policy Characteristics'!A:A,MATCH($C256,'Policy Characteristics'!$C:$C,0))),"",INDEX('Policy Characteristics'!A:A,MATCH($C256,'Policy Characteristics'!$C:$C,0)))</f>
        <v>Electricity Supply</v>
      </c>
      <c r="B256" s="285" t="str">
        <f>IF(ISBLANK(INDEX('Policy Characteristics'!B:B,MATCH($C256,'Policy Characteristics'!$C:$C,0))),"",INDEX('Policy Characteristics'!B:B,MATCH($C256,'Policy Characteristics'!$C:$C,0)))</f>
        <v>Ban New Power Plants</v>
      </c>
      <c r="C256" s="276" t="str">
        <f t="shared" si="17"/>
        <v>Boolean Ban New Power Plants</v>
      </c>
      <c r="D256" s="6" t="s">
        <v>3583</v>
      </c>
      <c r="E256" s="47"/>
      <c r="F256" s="6" t="s">
        <v>3588</v>
      </c>
      <c r="G256" s="47"/>
      <c r="H256" s="44">
        <v>1751</v>
      </c>
      <c r="I256" s="347" t="s">
        <v>44</v>
      </c>
      <c r="J256" s="277" t="str">
        <f>IF(ISBLANK(INDEX('Policy Characteristics'!D:D,MATCH($C256,'Policy Characteristics'!$C:$C,0))),"",INDEX('Policy Characteristics'!D:D,MATCH($C256,'Policy Characteristics'!$C:$C,0)))</f>
        <v>Ban New Power Plants</v>
      </c>
      <c r="K256" s="276" t="str">
        <f>IF(ISBLANK(INDEX('Policy Characteristics'!E:E,MATCH($C256,'Policy Characteristics'!$C:$C,0))),"",INDEX('Policy Characteristics'!E:E,MATCH($C256,'Policy Characteristics'!$C:$C,0)))</f>
        <v>elec ban new power plants</v>
      </c>
      <c r="L256" s="276">
        <f>IF(ISBLANK(INDEX('Policy Characteristics'!F:F,MATCH($C256,'Policy Characteristics'!$C:$C,0))),"",INDEX('Policy Characteristics'!F:F,MATCH($C256,'Policy Characteristics'!$C:$C,0)))</f>
        <v>0</v>
      </c>
      <c r="M256" s="276">
        <f>IF(ISBLANK(INDEX('Policy Characteristics'!G:G,MATCH($C256,'Policy Characteristics'!$C:$C,0))),"",INDEX('Policy Characteristics'!G:G,MATCH($C256,'Policy Characteristics'!$C:$C,0)))</f>
        <v>1</v>
      </c>
      <c r="N256" s="276">
        <f>IF(ISBLANK(INDEX('Policy Characteristics'!H:H,MATCH($C256,'Policy Characteristics'!$C:$C,0))),"",INDEX('Policy Characteristics'!H:H,MATCH($C256,'Policy Characteristics'!$C:$C,0)))</f>
        <v>1</v>
      </c>
      <c r="O256" s="276" t="str">
        <f>IF(ISBLANK(INDEX('Policy Characteristics'!I:I,MATCH($C256,'Policy Characteristics'!$C:$C,0))),"",INDEX('Policy Characteristics'!I:I,MATCH($C256,'Policy Characteristics'!$C:$C,0)))</f>
        <v>on/off</v>
      </c>
      <c r="P256" s="276" t="str">
        <f>IF(ISBLANK(INDEX('Policy Characteristics'!J:J,MATCH($C256,'Policy Characteristics'!$C:$C,0))),"",INDEX('Policy Characteristics'!J:J,MATCH($C256,'Policy Characteristics'!$C:$C,0)))</f>
        <v>**Description:** This policy prevents new capacity of the selected type(s) from being built or deployed.</v>
      </c>
      <c r="Q256" s="276" t="str">
        <f>IF(ISBLANK(INDEX('Policy Characteristics'!K:K,MATCH($C256,'Policy Characteristics'!$C:$C,0))),"",INDEX('Policy Characteristics'!K:K,MATCH($C256,'Policy Characteristics'!$C:$C,0)))</f>
        <v>electricity-sector-main.html#ban</v>
      </c>
      <c r="R256" s="276" t="str">
        <f>IF(ISBLANK(INDEX('Policy Characteristics'!L:L,MATCH($C256,'Policy Characteristics'!$C:$C,0))),"",INDEX('Policy Characteristics'!L:L,MATCH($C256,'Policy Characteristics'!$C:$C,0)))</f>
        <v>ban-new-capacity.html</v>
      </c>
    </row>
    <row r="257" spans="1:18" s="4" customFormat="1" x14ac:dyDescent="0.25">
      <c r="A257" s="276" t="str">
        <f>IF(ISBLANK(INDEX('Policy Characteristics'!A:A,MATCH($C257,'Policy Characteristics'!$C:$C,0))),"",INDEX('Policy Characteristics'!A:A,MATCH($C257,'Policy Characteristics'!$C:$C,0)))</f>
        <v>Electricity Supply</v>
      </c>
      <c r="B257" s="285" t="str">
        <f>IF(ISBLANK(INDEX('Policy Characteristics'!B:B,MATCH($C257,'Policy Characteristics'!$C:$C,0))),"",INDEX('Policy Characteristics'!B:B,MATCH($C257,'Policy Characteristics'!$C:$C,0)))</f>
        <v>Ban New Power Plants</v>
      </c>
      <c r="C257" s="276" t="str">
        <f t="shared" si="17"/>
        <v>Boolean Ban New Power Plants</v>
      </c>
      <c r="D257" s="6" t="s">
        <v>3675</v>
      </c>
      <c r="E257" s="47"/>
      <c r="F257" s="6" t="s">
        <v>3673</v>
      </c>
      <c r="G257" s="47"/>
      <c r="H257" s="44">
        <v>1752</v>
      </c>
      <c r="I257" s="347" t="s">
        <v>44</v>
      </c>
      <c r="J257" s="277" t="str">
        <f>IF(ISBLANK(INDEX('Policy Characteristics'!D:D,MATCH($C257,'Policy Characteristics'!$C:$C,0))),"",INDEX('Policy Characteristics'!D:D,MATCH($C257,'Policy Characteristics'!$C:$C,0)))</f>
        <v>Ban New Power Plants</v>
      </c>
      <c r="K257" s="276" t="str">
        <f>IF(ISBLANK(INDEX('Policy Characteristics'!E:E,MATCH($C257,'Policy Characteristics'!$C:$C,0))),"",INDEX('Policy Characteristics'!E:E,MATCH($C257,'Policy Characteristics'!$C:$C,0)))</f>
        <v>elec ban new power plants</v>
      </c>
      <c r="L257" s="276">
        <f>IF(ISBLANK(INDEX('Policy Characteristics'!F:F,MATCH($C257,'Policy Characteristics'!$C:$C,0))),"",INDEX('Policy Characteristics'!F:F,MATCH($C257,'Policy Characteristics'!$C:$C,0)))</f>
        <v>0</v>
      </c>
      <c r="M257" s="276">
        <f>IF(ISBLANK(INDEX('Policy Characteristics'!G:G,MATCH($C257,'Policy Characteristics'!$C:$C,0))),"",INDEX('Policy Characteristics'!G:G,MATCH($C257,'Policy Characteristics'!$C:$C,0)))</f>
        <v>1</v>
      </c>
      <c r="N257" s="276">
        <f>IF(ISBLANK(INDEX('Policy Characteristics'!H:H,MATCH($C257,'Policy Characteristics'!$C:$C,0))),"",INDEX('Policy Characteristics'!H:H,MATCH($C257,'Policy Characteristics'!$C:$C,0)))</f>
        <v>1</v>
      </c>
      <c r="O257" s="276" t="str">
        <f>IF(ISBLANK(INDEX('Policy Characteristics'!I:I,MATCH($C257,'Policy Characteristics'!$C:$C,0))),"",INDEX('Policy Characteristics'!I:I,MATCH($C257,'Policy Characteristics'!$C:$C,0)))</f>
        <v>on/off</v>
      </c>
      <c r="P257" s="276" t="str">
        <f>IF(ISBLANK(INDEX('Policy Characteristics'!J:J,MATCH($C257,'Policy Characteristics'!$C:$C,0))),"",INDEX('Policy Characteristics'!J:J,MATCH($C257,'Policy Characteristics'!$C:$C,0)))</f>
        <v>**Description:** This policy prevents new capacity of the selected type(s) from being built or deployed.</v>
      </c>
      <c r="Q257" s="276" t="str">
        <f>IF(ISBLANK(INDEX('Policy Characteristics'!K:K,MATCH($C257,'Policy Characteristics'!$C:$C,0))),"",INDEX('Policy Characteristics'!K:K,MATCH($C257,'Policy Characteristics'!$C:$C,0)))</f>
        <v>electricity-sector-main.html#ban</v>
      </c>
      <c r="R257" s="276" t="str">
        <f>IF(ISBLANK(INDEX('Policy Characteristics'!L:L,MATCH($C257,'Policy Characteristics'!$C:$C,0))),"",INDEX('Policy Characteristics'!L:L,MATCH($C257,'Policy Characteristics'!$C:$C,0)))</f>
        <v>ban-new-capacity.html</v>
      </c>
    </row>
    <row r="258" spans="1:18" s="4" customFormat="1" x14ac:dyDescent="0.25">
      <c r="A258" s="276" t="str">
        <f>IF(ISBLANK(INDEX('Policy Characteristics'!A:A,MATCH($C258,'Policy Characteristics'!$C:$C,0))),"",INDEX('Policy Characteristics'!A:A,MATCH($C258,'Policy Characteristics'!$C:$C,0)))</f>
        <v>Electricity Supply</v>
      </c>
      <c r="B258" s="285" t="str">
        <f>IF(ISBLANK(INDEX('Policy Characteristics'!B:B,MATCH($C258,'Policy Characteristics'!$C:$C,0))),"",INDEX('Policy Characteristics'!B:B,MATCH($C258,'Policy Characteristics'!$C:$C,0)))</f>
        <v>Ban New Power Plants</v>
      </c>
      <c r="C258" s="276" t="str">
        <f t="shared" si="17"/>
        <v>Boolean Ban New Power Plants</v>
      </c>
      <c r="D258" s="6" t="s">
        <v>3676</v>
      </c>
      <c r="E258" s="47"/>
      <c r="F258" s="6" t="s">
        <v>3674</v>
      </c>
      <c r="G258" s="47"/>
      <c r="H258" s="44">
        <v>2236</v>
      </c>
      <c r="I258" s="347" t="s">
        <v>44</v>
      </c>
      <c r="J258" s="277" t="str">
        <f>IF(ISBLANK(INDEX('Policy Characteristics'!D:D,MATCH($C258,'Policy Characteristics'!$C:$C,0))),"",INDEX('Policy Characteristics'!D:D,MATCH($C258,'Policy Characteristics'!$C:$C,0)))</f>
        <v>Ban New Power Plants</v>
      </c>
      <c r="K258" s="276" t="str">
        <f>IF(ISBLANK(INDEX('Policy Characteristics'!E:E,MATCH($C258,'Policy Characteristics'!$C:$C,0))),"",INDEX('Policy Characteristics'!E:E,MATCH($C258,'Policy Characteristics'!$C:$C,0)))</f>
        <v>elec ban new power plants</v>
      </c>
      <c r="L258" s="276">
        <f>IF(ISBLANK(INDEX('Policy Characteristics'!F:F,MATCH($C258,'Policy Characteristics'!$C:$C,0))),"",INDEX('Policy Characteristics'!F:F,MATCH($C258,'Policy Characteristics'!$C:$C,0)))</f>
        <v>0</v>
      </c>
      <c r="M258" s="276">
        <f>IF(ISBLANK(INDEX('Policy Characteristics'!G:G,MATCH($C258,'Policy Characteristics'!$C:$C,0))),"",INDEX('Policy Characteristics'!G:G,MATCH($C258,'Policy Characteristics'!$C:$C,0)))</f>
        <v>1</v>
      </c>
      <c r="N258" s="276">
        <f>IF(ISBLANK(INDEX('Policy Characteristics'!H:H,MATCH($C258,'Policy Characteristics'!$C:$C,0))),"",INDEX('Policy Characteristics'!H:H,MATCH($C258,'Policy Characteristics'!$C:$C,0)))</f>
        <v>1</v>
      </c>
      <c r="O258" s="276" t="str">
        <f>IF(ISBLANK(INDEX('Policy Characteristics'!I:I,MATCH($C258,'Policy Characteristics'!$C:$C,0))),"",INDEX('Policy Characteristics'!I:I,MATCH($C258,'Policy Characteristics'!$C:$C,0)))</f>
        <v>on/off</v>
      </c>
      <c r="P258" s="276" t="str">
        <f>IF(ISBLANK(INDEX('Policy Characteristics'!J:J,MATCH($C258,'Policy Characteristics'!$C:$C,0))),"",INDEX('Policy Characteristics'!J:J,MATCH($C258,'Policy Characteristics'!$C:$C,0)))</f>
        <v>**Description:** This policy prevents new capacity of the selected type(s) from being built or deployed.</v>
      </c>
      <c r="Q258" s="276" t="str">
        <f>IF(ISBLANK(INDEX('Policy Characteristics'!K:K,MATCH($C258,'Policy Characteristics'!$C:$C,0))),"",INDEX('Policy Characteristics'!K:K,MATCH($C258,'Policy Characteristics'!$C:$C,0)))</f>
        <v>electricity-sector-main.html#ban</v>
      </c>
      <c r="R258" s="276" t="str">
        <f>IF(ISBLANK(INDEX('Policy Characteristics'!L:L,MATCH($C258,'Policy Characteristics'!$C:$C,0))),"",INDEX('Policy Characteristics'!L:L,MATCH($C258,'Policy Characteristics'!$C:$C,0)))</f>
        <v>ban-new-capacity.html</v>
      </c>
    </row>
    <row r="259" spans="1:18" s="4" customFormat="1" x14ac:dyDescent="0.25">
      <c r="A259" s="276" t="str">
        <f>IF(ISBLANK(INDEX('Policy Characteristics'!A:A,MATCH($C259,'Policy Characteristics'!$C:$C,0))),"",INDEX('Policy Characteristics'!A:A,MATCH($C259,'Policy Characteristics'!$C:$C,0)))</f>
        <v>Electricity Supply</v>
      </c>
      <c r="B259" s="285" t="str">
        <f>IF(ISBLANK(INDEX('Policy Characteristics'!B:B,MATCH($C259,'Policy Characteristics'!$C:$C,0))),"",INDEX('Policy Characteristics'!B:B,MATCH($C259,'Policy Characteristics'!$C:$C,0)))</f>
        <v>Clean Electricity Standard</v>
      </c>
      <c r="C259" t="s">
        <v>2771</v>
      </c>
      <c r="D259" s="47"/>
      <c r="E259" s="47"/>
      <c r="F259" s="47"/>
      <c r="G259" s="47"/>
      <c r="H259" s="44">
        <v>508</v>
      </c>
      <c r="I259" s="347" t="s">
        <v>44</v>
      </c>
      <c r="J259" s="277" t="str">
        <f>IF(ISBLANK(INDEX('Policy Characteristics'!D:D,MATCH($C259,'Policy Characteristics'!$C:$C,0))),"",INDEX('Policy Characteristics'!D:D,MATCH($C259,'Policy Characteristics'!$C:$C,0)))</f>
        <v>Clean Electricity Standard</v>
      </c>
      <c r="K259" s="276" t="str">
        <f>IF(ISBLANK(INDEX('Policy Characteristics'!E:E,MATCH($C259,'Policy Characteristics'!$C:$C,0))),"",INDEX('Policy Characteristics'!E:E,MATCH($C259,'Policy Characteristics'!$C:$C,0)))</f>
        <v>elec renewable portfolio standards</v>
      </c>
      <c r="L259" s="284">
        <f>IF(ISBLANK(INDEX('Policy Characteristics'!F:F,MATCH($C259,'Policy Characteristics'!$C:$C,0))),"",INDEX('Policy Characteristics'!F:F,MATCH($C259,'Policy Characteristics'!$C:$C,0)))</f>
        <v>0</v>
      </c>
      <c r="M259" s="284">
        <f>IF(ISBLANK(INDEX('Policy Characteristics'!G:G,MATCH($C259,'Policy Characteristics'!$C:$C,0))),"",INDEX('Policy Characteristics'!G:G,MATCH($C259,'Policy Characteristics'!$C:$C,0)))</f>
        <v>1</v>
      </c>
      <c r="N259" s="284">
        <f>IF(ISBLANK(INDEX('Policy Characteristics'!H:H,MATCH($C259,'Policy Characteristics'!$C:$C,0))),"",INDEX('Policy Characteristics'!H:H,MATCH($C259,'Policy Characteristics'!$C:$C,0)))</f>
        <v>0.01</v>
      </c>
      <c r="O259" s="276" t="str">
        <f>IF(ISBLANK(INDEX('Policy Characteristics'!I:I,MATCH($C259,'Policy Characteristics'!$C:$C,0))),"",INDEX('Policy Characteristics'!I:I,MATCH($C259,'Policy Characteristics'!$C:$C,0)))</f>
        <v>% of electricity generation</v>
      </c>
      <c r="P259" s="276" t="str">
        <f>IF(ISBLANK(INDEX('Policy Characteristics'!J:J,MATCH($C259,'Policy Characteristics'!$C:$C,0))),"",INDEX('Policy Characteristics'!J:J,MATCH($C259,'Policy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Hawaii, New Jersey, New York, Washington, New Mexico, Maine, Wisconsin, Minnesota, Nevada, and Washington DC. The earliest 100% target is Washington DC by 2032, with other states pledging to reach 100% clean or renewable energy by 2040-2050.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59" s="276" t="str">
        <f>IF(ISBLANK(INDEX('Policy Characteristics'!K:K,MATCH($C259,'Policy Characteristics'!$C:$C,0))),"",INDEX('Policy Characteristics'!K:K,MATCH($C259,'Policy Characteristics'!$C:$C,0)))</f>
        <v>electricity-sector-main.html#ces</v>
      </c>
      <c r="R259" s="276" t="str">
        <f>IF(ISBLANK(INDEX('Policy Characteristics'!L:L,MATCH($C259,'Policy Characteristics'!$C:$C,0))),"",INDEX('Policy Characteristics'!L:L,MATCH($C259,'Policy Characteristics'!$C:$C,0)))</f>
        <v>clean-energy-standard.html</v>
      </c>
    </row>
    <row r="260" spans="1:18" s="4" customFormat="1" ht="30" x14ac:dyDescent="0.25">
      <c r="A260" s="276" t="str">
        <f>IF(ISBLANK(INDEX('Policy Characteristics'!A:A,MATCH($C260,'Policy Characteristics'!$C:$C,0))),"",INDEX('Policy Characteristics'!A:A,MATCH($C260,'Policy Characteristics'!$C:$C,0)))</f>
        <v>Electricity Supply</v>
      </c>
      <c r="B260" s="285" t="str">
        <f>IF(ISBLANK(INDEX('Policy Characteristics'!B:B,MATCH($C260,'Policy Characteristics'!$C:$C,0))),"",INDEX('Policy Characteristics'!B:B,MATCH($C260,'Policy Characteristics'!$C:$C,0)))</f>
        <v>Clean Electricity Standard Foresight</v>
      </c>
      <c r="C260" s="1" t="s">
        <v>3638</v>
      </c>
      <c r="D260" s="47"/>
      <c r="E260" s="47"/>
      <c r="F260" s="47"/>
      <c r="G260" s="47"/>
      <c r="H260" s="44">
        <v>2234</v>
      </c>
      <c r="I260" s="347" t="s">
        <v>44</v>
      </c>
      <c r="J260" s="277" t="str">
        <f>IF(ISBLANK(INDEX('Policy Characteristics'!D:D,MATCH($C260,'Policy Characteristics'!$C:$C,0))),"",INDEX('Policy Characteristics'!D:D,MATCH($C260,'Policy Characteristics'!$C:$C,0)))</f>
        <v/>
      </c>
      <c r="K260" s="276" t="str">
        <f>IF(ISBLANK(INDEX('Policy Characteristics'!E:E,MATCH($C260,'Policy Characteristics'!$C:$C,0))),"",INDEX('Policy Characteristics'!E:E,MATCH($C260,'Policy Characteristics'!$C:$C,0)))</f>
        <v/>
      </c>
      <c r="L260" s="382">
        <f>IF(ISBLANK(INDEX('Policy Characteristics'!F:F,MATCH($C260,'Policy Characteristics'!$C:$C,0))),"",INDEX('Policy Characteristics'!F:F,MATCH($C260,'Policy Characteristics'!$C:$C,0)))</f>
        <v>0</v>
      </c>
      <c r="M260" s="382">
        <f>IF(ISBLANK(INDEX('Policy Characteristics'!G:G,MATCH($C260,'Policy Characteristics'!$C:$C,0))),"",INDEX('Policy Characteristics'!G:G,MATCH($C260,'Policy Characteristics'!$C:$C,0)))</f>
        <v>1</v>
      </c>
      <c r="N260" s="382">
        <f>IF(ISBLANK(INDEX('Policy Characteristics'!H:H,MATCH($C260,'Policy Characteristics'!$C:$C,0))),"",INDEX('Policy Characteristics'!H:H,MATCH($C260,'Policy Characteristics'!$C:$C,0)))</f>
        <v>1</v>
      </c>
      <c r="O260" s="276" t="str">
        <f>IF(ISBLANK(INDEX('Policy Characteristics'!I:I,MATCH($C260,'Policy Characteristics'!$C:$C,0))),"",INDEX('Policy Characteristics'!I:I,MATCH($C260,'Policy Characteristics'!$C:$C,0)))</f>
        <v>on/off</v>
      </c>
      <c r="P260" s="276" t="str">
        <f>IF(ISBLANK(INDEX('Policy Characteristics'!J:J,MATCH($C260,'Policy Characteristics'!$C:$C,0))),"",INDEX('Policy Characteristics'!J:J,MATCH($C260,'Policy Characteristics'!$C:$C,0)))</f>
        <v>**Description:** This setting indicates whether electricity suppliers have foresight of future-year CES values (both BAU case values and any values set by the user in the CES policy lever). With foresight, electricity suppliers will build some CES-qualifying resources in earlier years than would be strictly necessary to meet the CES requirement in those years if it allows them to approach a higher, future-year CES target more gradually, lessening the need to build power plants abruptly if the CES rises more steeply in the future.</v>
      </c>
      <c r="Q260" s="276" t="str">
        <f>IF(ISBLANK(INDEX('Policy Characteristics'!K:K,MATCH($C260,'Policy Characteristics'!$C:$C,0))),"",INDEX('Policy Characteristics'!K:K,MATCH($C260,'Policy Characteristics'!$C:$C,0)))</f>
        <v/>
      </c>
      <c r="R260" s="276" t="str">
        <f>IF(ISBLANK(INDEX('Policy Characteristics'!L:L,MATCH($C260,'Policy Characteristics'!$C:$C,0))),"",INDEX('Policy Characteristics'!L:L,MATCH($C260,'Policy Characteristics'!$C:$C,0)))</f>
        <v/>
      </c>
    </row>
    <row r="261" spans="1:18" s="2" customFormat="1" x14ac:dyDescent="0.25">
      <c r="A261" s="276" t="str">
        <f>IF(ISBLANK(INDEX('Policy Characteristics'!A:A,MATCH($C261,'Policy Characteristics'!$C:$C,0))),"",INDEX('Policy Characteristics'!A:A,MATCH($C261,'Policy Characteristics'!$C:$C,0)))</f>
        <v>Electricity Supply</v>
      </c>
      <c r="B261" s="285" t="str">
        <f>IF(ISBLANK(INDEX('Policy Characteristics'!B:B,MATCH($C261,'Policy Characteristics'!$C:$C,0))),"",INDEX('Policy Characteristics'!B:B,MATCH($C261,'Policy Characteristics'!$C:$C,0)))</f>
        <v>Change Electricity Exports</v>
      </c>
      <c r="C261" s="340" t="s">
        <v>283</v>
      </c>
      <c r="D261" s="6"/>
      <c r="E261" s="6"/>
      <c r="F261" s="6"/>
      <c r="G261" s="6"/>
      <c r="H261" s="49">
        <v>148</v>
      </c>
      <c r="I261" s="347" t="s">
        <v>44</v>
      </c>
      <c r="J261" s="277" t="str">
        <f>IF(ISBLANK(INDEX('Policy Characteristics'!D:D,MATCH($C261,'Policy Characteristics'!$C:$C,0))),"",INDEX('Policy Characteristics'!D:D,MATCH($C261,'Policy Characteristics'!$C:$C,0)))</f>
        <v>Electricity Imports and Exports</v>
      </c>
      <c r="K261" s="276" t="str">
        <f>IF(ISBLANK(INDEX('Policy Characteristics'!E:E,MATCH($C261,'Policy Characteristics'!$C:$C,0))),"",INDEX('Policy Characteristics'!E:E,MATCH($C261,'Policy Characteristics'!$C:$C,0)))</f>
        <v>elec change exports</v>
      </c>
      <c r="L261" s="284">
        <f>IF(ISBLANK(INDEX('Policy Characteristics'!F:F,MATCH($C261,'Policy Characteristics'!$C:$C,0))),"",INDEX('Policy Characteristics'!F:F,MATCH($C261,'Policy Characteristics'!$C:$C,0)))</f>
        <v>-0.5</v>
      </c>
      <c r="M261" s="284">
        <f>IF(ISBLANK(INDEX('Policy Characteristics'!G:G,MATCH($C261,'Policy Characteristics'!$C:$C,0))),"",INDEX('Policy Characteristics'!G:G,MATCH($C261,'Policy Characteristics'!$C:$C,0)))</f>
        <v>1</v>
      </c>
      <c r="N261" s="284">
        <f>IF(ISBLANK(INDEX('Policy Characteristics'!H:H,MATCH($C261,'Policy Characteristics'!$C:$C,0))),"",INDEX('Policy Characteristics'!H:H,MATCH($C261,'Policy Characteristics'!$C:$C,0)))</f>
        <v>0.02</v>
      </c>
      <c r="O261" s="276" t="str">
        <f>IF(ISBLANK(INDEX('Policy Characteristics'!I:I,MATCH($C261,'Policy Characteristics'!$C:$C,0))),"",INDEX('Policy Characteristics'!I:I,MATCH($C261,'Policy Characteristics'!$C:$C,0)))</f>
        <v>% change in exports</v>
      </c>
      <c r="P261" s="276" t="str">
        <f>IF(ISBLANK(INDEX('Policy Characteristics'!J:J,MATCH($C261,'Policy Characteristics'!$C:$C,0))),"",INDEX('Policy Characteristics'!J:J,MATCH($C261,'Policy Characteristics'!$C:$C,0)))</f>
        <v>**Description:** This policy increases or decreases the amount of electricity exported from the United States to Canada and Mexico.  It does not cause the construction or removal of transmission lines linking these countries. // **Guidance for setting values:** From 2010-2014, electricity exports declined by 30%.</v>
      </c>
      <c r="Q261" s="276" t="str">
        <f>IF(ISBLANK(INDEX('Policy Characteristics'!K:K,MATCH($C261,'Policy Characteristics'!$C:$C,0))),"",INDEX('Policy Characteristics'!K:K,MATCH($C261,'Policy Characteristics'!$C:$C,0)))</f>
        <v>electricity-sector-main.html#elec-exports</v>
      </c>
      <c r="R261" s="276" t="str">
        <f>IF(ISBLANK(INDEX('Policy Characteristics'!L:L,MATCH($C261,'Policy Characteristics'!$C:$C,0))),"",INDEX('Policy Characteristics'!L:L,MATCH($C261,'Policy Characteristics'!$C:$C,0)))</f>
        <v>electricity-imports-exports.html</v>
      </c>
    </row>
    <row r="262" spans="1:18" s="2" customFormat="1" x14ac:dyDescent="0.25">
      <c r="A262" s="276" t="str">
        <f>IF(ISBLANK(INDEX('Policy Characteristics'!A:A,MATCH($C262,'Policy Characteristics'!$C:$C,0))),"",INDEX('Policy Characteristics'!A:A,MATCH($C262,'Policy Characteristics'!$C:$C,0)))</f>
        <v>Electricity Supply</v>
      </c>
      <c r="B262" s="285" t="str">
        <f>IF(ISBLANK(INDEX('Policy Characteristics'!B:B,MATCH($C262,'Policy Characteristics'!$C:$C,0))),"",INDEX('Policy Characteristics'!B:B,MATCH($C262,'Policy Characteristics'!$C:$C,0)))</f>
        <v>Change Electricity Imports</v>
      </c>
      <c r="C262" s="340" t="s">
        <v>282</v>
      </c>
      <c r="D262" s="47" t="s">
        <v>462</v>
      </c>
      <c r="E262" s="47"/>
      <c r="F262" s="47" t="s">
        <v>461</v>
      </c>
      <c r="G262" s="6"/>
      <c r="H262" s="49">
        <v>149</v>
      </c>
      <c r="I262" s="347" t="s">
        <v>44</v>
      </c>
      <c r="J262" s="277" t="str">
        <f>IF(ISBLANK(INDEX('Policy Characteristics'!D:D,MATCH($C262,'Policy Characteristics'!$C:$C,0))),"",INDEX('Policy Characteristics'!D:D,MATCH($C262,'Policy Characteristics'!$C:$C,0)))</f>
        <v>Electricity Imports and Exports</v>
      </c>
      <c r="K262" s="276" t="str">
        <f>IF(ISBLANK(INDEX('Policy Characteristics'!E:E,MATCH($C262,'Policy Characteristics'!$C:$C,0))),"",INDEX('Policy Characteristics'!E:E,MATCH($C262,'Policy Characteristics'!$C:$C,0)))</f>
        <v>elec change imports</v>
      </c>
      <c r="L262" s="284">
        <f>IF(ISBLANK(INDEX('Policy Characteristics'!F:F,MATCH($C262,'Policy Characteristics'!$C:$C,0))),"",INDEX('Policy Characteristics'!F:F,MATCH($C262,'Policy Characteristics'!$C:$C,0)))</f>
        <v>-0.5</v>
      </c>
      <c r="M262" s="284">
        <f>IF(ISBLANK(INDEX('Policy Characteristics'!G:G,MATCH($C262,'Policy Characteristics'!$C:$C,0))),"",INDEX('Policy Characteristics'!G:G,MATCH($C262,'Policy Characteristics'!$C:$C,0)))</f>
        <v>1</v>
      </c>
      <c r="N262" s="284">
        <f>IF(ISBLANK(INDEX('Policy Characteristics'!H:H,MATCH($C262,'Policy Characteristics'!$C:$C,0))),"",INDEX('Policy Characteristics'!H:H,MATCH($C262,'Policy Characteristics'!$C:$C,0)))</f>
        <v>0.02</v>
      </c>
      <c r="O262" s="276" t="str">
        <f>IF(ISBLANK(INDEX('Policy Characteristics'!I:I,MATCH($C262,'Policy Characteristics'!$C:$C,0))),"",INDEX('Policy Characteristics'!I:I,MATCH($C262,'Policy Characteristics'!$C:$C,0)))</f>
        <v>% change in imports</v>
      </c>
      <c r="P262" s="276" t="str">
        <f>IF(ISBLANK(INDEX('Policy Characteristics'!J:J,MATCH($C262,'Policy Characteristics'!$C:$C,0))),"",INDEX('Policy Characteristics'!J:J,MATCH($C262,'Policy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2" s="276" t="str">
        <f>IF(ISBLANK(INDEX('Policy Characteristics'!K:K,MATCH($C262,'Policy Characteristics'!$C:$C,0))),"",INDEX('Policy Characteristics'!K:K,MATCH($C262,'Policy Characteristics'!$C:$C,0)))</f>
        <v>electricity-sector-main.html#elec-imports</v>
      </c>
      <c r="R262" s="276" t="str">
        <f>IF(ISBLANK(INDEX('Policy Characteristics'!L:L,MATCH($C262,'Policy Characteristics'!$C:$C,0))),"",INDEX('Policy Characteristics'!L:L,MATCH($C262,'Policy Characteristics'!$C:$C,0)))</f>
        <v>electricity-imports-exports.html</v>
      </c>
    </row>
    <row r="263" spans="1:18" s="2" customFormat="1" x14ac:dyDescent="0.25">
      <c r="A263" s="276" t="str">
        <f>IF(ISBLANK(INDEX('Policy Characteristics'!A:A,MATCH($C263,'Policy Characteristics'!$C:$C,0))),"",INDEX('Policy Characteristics'!A:A,MATCH($C263,'Policy Characteristics'!$C:$C,0)))</f>
        <v>Electricity Supply</v>
      </c>
      <c r="B263" s="285" t="str">
        <f>IF(ISBLANK(INDEX('Policy Characteristics'!B:B,MATCH($C263,'Policy Characteristics'!$C:$C,0))),"",INDEX('Policy Characteristics'!B:B,MATCH($C263,'Policy Characteristics'!$C:$C,0)))</f>
        <v>Change Electricity Imports</v>
      </c>
      <c r="C263" s="276" t="str">
        <f t="shared" ref="C263:C285" si="18">C$262</f>
        <v>Percent Change in Electricity Imports</v>
      </c>
      <c r="D263" s="6" t="s">
        <v>3578</v>
      </c>
      <c r="E263" s="47"/>
      <c r="F263" s="6" t="s">
        <v>3507</v>
      </c>
      <c r="G263" s="6"/>
      <c r="H263" s="49">
        <v>526</v>
      </c>
      <c r="I263" s="347" t="s">
        <v>44</v>
      </c>
      <c r="J263" s="277" t="str">
        <f>IF(ISBLANK(INDEX('Policy Characteristics'!D:D,MATCH($C263,'Policy Characteristics'!$C:$C,0))),"",INDEX('Policy Characteristics'!D:D,MATCH($C263,'Policy Characteristics'!$C:$C,0)))</f>
        <v>Electricity Imports and Exports</v>
      </c>
      <c r="K263" s="276" t="str">
        <f>IF(ISBLANK(INDEX('Policy Characteristics'!E:E,MATCH($C263,'Policy Characteristics'!$C:$C,0))),"",INDEX('Policy Characteristics'!E:E,MATCH($C263,'Policy Characteristics'!$C:$C,0)))</f>
        <v>elec change imports</v>
      </c>
      <c r="L263" s="284">
        <f>IF(ISBLANK(INDEX('Policy Characteristics'!F:F,MATCH($C263,'Policy Characteristics'!$C:$C,0))),"",INDEX('Policy Characteristics'!F:F,MATCH($C263,'Policy Characteristics'!$C:$C,0)))</f>
        <v>-0.5</v>
      </c>
      <c r="M263" s="284">
        <f>IF(ISBLANK(INDEX('Policy Characteristics'!G:G,MATCH($C263,'Policy Characteristics'!$C:$C,0))),"",INDEX('Policy Characteristics'!G:G,MATCH($C263,'Policy Characteristics'!$C:$C,0)))</f>
        <v>1</v>
      </c>
      <c r="N263" s="284">
        <f>IF(ISBLANK(INDEX('Policy Characteristics'!H:H,MATCH($C263,'Policy Characteristics'!$C:$C,0))),"",INDEX('Policy Characteristics'!H:H,MATCH($C263,'Policy Characteristics'!$C:$C,0)))</f>
        <v>0.02</v>
      </c>
      <c r="O263" s="276" t="str">
        <f>IF(ISBLANK(INDEX('Policy Characteristics'!I:I,MATCH($C263,'Policy Characteristics'!$C:$C,0))),"",INDEX('Policy Characteristics'!I:I,MATCH($C263,'Policy Characteristics'!$C:$C,0)))</f>
        <v>% change in imports</v>
      </c>
      <c r="P263" s="276" t="str">
        <f>IF(ISBLANK(INDEX('Policy Characteristics'!J:J,MATCH($C263,'Policy Characteristics'!$C:$C,0))),"",INDEX('Policy Characteristics'!J:J,MATCH($C263,'Policy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3" s="276" t="str">
        <f>IF(ISBLANK(INDEX('Policy Characteristics'!K:K,MATCH($C263,'Policy Characteristics'!$C:$C,0))),"",INDEX('Policy Characteristics'!K:K,MATCH($C263,'Policy Characteristics'!$C:$C,0)))</f>
        <v>electricity-sector-main.html#elec-imports</v>
      </c>
      <c r="R263" s="276" t="str">
        <f>IF(ISBLANK(INDEX('Policy Characteristics'!L:L,MATCH($C263,'Policy Characteristics'!$C:$C,0))),"",INDEX('Policy Characteristics'!L:L,MATCH($C263,'Policy Characteristics'!$C:$C,0)))</f>
        <v>electricity-imports-exports.html</v>
      </c>
    </row>
    <row r="264" spans="1:18" s="2" customFormat="1" x14ac:dyDescent="0.25">
      <c r="A264" s="276" t="str">
        <f>IF(ISBLANK(INDEX('Policy Characteristics'!A:A,MATCH($C264,'Policy Characteristics'!$C:$C,0))),"",INDEX('Policy Characteristics'!A:A,MATCH($C264,'Policy Characteristics'!$C:$C,0)))</f>
        <v>Electricity Supply</v>
      </c>
      <c r="B264" s="285" t="str">
        <f>IF(ISBLANK(INDEX('Policy Characteristics'!B:B,MATCH($C264,'Policy Characteristics'!$C:$C,0))),"",INDEX('Policy Characteristics'!B:B,MATCH($C264,'Policy Characteristics'!$C:$C,0)))</f>
        <v>Change Electricity Imports</v>
      </c>
      <c r="C264" s="276" t="str">
        <f t="shared" si="18"/>
        <v>Percent Change in Electricity Imports</v>
      </c>
      <c r="D264" s="6" t="s">
        <v>3579</v>
      </c>
      <c r="E264" s="47"/>
      <c r="F264" s="6" t="s">
        <v>3508</v>
      </c>
      <c r="G264" s="6"/>
      <c r="H264" s="49">
        <v>1753</v>
      </c>
      <c r="I264" s="347" t="s">
        <v>44</v>
      </c>
      <c r="J264" s="277" t="str">
        <f>IF(ISBLANK(INDEX('Policy Characteristics'!D:D,MATCH($C264,'Policy Characteristics'!$C:$C,0))),"",INDEX('Policy Characteristics'!D:D,MATCH($C264,'Policy Characteristics'!$C:$C,0)))</f>
        <v>Electricity Imports and Exports</v>
      </c>
      <c r="K264" s="276" t="str">
        <f>IF(ISBLANK(INDEX('Policy Characteristics'!E:E,MATCH($C264,'Policy Characteristics'!$C:$C,0))),"",INDEX('Policy Characteristics'!E:E,MATCH($C264,'Policy Characteristics'!$C:$C,0)))</f>
        <v>elec change imports</v>
      </c>
      <c r="L264" s="284">
        <f>IF(ISBLANK(INDEX('Policy Characteristics'!F:F,MATCH($C264,'Policy Characteristics'!$C:$C,0))),"",INDEX('Policy Characteristics'!F:F,MATCH($C264,'Policy Characteristics'!$C:$C,0)))</f>
        <v>-0.5</v>
      </c>
      <c r="M264" s="284">
        <f>IF(ISBLANK(INDEX('Policy Characteristics'!G:G,MATCH($C264,'Policy Characteristics'!$C:$C,0))),"",INDEX('Policy Characteristics'!G:G,MATCH($C264,'Policy Characteristics'!$C:$C,0)))</f>
        <v>1</v>
      </c>
      <c r="N264" s="284">
        <f>IF(ISBLANK(INDEX('Policy Characteristics'!H:H,MATCH($C264,'Policy Characteristics'!$C:$C,0))),"",INDEX('Policy Characteristics'!H:H,MATCH($C264,'Policy Characteristics'!$C:$C,0)))</f>
        <v>0.02</v>
      </c>
      <c r="O264" s="276" t="str">
        <f>IF(ISBLANK(INDEX('Policy Characteristics'!I:I,MATCH($C264,'Policy Characteristics'!$C:$C,0))),"",INDEX('Policy Characteristics'!I:I,MATCH($C264,'Policy Characteristics'!$C:$C,0)))</f>
        <v>% change in imports</v>
      </c>
      <c r="P264" s="276" t="str">
        <f>IF(ISBLANK(INDEX('Policy Characteristics'!J:J,MATCH($C264,'Policy Characteristics'!$C:$C,0))),"",INDEX('Policy Characteristics'!J:J,MATCH($C264,'Policy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4" s="276" t="str">
        <f>IF(ISBLANK(INDEX('Policy Characteristics'!K:K,MATCH($C264,'Policy Characteristics'!$C:$C,0))),"",INDEX('Policy Characteristics'!K:K,MATCH($C264,'Policy Characteristics'!$C:$C,0)))</f>
        <v>electricity-sector-main.html#elec-imports</v>
      </c>
      <c r="R264" s="276" t="str">
        <f>IF(ISBLANK(INDEX('Policy Characteristics'!L:L,MATCH($C264,'Policy Characteristics'!$C:$C,0))),"",INDEX('Policy Characteristics'!L:L,MATCH($C264,'Policy Characteristics'!$C:$C,0)))</f>
        <v>electricity-imports-exports.html</v>
      </c>
    </row>
    <row r="265" spans="1:18" s="2" customFormat="1" x14ac:dyDescent="0.25">
      <c r="A265" s="276" t="str">
        <f>IF(ISBLANK(INDEX('Policy Characteristics'!A:A,MATCH($C265,'Policy Characteristics'!$C:$C,0))),"",INDEX('Policy Characteristics'!A:A,MATCH($C265,'Policy Characteristics'!$C:$C,0)))</f>
        <v>Electricity Supply</v>
      </c>
      <c r="B265" s="285" t="str">
        <f>IF(ISBLANK(INDEX('Policy Characteristics'!B:B,MATCH($C265,'Policy Characteristics'!$C:$C,0))),"",INDEX('Policy Characteristics'!B:B,MATCH($C265,'Policy Characteristics'!$C:$C,0)))</f>
        <v>Change Electricity Imports</v>
      </c>
      <c r="C265" s="276" t="str">
        <f t="shared" si="18"/>
        <v>Percent Change in Electricity Imports</v>
      </c>
      <c r="D265" s="6" t="s">
        <v>77</v>
      </c>
      <c r="E265" s="47"/>
      <c r="F265" s="6" t="s">
        <v>3589</v>
      </c>
      <c r="G265" s="6"/>
      <c r="H265" s="49">
        <v>527</v>
      </c>
      <c r="I265" s="347" t="s">
        <v>44</v>
      </c>
      <c r="J265" s="277" t="str">
        <f>IF(ISBLANK(INDEX('Policy Characteristics'!D:D,MATCH($C265,'Policy Characteristics'!$C:$C,0))),"",INDEX('Policy Characteristics'!D:D,MATCH($C265,'Policy Characteristics'!$C:$C,0)))</f>
        <v>Electricity Imports and Exports</v>
      </c>
      <c r="K265" s="276" t="str">
        <f>IF(ISBLANK(INDEX('Policy Characteristics'!E:E,MATCH($C265,'Policy Characteristics'!$C:$C,0))),"",INDEX('Policy Characteristics'!E:E,MATCH($C265,'Policy Characteristics'!$C:$C,0)))</f>
        <v>elec change imports</v>
      </c>
      <c r="L265" s="284">
        <f>IF(ISBLANK(INDEX('Policy Characteristics'!F:F,MATCH($C265,'Policy Characteristics'!$C:$C,0))),"",INDEX('Policy Characteristics'!F:F,MATCH($C265,'Policy Characteristics'!$C:$C,0)))</f>
        <v>-0.5</v>
      </c>
      <c r="M265" s="284">
        <f>IF(ISBLANK(INDEX('Policy Characteristics'!G:G,MATCH($C265,'Policy Characteristics'!$C:$C,0))),"",INDEX('Policy Characteristics'!G:G,MATCH($C265,'Policy Characteristics'!$C:$C,0)))</f>
        <v>1</v>
      </c>
      <c r="N265" s="284">
        <f>IF(ISBLANK(INDEX('Policy Characteristics'!H:H,MATCH($C265,'Policy Characteristics'!$C:$C,0))),"",INDEX('Policy Characteristics'!H:H,MATCH($C265,'Policy Characteristics'!$C:$C,0)))</f>
        <v>0.02</v>
      </c>
      <c r="O265" s="276" t="str">
        <f>IF(ISBLANK(INDEX('Policy Characteristics'!I:I,MATCH($C265,'Policy Characteristics'!$C:$C,0))),"",INDEX('Policy Characteristics'!I:I,MATCH($C265,'Policy Characteristics'!$C:$C,0)))</f>
        <v>% change in imports</v>
      </c>
      <c r="P265" s="276" t="str">
        <f>IF(ISBLANK(INDEX('Policy Characteristics'!J:J,MATCH($C265,'Policy Characteristics'!$C:$C,0))),"",INDEX('Policy Characteristics'!J:J,MATCH($C265,'Policy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5" s="276" t="str">
        <f>IF(ISBLANK(INDEX('Policy Characteristics'!K:K,MATCH($C265,'Policy Characteristics'!$C:$C,0))),"",INDEX('Policy Characteristics'!K:K,MATCH($C265,'Policy Characteristics'!$C:$C,0)))</f>
        <v>electricity-sector-main.html#elec-imports</v>
      </c>
      <c r="R265" s="276" t="str">
        <f>IF(ISBLANK(INDEX('Policy Characteristics'!L:L,MATCH($C265,'Policy Characteristics'!$C:$C,0))),"",INDEX('Policy Characteristics'!L:L,MATCH($C265,'Policy Characteristics'!$C:$C,0)))</f>
        <v>electricity-imports-exports.html</v>
      </c>
    </row>
    <row r="266" spans="1:18" s="2" customFormat="1" x14ac:dyDescent="0.25">
      <c r="A266" s="276" t="str">
        <f>IF(ISBLANK(INDEX('Policy Characteristics'!A:A,MATCH($C266,'Policy Characteristics'!$C:$C,0))),"",INDEX('Policy Characteristics'!A:A,MATCH($C266,'Policy Characteristics'!$C:$C,0)))</f>
        <v>Electricity Supply</v>
      </c>
      <c r="B266" s="285" t="str">
        <f>IF(ISBLANK(INDEX('Policy Characteristics'!B:B,MATCH($C266,'Policy Characteristics'!$C:$C,0))),"",INDEX('Policy Characteristics'!B:B,MATCH($C266,'Policy Characteristics'!$C:$C,0)))</f>
        <v>Change Electricity Imports</v>
      </c>
      <c r="C266" s="276" t="str">
        <f t="shared" si="18"/>
        <v>Percent Change in Electricity Imports</v>
      </c>
      <c r="D266" s="6" t="s">
        <v>78</v>
      </c>
      <c r="E266" s="47"/>
      <c r="F266" s="6" t="s">
        <v>90</v>
      </c>
      <c r="G266" s="6"/>
      <c r="H266" s="49">
        <v>528</v>
      </c>
      <c r="I266" s="347" t="s">
        <v>44</v>
      </c>
      <c r="J266" s="277" t="str">
        <f>IF(ISBLANK(INDEX('Policy Characteristics'!D:D,MATCH($C266,'Policy Characteristics'!$C:$C,0))),"",INDEX('Policy Characteristics'!D:D,MATCH($C266,'Policy Characteristics'!$C:$C,0)))</f>
        <v>Electricity Imports and Exports</v>
      </c>
      <c r="K266" s="276" t="str">
        <f>IF(ISBLANK(INDEX('Policy Characteristics'!E:E,MATCH($C266,'Policy Characteristics'!$C:$C,0))),"",INDEX('Policy Characteristics'!E:E,MATCH($C266,'Policy Characteristics'!$C:$C,0)))</f>
        <v>elec change imports</v>
      </c>
      <c r="L266" s="284">
        <f>IF(ISBLANK(INDEX('Policy Characteristics'!F:F,MATCH($C266,'Policy Characteristics'!$C:$C,0))),"",INDEX('Policy Characteristics'!F:F,MATCH($C266,'Policy Characteristics'!$C:$C,0)))</f>
        <v>-0.5</v>
      </c>
      <c r="M266" s="284">
        <f>IF(ISBLANK(INDEX('Policy Characteristics'!G:G,MATCH($C266,'Policy Characteristics'!$C:$C,0))),"",INDEX('Policy Characteristics'!G:G,MATCH($C266,'Policy Characteristics'!$C:$C,0)))</f>
        <v>1</v>
      </c>
      <c r="N266" s="284">
        <f>IF(ISBLANK(INDEX('Policy Characteristics'!H:H,MATCH($C266,'Policy Characteristics'!$C:$C,0))),"",INDEX('Policy Characteristics'!H:H,MATCH($C266,'Policy Characteristics'!$C:$C,0)))</f>
        <v>0.02</v>
      </c>
      <c r="O266" s="276" t="str">
        <f>IF(ISBLANK(INDEX('Policy Characteristics'!I:I,MATCH($C266,'Policy Characteristics'!$C:$C,0))),"",INDEX('Policy Characteristics'!I:I,MATCH($C266,'Policy Characteristics'!$C:$C,0)))</f>
        <v>% change in imports</v>
      </c>
      <c r="P266" s="276" t="str">
        <f>IF(ISBLANK(INDEX('Policy Characteristics'!J:J,MATCH($C266,'Policy Characteristics'!$C:$C,0))),"",INDEX('Policy Characteristics'!J:J,MATCH($C266,'Policy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6" s="276" t="str">
        <f>IF(ISBLANK(INDEX('Policy Characteristics'!K:K,MATCH($C266,'Policy Characteristics'!$C:$C,0))),"",INDEX('Policy Characteristics'!K:K,MATCH($C266,'Policy Characteristics'!$C:$C,0)))</f>
        <v>electricity-sector-main.html#elec-imports</v>
      </c>
      <c r="R266" s="276" t="str">
        <f>IF(ISBLANK(INDEX('Policy Characteristics'!L:L,MATCH($C266,'Policy Characteristics'!$C:$C,0))),"",INDEX('Policy Characteristics'!L:L,MATCH($C266,'Policy Characteristics'!$C:$C,0)))</f>
        <v>electricity-imports-exports.html</v>
      </c>
    </row>
    <row r="267" spans="1:18" s="2" customFormat="1" x14ac:dyDescent="0.25">
      <c r="A267" s="276" t="str">
        <f>IF(ISBLANK(INDEX('Policy Characteristics'!A:A,MATCH($C267,'Policy Characteristics'!$C:$C,0))),"",INDEX('Policy Characteristics'!A:A,MATCH($C267,'Policy Characteristics'!$C:$C,0)))</f>
        <v>Electricity Supply</v>
      </c>
      <c r="B267" s="285" t="str">
        <f>IF(ISBLANK(INDEX('Policy Characteristics'!B:B,MATCH($C267,'Policy Characteristics'!$C:$C,0))),"",INDEX('Policy Characteristics'!B:B,MATCH($C267,'Policy Characteristics'!$C:$C,0)))</f>
        <v>Change Electricity Imports</v>
      </c>
      <c r="C267" s="276" t="str">
        <f t="shared" si="18"/>
        <v>Percent Change in Electricity Imports</v>
      </c>
      <c r="D267" s="6" t="s">
        <v>463</v>
      </c>
      <c r="E267" s="47"/>
      <c r="F267" s="6" t="s">
        <v>466</v>
      </c>
      <c r="G267" s="6"/>
      <c r="H267" s="49">
        <v>529</v>
      </c>
      <c r="I267" s="347" t="s">
        <v>44</v>
      </c>
      <c r="J267" s="277" t="str">
        <f>IF(ISBLANK(INDEX('Policy Characteristics'!D:D,MATCH($C267,'Policy Characteristics'!$C:$C,0))),"",INDEX('Policy Characteristics'!D:D,MATCH($C267,'Policy Characteristics'!$C:$C,0)))</f>
        <v>Electricity Imports and Exports</v>
      </c>
      <c r="K267" s="276" t="str">
        <f>IF(ISBLANK(INDEX('Policy Characteristics'!E:E,MATCH($C267,'Policy Characteristics'!$C:$C,0))),"",INDEX('Policy Characteristics'!E:E,MATCH($C267,'Policy Characteristics'!$C:$C,0)))</f>
        <v>elec change imports</v>
      </c>
      <c r="L267" s="284">
        <f>IF(ISBLANK(INDEX('Policy Characteristics'!F:F,MATCH($C267,'Policy Characteristics'!$C:$C,0))),"",INDEX('Policy Characteristics'!F:F,MATCH($C267,'Policy Characteristics'!$C:$C,0)))</f>
        <v>-0.5</v>
      </c>
      <c r="M267" s="284">
        <f>IF(ISBLANK(INDEX('Policy Characteristics'!G:G,MATCH($C267,'Policy Characteristics'!$C:$C,0))),"",INDEX('Policy Characteristics'!G:G,MATCH($C267,'Policy Characteristics'!$C:$C,0)))</f>
        <v>1</v>
      </c>
      <c r="N267" s="284">
        <f>IF(ISBLANK(INDEX('Policy Characteristics'!H:H,MATCH($C267,'Policy Characteristics'!$C:$C,0))),"",INDEX('Policy Characteristics'!H:H,MATCH($C267,'Policy Characteristics'!$C:$C,0)))</f>
        <v>0.02</v>
      </c>
      <c r="O267" s="276" t="str">
        <f>IF(ISBLANK(INDEX('Policy Characteristics'!I:I,MATCH($C267,'Policy Characteristics'!$C:$C,0))),"",INDEX('Policy Characteristics'!I:I,MATCH($C267,'Policy Characteristics'!$C:$C,0)))</f>
        <v>% change in imports</v>
      </c>
      <c r="P267" s="276" t="str">
        <f>IF(ISBLANK(INDEX('Policy Characteristics'!J:J,MATCH($C267,'Policy Characteristics'!$C:$C,0))),"",INDEX('Policy Characteristics'!J:J,MATCH($C267,'Policy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7" s="276" t="str">
        <f>IF(ISBLANK(INDEX('Policy Characteristics'!K:K,MATCH($C267,'Policy Characteristics'!$C:$C,0))),"",INDEX('Policy Characteristics'!K:K,MATCH($C267,'Policy Characteristics'!$C:$C,0)))</f>
        <v>electricity-sector-main.html#elec-imports</v>
      </c>
      <c r="R267" s="276" t="str">
        <f>IF(ISBLANK(INDEX('Policy Characteristics'!L:L,MATCH($C267,'Policy Characteristics'!$C:$C,0))),"",INDEX('Policy Characteristics'!L:L,MATCH($C267,'Policy Characteristics'!$C:$C,0)))</f>
        <v>electricity-imports-exports.html</v>
      </c>
    </row>
    <row r="268" spans="1:18" s="2" customFormat="1" x14ac:dyDescent="0.25">
      <c r="A268" s="276" t="str">
        <f>IF(ISBLANK(INDEX('Policy Characteristics'!A:A,MATCH($C268,'Policy Characteristics'!$C:$C,0))),"",INDEX('Policy Characteristics'!A:A,MATCH($C268,'Policy Characteristics'!$C:$C,0)))</f>
        <v>Electricity Supply</v>
      </c>
      <c r="B268" s="285" t="str">
        <f>IF(ISBLANK(INDEX('Policy Characteristics'!B:B,MATCH($C268,'Policy Characteristics'!$C:$C,0))),"",INDEX('Policy Characteristics'!B:B,MATCH($C268,'Policy Characteristics'!$C:$C,0)))</f>
        <v>Change Electricity Imports</v>
      </c>
      <c r="C268" s="276" t="str">
        <f t="shared" si="18"/>
        <v>Percent Change in Electricity Imports</v>
      </c>
      <c r="D268" s="6" t="s">
        <v>79</v>
      </c>
      <c r="E268" s="47"/>
      <c r="F268" s="6" t="s">
        <v>91</v>
      </c>
      <c r="G268" s="6"/>
      <c r="H268" s="49">
        <v>530</v>
      </c>
      <c r="I268" s="347" t="s">
        <v>44</v>
      </c>
      <c r="J268" s="277" t="str">
        <f>IF(ISBLANK(INDEX('Policy Characteristics'!D:D,MATCH($C268,'Policy Characteristics'!$C:$C,0))),"",INDEX('Policy Characteristics'!D:D,MATCH($C268,'Policy Characteristics'!$C:$C,0)))</f>
        <v>Electricity Imports and Exports</v>
      </c>
      <c r="K268" s="276" t="str">
        <f>IF(ISBLANK(INDEX('Policy Characteristics'!E:E,MATCH($C268,'Policy Characteristics'!$C:$C,0))),"",INDEX('Policy Characteristics'!E:E,MATCH($C268,'Policy Characteristics'!$C:$C,0)))</f>
        <v>elec change imports</v>
      </c>
      <c r="L268" s="284">
        <f>IF(ISBLANK(INDEX('Policy Characteristics'!F:F,MATCH($C268,'Policy Characteristics'!$C:$C,0))),"",INDEX('Policy Characteristics'!F:F,MATCH($C268,'Policy Characteristics'!$C:$C,0)))</f>
        <v>-0.5</v>
      </c>
      <c r="M268" s="284">
        <f>IF(ISBLANK(INDEX('Policy Characteristics'!G:G,MATCH($C268,'Policy Characteristics'!$C:$C,0))),"",INDEX('Policy Characteristics'!G:G,MATCH($C268,'Policy Characteristics'!$C:$C,0)))</f>
        <v>1</v>
      </c>
      <c r="N268" s="284">
        <f>IF(ISBLANK(INDEX('Policy Characteristics'!H:H,MATCH($C268,'Policy Characteristics'!$C:$C,0))),"",INDEX('Policy Characteristics'!H:H,MATCH($C268,'Policy Characteristics'!$C:$C,0)))</f>
        <v>0.02</v>
      </c>
      <c r="O268" s="276" t="str">
        <f>IF(ISBLANK(INDEX('Policy Characteristics'!I:I,MATCH($C268,'Policy Characteristics'!$C:$C,0))),"",INDEX('Policy Characteristics'!I:I,MATCH($C268,'Policy Characteristics'!$C:$C,0)))</f>
        <v>% change in imports</v>
      </c>
      <c r="P268" s="276" t="str">
        <f>IF(ISBLANK(INDEX('Policy Characteristics'!J:J,MATCH($C268,'Policy Characteristics'!$C:$C,0))),"",INDEX('Policy Characteristics'!J:J,MATCH($C268,'Policy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8" s="276" t="str">
        <f>IF(ISBLANK(INDEX('Policy Characteristics'!K:K,MATCH($C268,'Policy Characteristics'!$C:$C,0))),"",INDEX('Policy Characteristics'!K:K,MATCH($C268,'Policy Characteristics'!$C:$C,0)))</f>
        <v>electricity-sector-main.html#elec-imports</v>
      </c>
      <c r="R268" s="276" t="str">
        <f>IF(ISBLANK(INDEX('Policy Characteristics'!L:L,MATCH($C268,'Policy Characteristics'!$C:$C,0))),"",INDEX('Policy Characteristics'!L:L,MATCH($C268,'Policy Characteristics'!$C:$C,0)))</f>
        <v>electricity-imports-exports.html</v>
      </c>
    </row>
    <row r="269" spans="1:18" s="2" customFormat="1" x14ac:dyDescent="0.25">
      <c r="A269" s="276" t="str">
        <f>IF(ISBLANK(INDEX('Policy Characteristics'!A:A,MATCH($C269,'Policy Characteristics'!$C:$C,0))),"",INDEX('Policy Characteristics'!A:A,MATCH($C269,'Policy Characteristics'!$C:$C,0)))</f>
        <v>Electricity Supply</v>
      </c>
      <c r="B269" s="285" t="str">
        <f>IF(ISBLANK(INDEX('Policy Characteristics'!B:B,MATCH($C269,'Policy Characteristics'!$C:$C,0))),"",INDEX('Policy Characteristics'!B:B,MATCH($C269,'Policy Characteristics'!$C:$C,0)))</f>
        <v>Change Electricity Imports</v>
      </c>
      <c r="C269" s="276" t="str">
        <f t="shared" si="18"/>
        <v>Percent Change in Electricity Imports</v>
      </c>
      <c r="D269" s="6" t="s">
        <v>80</v>
      </c>
      <c r="E269" s="47"/>
      <c r="F269" s="6" t="s">
        <v>92</v>
      </c>
      <c r="G269" s="6"/>
      <c r="H269" s="49">
        <v>531</v>
      </c>
      <c r="I269" s="347" t="s">
        <v>45</v>
      </c>
      <c r="J269" s="277" t="str">
        <f>IF(ISBLANK(INDEX('Policy Characteristics'!D:D,MATCH($C269,'Policy Characteristics'!$C:$C,0))),"",INDEX('Policy Characteristics'!D:D,MATCH($C269,'Policy Characteristics'!$C:$C,0)))</f>
        <v>Electricity Imports and Exports</v>
      </c>
      <c r="K269" s="276" t="str">
        <f>IF(ISBLANK(INDEX('Policy Characteristics'!E:E,MATCH($C269,'Policy Characteristics'!$C:$C,0))),"",INDEX('Policy Characteristics'!E:E,MATCH($C269,'Policy Characteristics'!$C:$C,0)))</f>
        <v>elec change imports</v>
      </c>
      <c r="L269" s="284">
        <f>IF(ISBLANK(INDEX('Policy Characteristics'!F:F,MATCH($C269,'Policy Characteristics'!$C:$C,0))),"",INDEX('Policy Characteristics'!F:F,MATCH($C269,'Policy Characteristics'!$C:$C,0)))</f>
        <v>-0.5</v>
      </c>
      <c r="M269" s="284">
        <f>IF(ISBLANK(INDEX('Policy Characteristics'!G:G,MATCH($C269,'Policy Characteristics'!$C:$C,0))),"",INDEX('Policy Characteristics'!G:G,MATCH($C269,'Policy Characteristics'!$C:$C,0)))</f>
        <v>1</v>
      </c>
      <c r="N269" s="284">
        <f>IF(ISBLANK(INDEX('Policy Characteristics'!H:H,MATCH($C269,'Policy Characteristics'!$C:$C,0))),"",INDEX('Policy Characteristics'!H:H,MATCH($C269,'Policy Characteristics'!$C:$C,0)))</f>
        <v>0.02</v>
      </c>
      <c r="O269" s="276" t="str">
        <f>IF(ISBLANK(INDEX('Policy Characteristics'!I:I,MATCH($C269,'Policy Characteristics'!$C:$C,0))),"",INDEX('Policy Characteristics'!I:I,MATCH($C269,'Policy Characteristics'!$C:$C,0)))</f>
        <v>% change in imports</v>
      </c>
      <c r="P269" s="276" t="str">
        <f>IF(ISBLANK(INDEX('Policy Characteristics'!J:J,MATCH($C269,'Policy Characteristics'!$C:$C,0))),"",INDEX('Policy Characteristics'!J:J,MATCH($C269,'Policy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69" s="276" t="str">
        <f>IF(ISBLANK(INDEX('Policy Characteristics'!K:K,MATCH($C269,'Policy Characteristics'!$C:$C,0))),"",INDEX('Policy Characteristics'!K:K,MATCH($C269,'Policy Characteristics'!$C:$C,0)))</f>
        <v>electricity-sector-main.html#elec-imports</v>
      </c>
      <c r="R269" s="276" t="str">
        <f>IF(ISBLANK(INDEX('Policy Characteristics'!L:L,MATCH($C269,'Policy Characteristics'!$C:$C,0))),"",INDEX('Policy Characteristics'!L:L,MATCH($C269,'Policy Characteristics'!$C:$C,0)))</f>
        <v>electricity-imports-exports.html</v>
      </c>
    </row>
    <row r="270" spans="1:18" s="2" customFormat="1" x14ac:dyDescent="0.25">
      <c r="A270" s="276" t="str">
        <f>IF(ISBLANK(INDEX('Policy Characteristics'!A:A,MATCH($C270,'Policy Characteristics'!$C:$C,0))),"",INDEX('Policy Characteristics'!A:A,MATCH($C270,'Policy Characteristics'!$C:$C,0)))</f>
        <v>Electricity Supply</v>
      </c>
      <c r="B270" s="285" t="str">
        <f>IF(ISBLANK(INDEX('Policy Characteristics'!B:B,MATCH($C270,'Policy Characteristics'!$C:$C,0))),"",INDEX('Policy Characteristics'!B:B,MATCH($C270,'Policy Characteristics'!$C:$C,0)))</f>
        <v>Change Electricity Imports</v>
      </c>
      <c r="C270" s="276" t="str">
        <f t="shared" si="18"/>
        <v>Percent Change in Electricity Imports</v>
      </c>
      <c r="D270" s="6" t="s">
        <v>81</v>
      </c>
      <c r="E270" s="47"/>
      <c r="F270" s="6" t="s">
        <v>93</v>
      </c>
      <c r="G270" s="6"/>
      <c r="H270" s="49">
        <v>532</v>
      </c>
      <c r="I270" s="347" t="s">
        <v>44</v>
      </c>
      <c r="J270" s="277" t="str">
        <f>IF(ISBLANK(INDEX('Policy Characteristics'!D:D,MATCH($C270,'Policy Characteristics'!$C:$C,0))),"",INDEX('Policy Characteristics'!D:D,MATCH($C270,'Policy Characteristics'!$C:$C,0)))</f>
        <v>Electricity Imports and Exports</v>
      </c>
      <c r="K270" s="276" t="str">
        <f>IF(ISBLANK(INDEX('Policy Characteristics'!E:E,MATCH($C270,'Policy Characteristics'!$C:$C,0))),"",INDEX('Policy Characteristics'!E:E,MATCH($C270,'Policy Characteristics'!$C:$C,0)))</f>
        <v>elec change imports</v>
      </c>
      <c r="L270" s="284">
        <f>IF(ISBLANK(INDEX('Policy Characteristics'!F:F,MATCH($C270,'Policy Characteristics'!$C:$C,0))),"",INDEX('Policy Characteristics'!F:F,MATCH($C270,'Policy Characteristics'!$C:$C,0)))</f>
        <v>-0.5</v>
      </c>
      <c r="M270" s="284">
        <f>IF(ISBLANK(INDEX('Policy Characteristics'!G:G,MATCH($C270,'Policy Characteristics'!$C:$C,0))),"",INDEX('Policy Characteristics'!G:G,MATCH($C270,'Policy Characteristics'!$C:$C,0)))</f>
        <v>1</v>
      </c>
      <c r="N270" s="284">
        <f>IF(ISBLANK(INDEX('Policy Characteristics'!H:H,MATCH($C270,'Policy Characteristics'!$C:$C,0))),"",INDEX('Policy Characteristics'!H:H,MATCH($C270,'Policy Characteristics'!$C:$C,0)))</f>
        <v>0.02</v>
      </c>
      <c r="O270" s="276" t="str">
        <f>IF(ISBLANK(INDEX('Policy Characteristics'!I:I,MATCH($C270,'Policy Characteristics'!$C:$C,0))),"",INDEX('Policy Characteristics'!I:I,MATCH($C270,'Policy Characteristics'!$C:$C,0)))</f>
        <v>% change in imports</v>
      </c>
      <c r="P270" s="276" t="str">
        <f>IF(ISBLANK(INDEX('Policy Characteristics'!J:J,MATCH($C270,'Policy Characteristics'!$C:$C,0))),"",INDEX('Policy Characteristics'!J:J,MATCH($C270,'Policy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0" s="276" t="str">
        <f>IF(ISBLANK(INDEX('Policy Characteristics'!K:K,MATCH($C270,'Policy Characteristics'!$C:$C,0))),"",INDEX('Policy Characteristics'!K:K,MATCH($C270,'Policy Characteristics'!$C:$C,0)))</f>
        <v>electricity-sector-main.html#elec-imports</v>
      </c>
      <c r="R270" s="276" t="str">
        <f>IF(ISBLANK(INDEX('Policy Characteristics'!L:L,MATCH($C270,'Policy Characteristics'!$C:$C,0))),"",INDEX('Policy Characteristics'!L:L,MATCH($C270,'Policy Characteristics'!$C:$C,0)))</f>
        <v>electricity-imports-exports.html</v>
      </c>
    </row>
    <row r="271" spans="1:18" s="2" customFormat="1" x14ac:dyDescent="0.25">
      <c r="A271" s="276" t="str">
        <f>IF(ISBLANK(INDEX('Policy Characteristics'!A:A,MATCH($C271,'Policy Characteristics'!$C:$C,0))),"",INDEX('Policy Characteristics'!A:A,MATCH($C271,'Policy Characteristics'!$C:$C,0)))</f>
        <v>Electricity Supply</v>
      </c>
      <c r="B271" s="285" t="str">
        <f>IF(ISBLANK(INDEX('Policy Characteristics'!B:B,MATCH($C271,'Policy Characteristics'!$C:$C,0))),"",INDEX('Policy Characteristics'!B:B,MATCH($C271,'Policy Characteristics'!$C:$C,0)))</f>
        <v>Change Electricity Imports</v>
      </c>
      <c r="C271" s="276" t="str">
        <f t="shared" si="18"/>
        <v>Percent Change in Electricity Imports</v>
      </c>
      <c r="D271" s="6" t="s">
        <v>2450</v>
      </c>
      <c r="E271" s="47"/>
      <c r="F271" s="6" t="s">
        <v>451</v>
      </c>
      <c r="G271" s="6"/>
      <c r="H271" s="49">
        <v>533</v>
      </c>
      <c r="I271" s="347" t="s">
        <v>45</v>
      </c>
      <c r="J271" s="277" t="str">
        <f>IF(ISBLANK(INDEX('Policy Characteristics'!D:D,MATCH($C271,'Policy Characteristics'!$C:$C,0))),"",INDEX('Policy Characteristics'!D:D,MATCH($C271,'Policy Characteristics'!$C:$C,0)))</f>
        <v>Electricity Imports and Exports</v>
      </c>
      <c r="K271" s="276" t="str">
        <f>IF(ISBLANK(INDEX('Policy Characteristics'!E:E,MATCH($C271,'Policy Characteristics'!$C:$C,0))),"",INDEX('Policy Characteristics'!E:E,MATCH($C271,'Policy Characteristics'!$C:$C,0)))</f>
        <v>elec change imports</v>
      </c>
      <c r="L271" s="284">
        <f>IF(ISBLANK(INDEX('Policy Characteristics'!F:F,MATCH($C271,'Policy Characteristics'!$C:$C,0))),"",INDEX('Policy Characteristics'!F:F,MATCH($C271,'Policy Characteristics'!$C:$C,0)))</f>
        <v>-0.5</v>
      </c>
      <c r="M271" s="284">
        <f>IF(ISBLANK(INDEX('Policy Characteristics'!G:G,MATCH($C271,'Policy Characteristics'!$C:$C,0))),"",INDEX('Policy Characteristics'!G:G,MATCH($C271,'Policy Characteristics'!$C:$C,0)))</f>
        <v>1</v>
      </c>
      <c r="N271" s="284">
        <f>IF(ISBLANK(INDEX('Policy Characteristics'!H:H,MATCH($C271,'Policy Characteristics'!$C:$C,0))),"",INDEX('Policy Characteristics'!H:H,MATCH($C271,'Policy Characteristics'!$C:$C,0)))</f>
        <v>0.02</v>
      </c>
      <c r="O271" s="276" t="str">
        <f>IF(ISBLANK(INDEX('Policy Characteristics'!I:I,MATCH($C271,'Policy Characteristics'!$C:$C,0))),"",INDEX('Policy Characteristics'!I:I,MATCH($C271,'Policy Characteristics'!$C:$C,0)))</f>
        <v>% change in imports</v>
      </c>
      <c r="P271" s="276" t="str">
        <f>IF(ISBLANK(INDEX('Policy Characteristics'!J:J,MATCH($C271,'Policy Characteristics'!$C:$C,0))),"",INDEX('Policy Characteristics'!J:J,MATCH($C271,'Policy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1" s="276" t="str">
        <f>IF(ISBLANK(INDEX('Policy Characteristics'!K:K,MATCH($C271,'Policy Characteristics'!$C:$C,0))),"",INDEX('Policy Characteristics'!K:K,MATCH($C271,'Policy Characteristics'!$C:$C,0)))</f>
        <v>electricity-sector-main.html#elec-imports</v>
      </c>
      <c r="R271" s="276" t="str">
        <f>IF(ISBLANK(INDEX('Policy Characteristics'!L:L,MATCH($C271,'Policy Characteristics'!$C:$C,0))),"",INDEX('Policy Characteristics'!L:L,MATCH($C271,'Policy Characteristics'!$C:$C,0)))</f>
        <v>electricity-imports-exports.html</v>
      </c>
    </row>
    <row r="272" spans="1:18" s="2" customFormat="1" x14ac:dyDescent="0.25">
      <c r="A272" s="276" t="str">
        <f>IF(ISBLANK(INDEX('Policy Characteristics'!A:A,MATCH($C272,'Policy Characteristics'!$C:$C,0))),"",INDEX('Policy Characteristics'!A:A,MATCH($C272,'Policy Characteristics'!$C:$C,0)))</f>
        <v>Electricity Supply</v>
      </c>
      <c r="B272" s="285" t="str">
        <f>IF(ISBLANK(INDEX('Policy Characteristics'!B:B,MATCH($C272,'Policy Characteristics'!$C:$C,0))),"",INDEX('Policy Characteristics'!B:B,MATCH($C272,'Policy Characteristics'!$C:$C,0)))</f>
        <v>Change Electricity Imports</v>
      </c>
      <c r="C272" s="276" t="str">
        <f t="shared" si="18"/>
        <v>Percent Change in Electricity Imports</v>
      </c>
      <c r="D272" s="6" t="s">
        <v>322</v>
      </c>
      <c r="E272" s="47"/>
      <c r="F272" s="6" t="s">
        <v>324</v>
      </c>
      <c r="G272" s="6"/>
      <c r="H272" s="49">
        <v>534</v>
      </c>
      <c r="I272" s="347" t="s">
        <v>44</v>
      </c>
      <c r="J272" s="277" t="str">
        <f>IF(ISBLANK(INDEX('Policy Characteristics'!D:D,MATCH($C272,'Policy Characteristics'!$C:$C,0))),"",INDEX('Policy Characteristics'!D:D,MATCH($C272,'Policy Characteristics'!$C:$C,0)))</f>
        <v>Electricity Imports and Exports</v>
      </c>
      <c r="K272" s="276" t="str">
        <f>IF(ISBLANK(INDEX('Policy Characteristics'!E:E,MATCH($C272,'Policy Characteristics'!$C:$C,0))),"",INDEX('Policy Characteristics'!E:E,MATCH($C272,'Policy Characteristics'!$C:$C,0)))</f>
        <v>elec change imports</v>
      </c>
      <c r="L272" s="284">
        <f>IF(ISBLANK(INDEX('Policy Characteristics'!F:F,MATCH($C272,'Policy Characteristics'!$C:$C,0))),"",INDEX('Policy Characteristics'!F:F,MATCH($C272,'Policy Characteristics'!$C:$C,0)))</f>
        <v>-0.5</v>
      </c>
      <c r="M272" s="284">
        <f>IF(ISBLANK(INDEX('Policy Characteristics'!G:G,MATCH($C272,'Policy Characteristics'!$C:$C,0))),"",INDEX('Policy Characteristics'!G:G,MATCH($C272,'Policy Characteristics'!$C:$C,0)))</f>
        <v>1</v>
      </c>
      <c r="N272" s="284">
        <f>IF(ISBLANK(INDEX('Policy Characteristics'!H:H,MATCH($C272,'Policy Characteristics'!$C:$C,0))),"",INDEX('Policy Characteristics'!H:H,MATCH($C272,'Policy Characteristics'!$C:$C,0)))</f>
        <v>0.02</v>
      </c>
      <c r="O272" s="276" t="str">
        <f>IF(ISBLANK(INDEX('Policy Characteristics'!I:I,MATCH($C272,'Policy Characteristics'!$C:$C,0))),"",INDEX('Policy Characteristics'!I:I,MATCH($C272,'Policy Characteristics'!$C:$C,0)))</f>
        <v>% change in imports</v>
      </c>
      <c r="P272" s="276" t="str">
        <f>IF(ISBLANK(INDEX('Policy Characteristics'!J:J,MATCH($C272,'Policy Characteristics'!$C:$C,0))),"",INDEX('Policy Characteristics'!J:J,MATCH($C272,'Policy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2" s="276" t="str">
        <f>IF(ISBLANK(INDEX('Policy Characteristics'!K:K,MATCH($C272,'Policy Characteristics'!$C:$C,0))),"",INDEX('Policy Characteristics'!K:K,MATCH($C272,'Policy Characteristics'!$C:$C,0)))</f>
        <v>electricity-sector-main.html#elec-imports</v>
      </c>
      <c r="R272" s="276" t="str">
        <f>IF(ISBLANK(INDEX('Policy Characteristics'!L:L,MATCH($C272,'Policy Characteristics'!$C:$C,0))),"",INDEX('Policy Characteristics'!L:L,MATCH($C272,'Policy Characteristics'!$C:$C,0)))</f>
        <v>electricity-imports-exports.html</v>
      </c>
    </row>
    <row r="273" spans="1:19" s="2" customFormat="1" x14ac:dyDescent="0.25">
      <c r="A273" s="276" t="str">
        <f>IF(ISBLANK(INDEX('Policy Characteristics'!A:A,MATCH($C273,'Policy Characteristics'!$C:$C,0))),"",INDEX('Policy Characteristics'!A:A,MATCH($C273,'Policy Characteristics'!$C:$C,0)))</f>
        <v>Electricity Supply</v>
      </c>
      <c r="B273" s="285" t="str">
        <f>IF(ISBLANK(INDEX('Policy Characteristics'!B:B,MATCH($C273,'Policy Characteristics'!$C:$C,0))),"",INDEX('Policy Characteristics'!B:B,MATCH($C273,'Policy Characteristics'!$C:$C,0)))</f>
        <v>Change Electricity Imports</v>
      </c>
      <c r="C273" s="276" t="str">
        <f t="shared" si="18"/>
        <v>Percent Change in Electricity Imports</v>
      </c>
      <c r="D273" s="6" t="s">
        <v>323</v>
      </c>
      <c r="E273" s="47"/>
      <c r="F273" s="6" t="s">
        <v>325</v>
      </c>
      <c r="G273" s="6"/>
      <c r="H273" s="49">
        <v>535</v>
      </c>
      <c r="I273" s="347" t="s">
        <v>45</v>
      </c>
      <c r="J273" s="277" t="str">
        <f>IF(ISBLANK(INDEX('Policy Characteristics'!D:D,MATCH($C273,'Policy Characteristics'!$C:$C,0))),"",INDEX('Policy Characteristics'!D:D,MATCH($C273,'Policy Characteristics'!$C:$C,0)))</f>
        <v>Electricity Imports and Exports</v>
      </c>
      <c r="K273" s="276" t="str">
        <f>IF(ISBLANK(INDEX('Policy Characteristics'!E:E,MATCH($C273,'Policy Characteristics'!$C:$C,0))),"",INDEX('Policy Characteristics'!E:E,MATCH($C273,'Policy Characteristics'!$C:$C,0)))</f>
        <v>elec change imports</v>
      </c>
      <c r="L273" s="284">
        <f>IF(ISBLANK(INDEX('Policy Characteristics'!F:F,MATCH($C273,'Policy Characteristics'!$C:$C,0))),"",INDEX('Policy Characteristics'!F:F,MATCH($C273,'Policy Characteristics'!$C:$C,0)))</f>
        <v>-0.5</v>
      </c>
      <c r="M273" s="284">
        <f>IF(ISBLANK(INDEX('Policy Characteristics'!G:G,MATCH($C273,'Policy Characteristics'!$C:$C,0))),"",INDEX('Policy Characteristics'!G:G,MATCH($C273,'Policy Characteristics'!$C:$C,0)))</f>
        <v>1</v>
      </c>
      <c r="N273" s="284">
        <f>IF(ISBLANK(INDEX('Policy Characteristics'!H:H,MATCH($C273,'Policy Characteristics'!$C:$C,0))),"",INDEX('Policy Characteristics'!H:H,MATCH($C273,'Policy Characteristics'!$C:$C,0)))</f>
        <v>0.02</v>
      </c>
      <c r="O273" s="276" t="str">
        <f>IF(ISBLANK(INDEX('Policy Characteristics'!I:I,MATCH($C273,'Policy Characteristics'!$C:$C,0))),"",INDEX('Policy Characteristics'!I:I,MATCH($C273,'Policy Characteristics'!$C:$C,0)))</f>
        <v>% change in imports</v>
      </c>
      <c r="P273" s="276" t="str">
        <f>IF(ISBLANK(INDEX('Policy Characteristics'!J:J,MATCH($C273,'Policy Characteristics'!$C:$C,0))),"",INDEX('Policy Characteristics'!J:J,MATCH($C273,'Policy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3" s="276" t="str">
        <f>IF(ISBLANK(INDEX('Policy Characteristics'!K:K,MATCH($C273,'Policy Characteristics'!$C:$C,0))),"",INDEX('Policy Characteristics'!K:K,MATCH($C273,'Policy Characteristics'!$C:$C,0)))</f>
        <v>electricity-sector-main.html#elec-imports</v>
      </c>
      <c r="R273" s="276" t="str">
        <f>IF(ISBLANK(INDEX('Policy Characteristics'!L:L,MATCH($C273,'Policy Characteristics'!$C:$C,0))),"",INDEX('Policy Characteristics'!L:L,MATCH($C273,'Policy Characteristics'!$C:$C,0)))</f>
        <v>electricity-imports-exports.html</v>
      </c>
    </row>
    <row r="274" spans="1:19" s="2" customFormat="1" x14ac:dyDescent="0.25">
      <c r="A274" s="276" t="str">
        <f>IF(ISBLANK(INDEX('Policy Characteristics'!A:A,MATCH($C274,'Policy Characteristics'!$C:$C,0))),"",INDEX('Policy Characteristics'!A:A,MATCH($C274,'Policy Characteristics'!$C:$C,0)))</f>
        <v>Electricity Supply</v>
      </c>
      <c r="B274" s="285" t="str">
        <f>IF(ISBLANK(INDEX('Policy Characteristics'!B:B,MATCH($C274,'Policy Characteristics'!$C:$C,0))),"",INDEX('Policy Characteristics'!B:B,MATCH($C274,'Policy Characteristics'!$C:$C,0)))</f>
        <v>Change Electricity Imports</v>
      </c>
      <c r="C274" s="276" t="str">
        <f t="shared" si="18"/>
        <v>Percent Change in Electricity Imports</v>
      </c>
      <c r="D274" s="6" t="s">
        <v>459</v>
      </c>
      <c r="E274" s="47"/>
      <c r="F274" s="6" t="s">
        <v>458</v>
      </c>
      <c r="G274" s="6"/>
      <c r="H274" s="49">
        <v>536</v>
      </c>
      <c r="I274" s="347" t="s">
        <v>45</v>
      </c>
      <c r="J274" s="277" t="str">
        <f>IF(ISBLANK(INDEX('Policy Characteristics'!D:D,MATCH($C274,'Policy Characteristics'!$C:$C,0))),"",INDEX('Policy Characteristics'!D:D,MATCH($C274,'Policy Characteristics'!$C:$C,0)))</f>
        <v>Electricity Imports and Exports</v>
      </c>
      <c r="K274" s="276" t="str">
        <f>IF(ISBLANK(INDEX('Policy Characteristics'!E:E,MATCH($C274,'Policy Characteristics'!$C:$C,0))),"",INDEX('Policy Characteristics'!E:E,MATCH($C274,'Policy Characteristics'!$C:$C,0)))</f>
        <v>elec change imports</v>
      </c>
      <c r="L274" s="284">
        <f>IF(ISBLANK(INDEX('Policy Characteristics'!F:F,MATCH($C274,'Policy Characteristics'!$C:$C,0))),"",INDEX('Policy Characteristics'!F:F,MATCH($C274,'Policy Characteristics'!$C:$C,0)))</f>
        <v>-0.5</v>
      </c>
      <c r="M274" s="284">
        <f>IF(ISBLANK(INDEX('Policy Characteristics'!G:G,MATCH($C274,'Policy Characteristics'!$C:$C,0))),"",INDEX('Policy Characteristics'!G:G,MATCH($C274,'Policy Characteristics'!$C:$C,0)))</f>
        <v>1</v>
      </c>
      <c r="N274" s="284">
        <f>IF(ISBLANK(INDEX('Policy Characteristics'!H:H,MATCH($C274,'Policy Characteristics'!$C:$C,0))),"",INDEX('Policy Characteristics'!H:H,MATCH($C274,'Policy Characteristics'!$C:$C,0)))</f>
        <v>0.02</v>
      </c>
      <c r="O274" s="276" t="str">
        <f>IF(ISBLANK(INDEX('Policy Characteristics'!I:I,MATCH($C274,'Policy Characteristics'!$C:$C,0))),"",INDEX('Policy Characteristics'!I:I,MATCH($C274,'Policy Characteristics'!$C:$C,0)))</f>
        <v>% change in imports</v>
      </c>
      <c r="P274" s="276" t="str">
        <f>IF(ISBLANK(INDEX('Policy Characteristics'!J:J,MATCH($C274,'Policy Characteristics'!$C:$C,0))),"",INDEX('Policy Characteristics'!J:J,MATCH($C274,'Policy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4" s="276" t="str">
        <f>IF(ISBLANK(INDEX('Policy Characteristics'!K:K,MATCH($C274,'Policy Characteristics'!$C:$C,0))),"",INDEX('Policy Characteristics'!K:K,MATCH($C274,'Policy Characteristics'!$C:$C,0)))</f>
        <v>electricity-sector-main.html#elec-imports</v>
      </c>
      <c r="R274" s="276" t="str">
        <f>IF(ISBLANK(INDEX('Policy Characteristics'!L:L,MATCH($C274,'Policy Characteristics'!$C:$C,0))),"",INDEX('Policy Characteristics'!L:L,MATCH($C274,'Policy Characteristics'!$C:$C,0)))</f>
        <v>electricity-imports-exports.html</v>
      </c>
    </row>
    <row r="275" spans="1:19" s="2" customFormat="1" x14ac:dyDescent="0.25">
      <c r="A275" s="276" t="str">
        <f>IF(ISBLANK(INDEX('Policy Characteristics'!A:A,MATCH($C275,'Policy Characteristics'!$C:$C,0))),"",INDEX('Policy Characteristics'!A:A,MATCH($C275,'Policy Characteristics'!$C:$C,0)))</f>
        <v>Electricity Supply</v>
      </c>
      <c r="B275" s="285" t="str">
        <f>IF(ISBLANK(INDEX('Policy Characteristics'!B:B,MATCH($C275,'Policy Characteristics'!$C:$C,0))),"",INDEX('Policy Characteristics'!B:B,MATCH($C275,'Policy Characteristics'!$C:$C,0)))</f>
        <v>Change Electricity Imports</v>
      </c>
      <c r="C275" s="276" t="str">
        <f t="shared" si="18"/>
        <v>Percent Change in Electricity Imports</v>
      </c>
      <c r="D275" s="6" t="s">
        <v>468</v>
      </c>
      <c r="E275" s="47"/>
      <c r="F275" s="6" t="s">
        <v>469</v>
      </c>
      <c r="G275" s="6"/>
      <c r="H275" s="49">
        <v>537</v>
      </c>
      <c r="I275" s="347" t="s">
        <v>45</v>
      </c>
      <c r="J275" s="277" t="str">
        <f>IF(ISBLANK(INDEX('Policy Characteristics'!D:D,MATCH($C275,'Policy Characteristics'!$C:$C,0))),"",INDEX('Policy Characteristics'!D:D,MATCH($C275,'Policy Characteristics'!$C:$C,0)))</f>
        <v>Electricity Imports and Exports</v>
      </c>
      <c r="K275" s="276" t="str">
        <f>IF(ISBLANK(INDEX('Policy Characteristics'!E:E,MATCH($C275,'Policy Characteristics'!$C:$C,0))),"",INDEX('Policy Characteristics'!E:E,MATCH($C275,'Policy Characteristics'!$C:$C,0)))</f>
        <v>elec change imports</v>
      </c>
      <c r="L275" s="284">
        <f>IF(ISBLANK(INDEX('Policy Characteristics'!F:F,MATCH($C275,'Policy Characteristics'!$C:$C,0))),"",INDEX('Policy Characteristics'!F:F,MATCH($C275,'Policy Characteristics'!$C:$C,0)))</f>
        <v>-0.5</v>
      </c>
      <c r="M275" s="284">
        <f>IF(ISBLANK(INDEX('Policy Characteristics'!G:G,MATCH($C275,'Policy Characteristics'!$C:$C,0))),"",INDEX('Policy Characteristics'!G:G,MATCH($C275,'Policy Characteristics'!$C:$C,0)))</f>
        <v>1</v>
      </c>
      <c r="N275" s="284">
        <f>IF(ISBLANK(INDEX('Policy Characteristics'!H:H,MATCH($C275,'Policy Characteristics'!$C:$C,0))),"",INDEX('Policy Characteristics'!H:H,MATCH($C275,'Policy Characteristics'!$C:$C,0)))</f>
        <v>0.02</v>
      </c>
      <c r="O275" s="276" t="str">
        <f>IF(ISBLANK(INDEX('Policy Characteristics'!I:I,MATCH($C275,'Policy Characteristics'!$C:$C,0))),"",INDEX('Policy Characteristics'!I:I,MATCH($C275,'Policy Characteristics'!$C:$C,0)))</f>
        <v>% change in imports</v>
      </c>
      <c r="P275" s="276" t="str">
        <f>IF(ISBLANK(INDEX('Policy Characteristics'!J:J,MATCH($C275,'Policy Characteristics'!$C:$C,0))),"",INDEX('Policy Characteristics'!J:J,MATCH($C275,'Policy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5" s="276" t="str">
        <f>IF(ISBLANK(INDEX('Policy Characteristics'!K:K,MATCH($C275,'Policy Characteristics'!$C:$C,0))),"",INDEX('Policy Characteristics'!K:K,MATCH($C275,'Policy Characteristics'!$C:$C,0)))</f>
        <v>electricity-sector-main.html#elec-imports</v>
      </c>
      <c r="R275" s="276" t="str">
        <f>IF(ISBLANK(INDEX('Policy Characteristics'!L:L,MATCH($C275,'Policy Characteristics'!$C:$C,0))),"",INDEX('Policy Characteristics'!L:L,MATCH($C275,'Policy Characteristics'!$C:$C,0)))</f>
        <v>electricity-imports-exports.html</v>
      </c>
    </row>
    <row r="276" spans="1:19" s="2" customFormat="1" x14ac:dyDescent="0.25">
      <c r="A276" s="276" t="str">
        <f>IF(ISBLANK(INDEX('Policy Characteristics'!A:A,MATCH($C276,'Policy Characteristics'!$C:$C,0))),"",INDEX('Policy Characteristics'!A:A,MATCH($C276,'Policy Characteristics'!$C:$C,0)))</f>
        <v>Electricity Supply</v>
      </c>
      <c r="B276" s="285" t="str">
        <f>IF(ISBLANK(INDEX('Policy Characteristics'!B:B,MATCH($C276,'Policy Characteristics'!$C:$C,0))),"",INDEX('Policy Characteristics'!B:B,MATCH($C276,'Policy Characteristics'!$C:$C,0)))</f>
        <v>Change Electricity Imports</v>
      </c>
      <c r="C276" s="276" t="str">
        <f t="shared" si="18"/>
        <v>Percent Change in Electricity Imports</v>
      </c>
      <c r="D276" s="6" t="s">
        <v>2779</v>
      </c>
      <c r="E276" s="47"/>
      <c r="F276" s="6" t="s">
        <v>2494</v>
      </c>
      <c r="G276" s="6"/>
      <c r="H276" s="49">
        <v>538</v>
      </c>
      <c r="I276" s="347" t="s">
        <v>45</v>
      </c>
      <c r="J276" s="277" t="str">
        <f>IF(ISBLANK(INDEX('Policy Characteristics'!D:D,MATCH($C276,'Policy Characteristics'!$C:$C,0))),"",INDEX('Policy Characteristics'!D:D,MATCH($C276,'Policy Characteristics'!$C:$C,0)))</f>
        <v>Electricity Imports and Exports</v>
      </c>
      <c r="K276" s="276" t="str">
        <f>IF(ISBLANK(INDEX('Policy Characteristics'!E:E,MATCH($C276,'Policy Characteristics'!$C:$C,0))),"",INDEX('Policy Characteristics'!E:E,MATCH($C276,'Policy Characteristics'!$C:$C,0)))</f>
        <v>elec change imports</v>
      </c>
      <c r="L276" s="284">
        <f>IF(ISBLANK(INDEX('Policy Characteristics'!F:F,MATCH($C276,'Policy Characteristics'!$C:$C,0))),"",INDEX('Policy Characteristics'!F:F,MATCH($C276,'Policy Characteristics'!$C:$C,0)))</f>
        <v>-0.5</v>
      </c>
      <c r="M276" s="284">
        <f>IF(ISBLANK(INDEX('Policy Characteristics'!G:G,MATCH($C276,'Policy Characteristics'!$C:$C,0))),"",INDEX('Policy Characteristics'!G:G,MATCH($C276,'Policy Characteristics'!$C:$C,0)))</f>
        <v>1</v>
      </c>
      <c r="N276" s="284">
        <f>IF(ISBLANK(INDEX('Policy Characteristics'!H:H,MATCH($C276,'Policy Characteristics'!$C:$C,0))),"",INDEX('Policy Characteristics'!H:H,MATCH($C276,'Policy Characteristics'!$C:$C,0)))</f>
        <v>0.02</v>
      </c>
      <c r="O276" s="276" t="str">
        <f>IF(ISBLANK(INDEX('Policy Characteristics'!I:I,MATCH($C276,'Policy Characteristics'!$C:$C,0))),"",INDEX('Policy Characteristics'!I:I,MATCH($C276,'Policy Characteristics'!$C:$C,0)))</f>
        <v>% change in imports</v>
      </c>
      <c r="P276" s="276" t="str">
        <f>IF(ISBLANK(INDEX('Policy Characteristics'!J:J,MATCH($C276,'Policy Characteristics'!$C:$C,0))),"",INDEX('Policy Characteristics'!J:J,MATCH($C276,'Policy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6" s="276" t="str">
        <f>IF(ISBLANK(INDEX('Policy Characteristics'!K:K,MATCH($C276,'Policy Characteristics'!$C:$C,0))),"",INDEX('Policy Characteristics'!K:K,MATCH($C276,'Policy Characteristics'!$C:$C,0)))</f>
        <v>electricity-sector-main.html#elec-imports</v>
      </c>
      <c r="R276" s="276" t="str">
        <f>IF(ISBLANK(INDEX('Policy Characteristics'!L:L,MATCH($C276,'Policy Characteristics'!$C:$C,0))),"",INDEX('Policy Characteristics'!L:L,MATCH($C276,'Policy Characteristics'!$C:$C,0)))</f>
        <v>electricity-imports-exports.html</v>
      </c>
    </row>
    <row r="277" spans="1:19" s="2" customFormat="1" x14ac:dyDescent="0.25">
      <c r="A277" s="276" t="str">
        <f>IF(ISBLANK(INDEX('Policy Characteristics'!A:A,MATCH($C277,'Policy Characteristics'!$C:$C,0))),"",INDEX('Policy Characteristics'!A:A,MATCH($C277,'Policy Characteristics'!$C:$C,0)))</f>
        <v>Electricity Supply</v>
      </c>
      <c r="B277" s="285" t="str">
        <f>IF(ISBLANK(INDEX('Policy Characteristics'!B:B,MATCH($C277,'Policy Characteristics'!$C:$C,0))),"",INDEX('Policy Characteristics'!B:B,MATCH($C277,'Policy Characteristics'!$C:$C,0)))</f>
        <v>Change Electricity Imports</v>
      </c>
      <c r="C277" s="276" t="str">
        <f t="shared" si="18"/>
        <v>Percent Change in Electricity Imports</v>
      </c>
      <c r="D277" s="6" t="s">
        <v>2780</v>
      </c>
      <c r="E277" s="47"/>
      <c r="F277" s="6" t="s">
        <v>2618</v>
      </c>
      <c r="G277" s="6"/>
      <c r="H277" s="49">
        <v>539</v>
      </c>
      <c r="I277" s="347" t="s">
        <v>45</v>
      </c>
      <c r="J277" s="277" t="str">
        <f>IF(ISBLANK(INDEX('Policy Characteristics'!D:D,MATCH($C277,'Policy Characteristics'!$C:$C,0))),"",INDEX('Policy Characteristics'!D:D,MATCH($C277,'Policy Characteristics'!$C:$C,0)))</f>
        <v>Electricity Imports and Exports</v>
      </c>
      <c r="K277" s="276" t="str">
        <f>IF(ISBLANK(INDEX('Policy Characteristics'!E:E,MATCH($C277,'Policy Characteristics'!$C:$C,0))),"",INDEX('Policy Characteristics'!E:E,MATCH($C277,'Policy Characteristics'!$C:$C,0)))</f>
        <v>elec change imports</v>
      </c>
      <c r="L277" s="284">
        <f>IF(ISBLANK(INDEX('Policy Characteristics'!F:F,MATCH($C277,'Policy Characteristics'!$C:$C,0))),"",INDEX('Policy Characteristics'!F:F,MATCH($C277,'Policy Characteristics'!$C:$C,0)))</f>
        <v>-0.5</v>
      </c>
      <c r="M277" s="284">
        <f>IF(ISBLANK(INDEX('Policy Characteristics'!G:G,MATCH($C277,'Policy Characteristics'!$C:$C,0))),"",INDEX('Policy Characteristics'!G:G,MATCH($C277,'Policy Characteristics'!$C:$C,0)))</f>
        <v>1</v>
      </c>
      <c r="N277" s="284">
        <f>IF(ISBLANK(INDEX('Policy Characteristics'!H:H,MATCH($C277,'Policy Characteristics'!$C:$C,0))),"",INDEX('Policy Characteristics'!H:H,MATCH($C277,'Policy Characteristics'!$C:$C,0)))</f>
        <v>0.02</v>
      </c>
      <c r="O277" s="276" t="str">
        <f>IF(ISBLANK(INDEX('Policy Characteristics'!I:I,MATCH($C277,'Policy Characteristics'!$C:$C,0))),"",INDEX('Policy Characteristics'!I:I,MATCH($C277,'Policy Characteristics'!$C:$C,0)))</f>
        <v>% change in imports</v>
      </c>
      <c r="P277" s="276" t="str">
        <f>IF(ISBLANK(INDEX('Policy Characteristics'!J:J,MATCH($C277,'Policy Characteristics'!$C:$C,0))),"",INDEX('Policy Characteristics'!J:J,MATCH($C277,'Policy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7" s="276" t="str">
        <f>IF(ISBLANK(INDEX('Policy Characteristics'!K:K,MATCH($C277,'Policy Characteristics'!$C:$C,0))),"",INDEX('Policy Characteristics'!K:K,MATCH($C277,'Policy Characteristics'!$C:$C,0)))</f>
        <v>electricity-sector-main.html#elec-imports</v>
      </c>
      <c r="R277" s="276" t="str">
        <f>IF(ISBLANK(INDEX('Policy Characteristics'!L:L,MATCH($C277,'Policy Characteristics'!$C:$C,0))),"",INDEX('Policy Characteristics'!L:L,MATCH($C277,'Policy Characteristics'!$C:$C,0)))</f>
        <v>electricity-imports-exports.html</v>
      </c>
    </row>
    <row r="278" spans="1:19" s="2" customFormat="1" x14ac:dyDescent="0.25">
      <c r="A278" s="276" t="str">
        <f>IF(ISBLANK(INDEX('Policy Characteristics'!A:A,MATCH($C278,'Policy Characteristics'!$C:$C,0))),"",INDEX('Policy Characteristics'!A:A,MATCH($C278,'Policy Characteristics'!$C:$C,0)))</f>
        <v>Electricity Supply</v>
      </c>
      <c r="B278" s="285" t="str">
        <f>IF(ISBLANK(INDEX('Policy Characteristics'!B:B,MATCH($C278,'Policy Characteristics'!$C:$C,0))),"",INDEX('Policy Characteristics'!B:B,MATCH($C278,'Policy Characteristics'!$C:$C,0)))</f>
        <v>Change Electricity Imports</v>
      </c>
      <c r="C278" s="276" t="str">
        <f t="shared" si="18"/>
        <v>Percent Change in Electricity Imports</v>
      </c>
      <c r="D278" s="6" t="s">
        <v>2781</v>
      </c>
      <c r="E278" s="47"/>
      <c r="F278" s="6" t="s">
        <v>2496</v>
      </c>
      <c r="G278" s="6"/>
      <c r="H278" s="49">
        <v>540</v>
      </c>
      <c r="I278" s="347" t="s">
        <v>45</v>
      </c>
      <c r="J278" s="277" t="str">
        <f>IF(ISBLANK(INDEX('Policy Characteristics'!D:D,MATCH($C278,'Policy Characteristics'!$C:$C,0))),"",INDEX('Policy Characteristics'!D:D,MATCH($C278,'Policy Characteristics'!$C:$C,0)))</f>
        <v>Electricity Imports and Exports</v>
      </c>
      <c r="K278" s="276" t="str">
        <f>IF(ISBLANK(INDEX('Policy Characteristics'!E:E,MATCH($C278,'Policy Characteristics'!$C:$C,0))),"",INDEX('Policy Characteristics'!E:E,MATCH($C278,'Policy Characteristics'!$C:$C,0)))</f>
        <v>elec change imports</v>
      </c>
      <c r="L278" s="284">
        <f>IF(ISBLANK(INDEX('Policy Characteristics'!F:F,MATCH($C278,'Policy Characteristics'!$C:$C,0))),"",INDEX('Policy Characteristics'!F:F,MATCH($C278,'Policy Characteristics'!$C:$C,0)))</f>
        <v>-0.5</v>
      </c>
      <c r="M278" s="284">
        <f>IF(ISBLANK(INDEX('Policy Characteristics'!G:G,MATCH($C278,'Policy Characteristics'!$C:$C,0))),"",INDEX('Policy Characteristics'!G:G,MATCH($C278,'Policy Characteristics'!$C:$C,0)))</f>
        <v>1</v>
      </c>
      <c r="N278" s="284">
        <f>IF(ISBLANK(INDEX('Policy Characteristics'!H:H,MATCH($C278,'Policy Characteristics'!$C:$C,0))),"",INDEX('Policy Characteristics'!H:H,MATCH($C278,'Policy Characteristics'!$C:$C,0)))</f>
        <v>0.02</v>
      </c>
      <c r="O278" s="276" t="str">
        <f>IF(ISBLANK(INDEX('Policy Characteristics'!I:I,MATCH($C278,'Policy Characteristics'!$C:$C,0))),"",INDEX('Policy Characteristics'!I:I,MATCH($C278,'Policy Characteristics'!$C:$C,0)))</f>
        <v>% change in imports</v>
      </c>
      <c r="P278" s="276" t="str">
        <f>IF(ISBLANK(INDEX('Policy Characteristics'!J:J,MATCH($C278,'Policy Characteristics'!$C:$C,0))),"",INDEX('Policy Characteristics'!J:J,MATCH($C278,'Policy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8" s="276" t="str">
        <f>IF(ISBLANK(INDEX('Policy Characteristics'!K:K,MATCH($C278,'Policy Characteristics'!$C:$C,0))),"",INDEX('Policy Characteristics'!K:K,MATCH($C278,'Policy Characteristics'!$C:$C,0)))</f>
        <v>electricity-sector-main.html#elec-imports</v>
      </c>
      <c r="R278" s="276" t="str">
        <f>IF(ISBLANK(INDEX('Policy Characteristics'!L:L,MATCH($C278,'Policy Characteristics'!$C:$C,0))),"",INDEX('Policy Characteristics'!L:L,MATCH($C278,'Policy Characteristics'!$C:$C,0)))</f>
        <v>electricity-imports-exports.html</v>
      </c>
    </row>
    <row r="279" spans="1:19" s="2" customFormat="1" x14ac:dyDescent="0.25">
      <c r="A279" s="276" t="str">
        <f>IF(ISBLANK(INDEX('Policy Characteristics'!A:A,MATCH($C279,'Policy Characteristics'!$C:$C,0))),"",INDEX('Policy Characteristics'!A:A,MATCH($C279,'Policy Characteristics'!$C:$C,0)))</f>
        <v>Electricity Supply</v>
      </c>
      <c r="B279" s="285" t="str">
        <f>IF(ISBLANK(INDEX('Policy Characteristics'!B:B,MATCH($C279,'Policy Characteristics'!$C:$C,0))),"",INDEX('Policy Characteristics'!B:B,MATCH($C279,'Policy Characteristics'!$C:$C,0)))</f>
        <v>Change Electricity Imports</v>
      </c>
      <c r="C279" s="276" t="str">
        <f t="shared" si="18"/>
        <v>Percent Change in Electricity Imports</v>
      </c>
      <c r="D279" s="6" t="s">
        <v>3577</v>
      </c>
      <c r="E279" s="47"/>
      <c r="F279" s="6" t="s">
        <v>3584</v>
      </c>
      <c r="G279" s="6"/>
      <c r="H279" s="49">
        <v>1754</v>
      </c>
      <c r="I279" s="347" t="s">
        <v>45</v>
      </c>
      <c r="J279" s="277" t="str">
        <f>IF(ISBLANK(INDEX('Policy Characteristics'!D:D,MATCH($C279,'Policy Characteristics'!$C:$C,0))),"",INDEX('Policy Characteristics'!D:D,MATCH($C279,'Policy Characteristics'!$C:$C,0)))</f>
        <v>Electricity Imports and Exports</v>
      </c>
      <c r="K279" s="276" t="str">
        <f>IF(ISBLANK(INDEX('Policy Characteristics'!E:E,MATCH($C279,'Policy Characteristics'!$C:$C,0))),"",INDEX('Policy Characteristics'!E:E,MATCH($C279,'Policy Characteristics'!$C:$C,0)))</f>
        <v>elec change imports</v>
      </c>
      <c r="L279" s="284">
        <f>IF(ISBLANK(INDEX('Policy Characteristics'!F:F,MATCH($C279,'Policy Characteristics'!$C:$C,0))),"",INDEX('Policy Characteristics'!F:F,MATCH($C279,'Policy Characteristics'!$C:$C,0)))</f>
        <v>-0.5</v>
      </c>
      <c r="M279" s="284">
        <f>IF(ISBLANK(INDEX('Policy Characteristics'!G:G,MATCH($C279,'Policy Characteristics'!$C:$C,0))),"",INDEX('Policy Characteristics'!G:G,MATCH($C279,'Policy Characteristics'!$C:$C,0)))</f>
        <v>1</v>
      </c>
      <c r="N279" s="284">
        <f>IF(ISBLANK(INDEX('Policy Characteristics'!H:H,MATCH($C279,'Policy Characteristics'!$C:$C,0))),"",INDEX('Policy Characteristics'!H:H,MATCH($C279,'Policy Characteristics'!$C:$C,0)))</f>
        <v>0.02</v>
      </c>
      <c r="O279" s="276" t="str">
        <f>IF(ISBLANK(INDEX('Policy Characteristics'!I:I,MATCH($C279,'Policy Characteristics'!$C:$C,0))),"",INDEX('Policy Characteristics'!I:I,MATCH($C279,'Policy Characteristics'!$C:$C,0)))</f>
        <v>% change in imports</v>
      </c>
      <c r="P279" s="276" t="str">
        <f>IF(ISBLANK(INDEX('Policy Characteristics'!J:J,MATCH($C279,'Policy Characteristics'!$C:$C,0))),"",INDEX('Policy Characteristics'!J:J,MATCH($C279,'Policy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79" s="276" t="str">
        <f>IF(ISBLANK(INDEX('Policy Characteristics'!K:K,MATCH($C279,'Policy Characteristics'!$C:$C,0))),"",INDEX('Policy Characteristics'!K:K,MATCH($C279,'Policy Characteristics'!$C:$C,0)))</f>
        <v>electricity-sector-main.html#elec-imports</v>
      </c>
      <c r="R279" s="276" t="str">
        <f>IF(ISBLANK(INDEX('Policy Characteristics'!L:L,MATCH($C279,'Policy Characteristics'!$C:$C,0))),"",INDEX('Policy Characteristics'!L:L,MATCH($C279,'Policy Characteristics'!$C:$C,0)))</f>
        <v>electricity-imports-exports.html</v>
      </c>
    </row>
    <row r="280" spans="1:19" s="2" customFormat="1" x14ac:dyDescent="0.25">
      <c r="A280" s="276" t="str">
        <f>IF(ISBLANK(INDEX('Policy Characteristics'!A:A,MATCH($C280,'Policy Characteristics'!$C:$C,0))),"",INDEX('Policy Characteristics'!A:A,MATCH($C280,'Policy Characteristics'!$C:$C,0)))</f>
        <v>Electricity Supply</v>
      </c>
      <c r="B280" s="285" t="str">
        <f>IF(ISBLANK(INDEX('Policy Characteristics'!B:B,MATCH($C280,'Policy Characteristics'!$C:$C,0))),"",INDEX('Policy Characteristics'!B:B,MATCH($C280,'Policy Characteristics'!$C:$C,0)))</f>
        <v>Change Electricity Imports</v>
      </c>
      <c r="C280" s="276" t="str">
        <f t="shared" si="18"/>
        <v>Percent Change in Electricity Imports</v>
      </c>
      <c r="D280" s="6" t="s">
        <v>3580</v>
      </c>
      <c r="E280" s="47"/>
      <c r="F280" s="6" t="s">
        <v>3585</v>
      </c>
      <c r="G280" s="6"/>
      <c r="H280" s="49">
        <v>1755</v>
      </c>
      <c r="I280" s="347" t="s">
        <v>45</v>
      </c>
      <c r="J280" s="277" t="str">
        <f>IF(ISBLANK(INDEX('Policy Characteristics'!D:D,MATCH($C280,'Policy Characteristics'!$C:$C,0))),"",INDEX('Policy Characteristics'!D:D,MATCH($C280,'Policy Characteristics'!$C:$C,0)))</f>
        <v>Electricity Imports and Exports</v>
      </c>
      <c r="K280" s="276" t="str">
        <f>IF(ISBLANK(INDEX('Policy Characteristics'!E:E,MATCH($C280,'Policy Characteristics'!$C:$C,0))),"",INDEX('Policy Characteristics'!E:E,MATCH($C280,'Policy Characteristics'!$C:$C,0)))</f>
        <v>elec change imports</v>
      </c>
      <c r="L280" s="284">
        <f>IF(ISBLANK(INDEX('Policy Characteristics'!F:F,MATCH($C280,'Policy Characteristics'!$C:$C,0))),"",INDEX('Policy Characteristics'!F:F,MATCH($C280,'Policy Characteristics'!$C:$C,0)))</f>
        <v>-0.5</v>
      </c>
      <c r="M280" s="284">
        <f>IF(ISBLANK(INDEX('Policy Characteristics'!G:G,MATCH($C280,'Policy Characteristics'!$C:$C,0))),"",INDEX('Policy Characteristics'!G:G,MATCH($C280,'Policy Characteristics'!$C:$C,0)))</f>
        <v>1</v>
      </c>
      <c r="N280" s="284">
        <f>IF(ISBLANK(INDEX('Policy Characteristics'!H:H,MATCH($C280,'Policy Characteristics'!$C:$C,0))),"",INDEX('Policy Characteristics'!H:H,MATCH($C280,'Policy Characteristics'!$C:$C,0)))</f>
        <v>0.02</v>
      </c>
      <c r="O280" s="276" t="str">
        <f>IF(ISBLANK(INDEX('Policy Characteristics'!I:I,MATCH($C280,'Policy Characteristics'!$C:$C,0))),"",INDEX('Policy Characteristics'!I:I,MATCH($C280,'Policy Characteristics'!$C:$C,0)))</f>
        <v>% change in imports</v>
      </c>
      <c r="P280" s="276" t="str">
        <f>IF(ISBLANK(INDEX('Policy Characteristics'!J:J,MATCH($C280,'Policy Characteristics'!$C:$C,0))),"",INDEX('Policy Characteristics'!J:J,MATCH($C280,'Policy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0" s="276" t="str">
        <f>IF(ISBLANK(INDEX('Policy Characteristics'!K:K,MATCH($C280,'Policy Characteristics'!$C:$C,0))),"",INDEX('Policy Characteristics'!K:K,MATCH($C280,'Policy Characteristics'!$C:$C,0)))</f>
        <v>electricity-sector-main.html#elec-imports</v>
      </c>
      <c r="R280" s="276" t="str">
        <f>IF(ISBLANK(INDEX('Policy Characteristics'!L:L,MATCH($C280,'Policy Characteristics'!$C:$C,0))),"",INDEX('Policy Characteristics'!L:L,MATCH($C280,'Policy Characteristics'!$C:$C,0)))</f>
        <v>electricity-imports-exports.html</v>
      </c>
    </row>
    <row r="281" spans="1:19" s="2" customFormat="1" x14ac:dyDescent="0.25">
      <c r="A281" s="276" t="str">
        <f>IF(ISBLANK(INDEX('Policy Characteristics'!A:A,MATCH($C281,'Policy Characteristics'!$C:$C,0))),"",INDEX('Policy Characteristics'!A:A,MATCH($C281,'Policy Characteristics'!$C:$C,0)))</f>
        <v>Electricity Supply</v>
      </c>
      <c r="B281" s="285" t="str">
        <f>IF(ISBLANK(INDEX('Policy Characteristics'!B:B,MATCH($C281,'Policy Characteristics'!$C:$C,0))),"",INDEX('Policy Characteristics'!B:B,MATCH($C281,'Policy Characteristics'!$C:$C,0)))</f>
        <v>Change Electricity Imports</v>
      </c>
      <c r="C281" s="276" t="str">
        <f t="shared" si="18"/>
        <v>Percent Change in Electricity Imports</v>
      </c>
      <c r="D281" s="6" t="s">
        <v>3581</v>
      </c>
      <c r="E281" s="47"/>
      <c r="F281" s="6" t="s">
        <v>3586</v>
      </c>
      <c r="G281" s="6"/>
      <c r="H281" s="49">
        <v>1756</v>
      </c>
      <c r="I281" s="347" t="s">
        <v>45</v>
      </c>
      <c r="J281" s="277" t="str">
        <f>IF(ISBLANK(INDEX('Policy Characteristics'!D:D,MATCH($C281,'Policy Characteristics'!$C:$C,0))),"",INDEX('Policy Characteristics'!D:D,MATCH($C281,'Policy Characteristics'!$C:$C,0)))</f>
        <v>Electricity Imports and Exports</v>
      </c>
      <c r="K281" s="276" t="str">
        <f>IF(ISBLANK(INDEX('Policy Characteristics'!E:E,MATCH($C281,'Policy Characteristics'!$C:$C,0))),"",INDEX('Policy Characteristics'!E:E,MATCH($C281,'Policy Characteristics'!$C:$C,0)))</f>
        <v>elec change imports</v>
      </c>
      <c r="L281" s="284">
        <f>IF(ISBLANK(INDEX('Policy Characteristics'!F:F,MATCH($C281,'Policy Characteristics'!$C:$C,0))),"",INDEX('Policy Characteristics'!F:F,MATCH($C281,'Policy Characteristics'!$C:$C,0)))</f>
        <v>-0.5</v>
      </c>
      <c r="M281" s="284">
        <f>IF(ISBLANK(INDEX('Policy Characteristics'!G:G,MATCH($C281,'Policy Characteristics'!$C:$C,0))),"",INDEX('Policy Characteristics'!G:G,MATCH($C281,'Policy Characteristics'!$C:$C,0)))</f>
        <v>1</v>
      </c>
      <c r="N281" s="284">
        <f>IF(ISBLANK(INDEX('Policy Characteristics'!H:H,MATCH($C281,'Policy Characteristics'!$C:$C,0))),"",INDEX('Policy Characteristics'!H:H,MATCH($C281,'Policy Characteristics'!$C:$C,0)))</f>
        <v>0.02</v>
      </c>
      <c r="O281" s="276" t="str">
        <f>IF(ISBLANK(INDEX('Policy Characteristics'!I:I,MATCH($C281,'Policy Characteristics'!$C:$C,0))),"",INDEX('Policy Characteristics'!I:I,MATCH($C281,'Policy Characteristics'!$C:$C,0)))</f>
        <v>% change in imports</v>
      </c>
      <c r="P281" s="276" t="str">
        <f>IF(ISBLANK(INDEX('Policy Characteristics'!J:J,MATCH($C281,'Policy Characteristics'!$C:$C,0))),"",INDEX('Policy Characteristics'!J:J,MATCH($C281,'Policy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1" s="276" t="str">
        <f>IF(ISBLANK(INDEX('Policy Characteristics'!K:K,MATCH($C281,'Policy Characteristics'!$C:$C,0))),"",INDEX('Policy Characteristics'!K:K,MATCH($C281,'Policy Characteristics'!$C:$C,0)))</f>
        <v>electricity-sector-main.html#elec-imports</v>
      </c>
      <c r="R281" s="276" t="str">
        <f>IF(ISBLANK(INDEX('Policy Characteristics'!L:L,MATCH($C281,'Policy Characteristics'!$C:$C,0))),"",INDEX('Policy Characteristics'!L:L,MATCH($C281,'Policy Characteristics'!$C:$C,0)))</f>
        <v>electricity-imports-exports.html</v>
      </c>
    </row>
    <row r="282" spans="1:19" s="2" customFormat="1" x14ac:dyDescent="0.25">
      <c r="A282" s="276" t="str">
        <f>IF(ISBLANK(INDEX('Policy Characteristics'!A:A,MATCH($C282,'Policy Characteristics'!$C:$C,0))),"",INDEX('Policy Characteristics'!A:A,MATCH($C282,'Policy Characteristics'!$C:$C,0)))</f>
        <v>Electricity Supply</v>
      </c>
      <c r="B282" s="285" t="str">
        <f>IF(ISBLANK(INDEX('Policy Characteristics'!B:B,MATCH($C282,'Policy Characteristics'!$C:$C,0))),"",INDEX('Policy Characteristics'!B:B,MATCH($C282,'Policy Characteristics'!$C:$C,0)))</f>
        <v>Change Electricity Imports</v>
      </c>
      <c r="C282" s="276" t="str">
        <f t="shared" si="18"/>
        <v>Percent Change in Electricity Imports</v>
      </c>
      <c r="D282" s="6" t="s">
        <v>3582</v>
      </c>
      <c r="E282" s="47"/>
      <c r="F282" s="6" t="s">
        <v>3587</v>
      </c>
      <c r="G282" s="6"/>
      <c r="H282" s="49">
        <v>1757</v>
      </c>
      <c r="I282" s="347" t="s">
        <v>45</v>
      </c>
      <c r="J282" s="277" t="str">
        <f>IF(ISBLANK(INDEX('Policy Characteristics'!D:D,MATCH($C282,'Policy Characteristics'!$C:$C,0))),"",INDEX('Policy Characteristics'!D:D,MATCH($C282,'Policy Characteristics'!$C:$C,0)))</f>
        <v>Electricity Imports and Exports</v>
      </c>
      <c r="K282" s="276" t="str">
        <f>IF(ISBLANK(INDEX('Policy Characteristics'!E:E,MATCH($C282,'Policy Characteristics'!$C:$C,0))),"",INDEX('Policy Characteristics'!E:E,MATCH($C282,'Policy Characteristics'!$C:$C,0)))</f>
        <v>elec change imports</v>
      </c>
      <c r="L282" s="284">
        <f>IF(ISBLANK(INDEX('Policy Characteristics'!F:F,MATCH($C282,'Policy Characteristics'!$C:$C,0))),"",INDEX('Policy Characteristics'!F:F,MATCH($C282,'Policy Characteristics'!$C:$C,0)))</f>
        <v>-0.5</v>
      </c>
      <c r="M282" s="284">
        <f>IF(ISBLANK(INDEX('Policy Characteristics'!G:G,MATCH($C282,'Policy Characteristics'!$C:$C,0))),"",INDEX('Policy Characteristics'!G:G,MATCH($C282,'Policy Characteristics'!$C:$C,0)))</f>
        <v>1</v>
      </c>
      <c r="N282" s="284">
        <f>IF(ISBLANK(INDEX('Policy Characteristics'!H:H,MATCH($C282,'Policy Characteristics'!$C:$C,0))),"",INDEX('Policy Characteristics'!H:H,MATCH($C282,'Policy Characteristics'!$C:$C,0)))</f>
        <v>0.02</v>
      </c>
      <c r="O282" s="276" t="str">
        <f>IF(ISBLANK(INDEX('Policy Characteristics'!I:I,MATCH($C282,'Policy Characteristics'!$C:$C,0))),"",INDEX('Policy Characteristics'!I:I,MATCH($C282,'Policy Characteristics'!$C:$C,0)))</f>
        <v>% change in imports</v>
      </c>
      <c r="P282" s="276" t="str">
        <f>IF(ISBLANK(INDEX('Policy Characteristics'!J:J,MATCH($C282,'Policy Characteristics'!$C:$C,0))),"",INDEX('Policy Characteristics'!J:J,MATCH($C282,'Policy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2" s="276" t="str">
        <f>IF(ISBLANK(INDEX('Policy Characteristics'!K:K,MATCH($C282,'Policy Characteristics'!$C:$C,0))),"",INDEX('Policy Characteristics'!K:K,MATCH($C282,'Policy Characteristics'!$C:$C,0)))</f>
        <v>electricity-sector-main.html#elec-imports</v>
      </c>
      <c r="R282" s="276" t="str">
        <f>IF(ISBLANK(INDEX('Policy Characteristics'!L:L,MATCH($C282,'Policy Characteristics'!$C:$C,0))),"",INDEX('Policy Characteristics'!L:L,MATCH($C282,'Policy Characteristics'!$C:$C,0)))</f>
        <v>electricity-imports-exports.html</v>
      </c>
    </row>
    <row r="283" spans="1:19" s="2" customFormat="1" x14ac:dyDescent="0.25">
      <c r="A283" s="276" t="str">
        <f>IF(ISBLANK(INDEX('Policy Characteristics'!A:A,MATCH($C283,'Policy Characteristics'!$C:$C,0))),"",INDEX('Policy Characteristics'!A:A,MATCH($C283,'Policy Characteristics'!$C:$C,0)))</f>
        <v>Electricity Supply</v>
      </c>
      <c r="B283" s="285" t="str">
        <f>IF(ISBLANK(INDEX('Policy Characteristics'!B:B,MATCH($C283,'Policy Characteristics'!$C:$C,0))),"",INDEX('Policy Characteristics'!B:B,MATCH($C283,'Policy Characteristics'!$C:$C,0)))</f>
        <v>Change Electricity Imports</v>
      </c>
      <c r="C283" s="276" t="str">
        <f t="shared" si="18"/>
        <v>Percent Change in Electricity Imports</v>
      </c>
      <c r="D283" s="6" t="s">
        <v>3583</v>
      </c>
      <c r="E283" s="47"/>
      <c r="F283" s="6" t="s">
        <v>3588</v>
      </c>
      <c r="G283" s="6"/>
      <c r="H283" s="49">
        <v>1758</v>
      </c>
      <c r="I283" s="347" t="s">
        <v>45</v>
      </c>
      <c r="J283" s="277" t="str">
        <f>IF(ISBLANK(INDEX('Policy Characteristics'!D:D,MATCH($C283,'Policy Characteristics'!$C:$C,0))),"",INDEX('Policy Characteristics'!D:D,MATCH($C283,'Policy Characteristics'!$C:$C,0)))</f>
        <v>Electricity Imports and Exports</v>
      </c>
      <c r="K283" s="276" t="str">
        <f>IF(ISBLANK(INDEX('Policy Characteristics'!E:E,MATCH($C283,'Policy Characteristics'!$C:$C,0))),"",INDEX('Policy Characteristics'!E:E,MATCH($C283,'Policy Characteristics'!$C:$C,0)))</f>
        <v>elec change imports</v>
      </c>
      <c r="L283" s="284">
        <f>IF(ISBLANK(INDEX('Policy Characteristics'!F:F,MATCH($C283,'Policy Characteristics'!$C:$C,0))),"",INDEX('Policy Characteristics'!F:F,MATCH($C283,'Policy Characteristics'!$C:$C,0)))</f>
        <v>-0.5</v>
      </c>
      <c r="M283" s="284">
        <f>IF(ISBLANK(INDEX('Policy Characteristics'!G:G,MATCH($C283,'Policy Characteristics'!$C:$C,0))),"",INDEX('Policy Characteristics'!G:G,MATCH($C283,'Policy Characteristics'!$C:$C,0)))</f>
        <v>1</v>
      </c>
      <c r="N283" s="284">
        <f>IF(ISBLANK(INDEX('Policy Characteristics'!H:H,MATCH($C283,'Policy Characteristics'!$C:$C,0))),"",INDEX('Policy Characteristics'!H:H,MATCH($C283,'Policy Characteristics'!$C:$C,0)))</f>
        <v>0.02</v>
      </c>
      <c r="O283" s="276" t="str">
        <f>IF(ISBLANK(INDEX('Policy Characteristics'!I:I,MATCH($C283,'Policy Characteristics'!$C:$C,0))),"",INDEX('Policy Characteristics'!I:I,MATCH($C283,'Policy Characteristics'!$C:$C,0)))</f>
        <v>% change in imports</v>
      </c>
      <c r="P283" s="276" t="str">
        <f>IF(ISBLANK(INDEX('Policy Characteristics'!J:J,MATCH($C283,'Policy Characteristics'!$C:$C,0))),"",INDEX('Policy Characteristics'!J:J,MATCH($C283,'Policy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3" s="276" t="str">
        <f>IF(ISBLANK(INDEX('Policy Characteristics'!K:K,MATCH($C283,'Policy Characteristics'!$C:$C,0))),"",INDEX('Policy Characteristics'!K:K,MATCH($C283,'Policy Characteristics'!$C:$C,0)))</f>
        <v>electricity-sector-main.html#elec-imports</v>
      </c>
      <c r="R283" s="276" t="str">
        <f>IF(ISBLANK(INDEX('Policy Characteristics'!L:L,MATCH($C283,'Policy Characteristics'!$C:$C,0))),"",INDEX('Policy Characteristics'!L:L,MATCH($C283,'Policy Characteristics'!$C:$C,0)))</f>
        <v>electricity-imports-exports.html</v>
      </c>
    </row>
    <row r="284" spans="1:19" s="2" customFormat="1" x14ac:dyDescent="0.25">
      <c r="A284" s="276" t="str">
        <f>IF(ISBLANK(INDEX('Policy Characteristics'!A:A,MATCH($C284,'Policy Characteristics'!$C:$C,0))),"",INDEX('Policy Characteristics'!A:A,MATCH($C284,'Policy Characteristics'!$C:$C,0)))</f>
        <v>Electricity Supply</v>
      </c>
      <c r="B284" s="285" t="str">
        <f>IF(ISBLANK(INDEX('Policy Characteristics'!B:B,MATCH($C284,'Policy Characteristics'!$C:$C,0))),"",INDEX('Policy Characteristics'!B:B,MATCH($C284,'Policy Characteristics'!$C:$C,0)))</f>
        <v>Change Electricity Imports</v>
      </c>
      <c r="C284" s="276" t="str">
        <f t="shared" si="18"/>
        <v>Percent Change in Electricity Imports</v>
      </c>
      <c r="D284" s="6" t="s">
        <v>3675</v>
      </c>
      <c r="E284" s="47"/>
      <c r="F284" s="6" t="s">
        <v>3673</v>
      </c>
      <c r="G284" s="6"/>
      <c r="H284" s="49">
        <v>1759</v>
      </c>
      <c r="I284" s="347" t="s">
        <v>45</v>
      </c>
      <c r="J284" s="277" t="str">
        <f>IF(ISBLANK(INDEX('Policy Characteristics'!D:D,MATCH($C284,'Policy Characteristics'!$C:$C,0))),"",INDEX('Policy Characteristics'!D:D,MATCH($C284,'Policy Characteristics'!$C:$C,0)))</f>
        <v>Electricity Imports and Exports</v>
      </c>
      <c r="K284" s="276" t="str">
        <f>IF(ISBLANK(INDEX('Policy Characteristics'!E:E,MATCH($C284,'Policy Characteristics'!$C:$C,0))),"",INDEX('Policy Characteristics'!E:E,MATCH($C284,'Policy Characteristics'!$C:$C,0)))</f>
        <v>elec change imports</v>
      </c>
      <c r="L284" s="284">
        <f>IF(ISBLANK(INDEX('Policy Characteristics'!F:F,MATCH($C284,'Policy Characteristics'!$C:$C,0))),"",INDEX('Policy Characteristics'!F:F,MATCH($C284,'Policy Characteristics'!$C:$C,0)))</f>
        <v>-0.5</v>
      </c>
      <c r="M284" s="284">
        <f>IF(ISBLANK(INDEX('Policy Characteristics'!G:G,MATCH($C284,'Policy Characteristics'!$C:$C,0))),"",INDEX('Policy Characteristics'!G:G,MATCH($C284,'Policy Characteristics'!$C:$C,0)))</f>
        <v>1</v>
      </c>
      <c r="N284" s="284">
        <f>IF(ISBLANK(INDEX('Policy Characteristics'!H:H,MATCH($C284,'Policy Characteristics'!$C:$C,0))),"",INDEX('Policy Characteristics'!H:H,MATCH($C284,'Policy Characteristics'!$C:$C,0)))</f>
        <v>0.02</v>
      </c>
      <c r="O284" s="276" t="str">
        <f>IF(ISBLANK(INDEX('Policy Characteristics'!I:I,MATCH($C284,'Policy Characteristics'!$C:$C,0))),"",INDEX('Policy Characteristics'!I:I,MATCH($C284,'Policy Characteristics'!$C:$C,0)))</f>
        <v>% change in imports</v>
      </c>
      <c r="P284" s="276" t="str">
        <f>IF(ISBLANK(INDEX('Policy Characteristics'!J:J,MATCH($C284,'Policy Characteristics'!$C:$C,0))),"",INDEX('Policy Characteristics'!J:J,MATCH($C284,'Policy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4" s="276" t="str">
        <f>IF(ISBLANK(INDEX('Policy Characteristics'!K:K,MATCH($C284,'Policy Characteristics'!$C:$C,0))),"",INDEX('Policy Characteristics'!K:K,MATCH($C284,'Policy Characteristics'!$C:$C,0)))</f>
        <v>electricity-sector-main.html#elec-imports</v>
      </c>
      <c r="R284" s="276" t="str">
        <f>IF(ISBLANK(INDEX('Policy Characteristics'!L:L,MATCH($C284,'Policy Characteristics'!$C:$C,0))),"",INDEX('Policy Characteristics'!L:L,MATCH($C284,'Policy Characteristics'!$C:$C,0)))</f>
        <v>electricity-imports-exports.html</v>
      </c>
    </row>
    <row r="285" spans="1:19" s="2" customFormat="1" x14ac:dyDescent="0.25">
      <c r="A285" s="276" t="str">
        <f>IF(ISBLANK(INDEX('Policy Characteristics'!A:A,MATCH($C285,'Policy Characteristics'!$C:$C,0))),"",INDEX('Policy Characteristics'!A:A,MATCH($C285,'Policy Characteristics'!$C:$C,0)))</f>
        <v>Electricity Supply</v>
      </c>
      <c r="B285" s="285" t="str">
        <f>IF(ISBLANK(INDEX('Policy Characteristics'!B:B,MATCH($C285,'Policy Characteristics'!$C:$C,0))),"",INDEX('Policy Characteristics'!B:B,MATCH($C285,'Policy Characteristics'!$C:$C,0)))</f>
        <v>Change Electricity Imports</v>
      </c>
      <c r="C285" s="276" t="str">
        <f t="shared" si="18"/>
        <v>Percent Change in Electricity Imports</v>
      </c>
      <c r="D285" s="6" t="s">
        <v>3676</v>
      </c>
      <c r="E285" s="47"/>
      <c r="F285" s="6" t="s">
        <v>3674</v>
      </c>
      <c r="G285" s="6"/>
      <c r="H285" s="49">
        <v>2237</v>
      </c>
      <c r="I285" s="347" t="s">
        <v>45</v>
      </c>
      <c r="J285" s="277" t="str">
        <f>IF(ISBLANK(INDEX('Policy Characteristics'!D:D,MATCH($C285,'Policy Characteristics'!$C:$C,0))),"",INDEX('Policy Characteristics'!D:D,MATCH($C285,'Policy Characteristics'!$C:$C,0)))</f>
        <v>Electricity Imports and Exports</v>
      </c>
      <c r="K285" s="276" t="str">
        <f>IF(ISBLANK(INDEX('Policy Characteristics'!E:E,MATCH($C285,'Policy Characteristics'!$C:$C,0))),"",INDEX('Policy Characteristics'!E:E,MATCH($C285,'Policy Characteristics'!$C:$C,0)))</f>
        <v>elec change imports</v>
      </c>
      <c r="L285" s="284">
        <f>IF(ISBLANK(INDEX('Policy Characteristics'!F:F,MATCH($C285,'Policy Characteristics'!$C:$C,0))),"",INDEX('Policy Characteristics'!F:F,MATCH($C285,'Policy Characteristics'!$C:$C,0)))</f>
        <v>-0.5</v>
      </c>
      <c r="M285" s="284">
        <f>IF(ISBLANK(INDEX('Policy Characteristics'!G:G,MATCH($C285,'Policy Characteristics'!$C:$C,0))),"",INDEX('Policy Characteristics'!G:G,MATCH($C285,'Policy Characteristics'!$C:$C,0)))</f>
        <v>1</v>
      </c>
      <c r="N285" s="284">
        <f>IF(ISBLANK(INDEX('Policy Characteristics'!H:H,MATCH($C285,'Policy Characteristics'!$C:$C,0))),"",INDEX('Policy Characteristics'!H:H,MATCH($C285,'Policy Characteristics'!$C:$C,0)))</f>
        <v>0.02</v>
      </c>
      <c r="O285" s="276" t="str">
        <f>IF(ISBLANK(INDEX('Policy Characteristics'!I:I,MATCH($C285,'Policy Characteristics'!$C:$C,0))),"",INDEX('Policy Characteristics'!I:I,MATCH($C285,'Policy Characteristics'!$C:$C,0)))</f>
        <v>% change in imports</v>
      </c>
      <c r="P285" s="276" t="str">
        <f>IF(ISBLANK(INDEX('Policy Characteristics'!J:J,MATCH($C285,'Policy Characteristics'!$C:$C,0))),"",INDEX('Policy Characteristics'!J:J,MATCH($C285,'Policy Characteristics'!$C:$C,0)))</f>
        <v>**Description:** This policy increases or decreases the amount of electricity imported to the United States from Canada and Mexico.  It does not cause the construction or removal of transmission lines linking these countries. // **Guidance for setting values:** From 2010-2014, electricity imports grew by 48%.</v>
      </c>
      <c r="Q285" s="276" t="str">
        <f>IF(ISBLANK(INDEX('Policy Characteristics'!K:K,MATCH($C285,'Policy Characteristics'!$C:$C,0))),"",INDEX('Policy Characteristics'!K:K,MATCH($C285,'Policy Characteristics'!$C:$C,0)))</f>
        <v>electricity-sector-main.html#elec-imports</v>
      </c>
      <c r="R285" s="276" t="str">
        <f>IF(ISBLANK(INDEX('Policy Characteristics'!L:L,MATCH($C285,'Policy Characteristics'!$C:$C,0))),"",INDEX('Policy Characteristics'!L:L,MATCH($C285,'Policy Characteristics'!$C:$C,0)))</f>
        <v>electricity-imports-exports.html</v>
      </c>
    </row>
    <row r="286" spans="1:19" x14ac:dyDescent="0.25">
      <c r="A286" s="276" t="str">
        <f>IF(ISBLANK(INDEX('Policy Characteristics'!A:A,MATCH($C286,'Policy Characteristics'!$C:$C,0))),"",INDEX('Policy Characteristics'!A:A,MATCH($C286,'Policy Characteristics'!$C:$C,0)))</f>
        <v>Electricity Supply</v>
      </c>
      <c r="B286" s="285" t="str">
        <f>IF(ISBLANK(INDEX('Policy Characteristics'!B:B,MATCH($C286,'Policy Characteristics'!$C:$C,0))),"",INDEX('Policy Characteristics'!B:B,MATCH($C286,'Policy Characteristics'!$C:$C,0)))</f>
        <v>Non BAU Guaranteed Dispatch</v>
      </c>
      <c r="C286" t="s">
        <v>315</v>
      </c>
      <c r="D286" s="47"/>
      <c r="E286" s="47"/>
      <c r="F286" s="47"/>
      <c r="G286" s="47"/>
      <c r="H286" s="44">
        <v>619</v>
      </c>
      <c r="I286" s="347" t="s">
        <v>45</v>
      </c>
      <c r="J286" s="277" t="str">
        <f>IF(ISBLANK(INDEX('Policy Characteristics'!D:D,MATCH($C286,'Policy Characteristics'!$C:$C,0))),"",INDEX('Policy Characteristics'!D:D,MATCH($C286,'Policy Characteristics'!$C:$C,0)))</f>
        <v>Non BAU Guaranteed Dispatch</v>
      </c>
      <c r="K286" s="276" t="str">
        <f>IF(ISBLANK(INDEX('Policy Characteristics'!E:E,MATCH($C286,'Policy Characteristics'!$C:$C,0))),"",INDEX('Policy Characteristics'!E:E,MATCH($C286,'Policy Characteristics'!$C:$C,0)))</f>
        <v>elec non BAU guaranteed dispatch</v>
      </c>
      <c r="L286" s="284">
        <f>IF(ISBLANK(INDEX('Policy Characteristics'!F:F,MATCH($C286,'Policy Characteristics'!$C:$C,0))),"",INDEX('Policy Characteristics'!F:F,MATCH($C286,'Policy Characteristics'!$C:$C,0)))</f>
        <v>0</v>
      </c>
      <c r="M286" s="284">
        <f>IF(ISBLANK(INDEX('Policy Characteristics'!G:G,MATCH($C286,'Policy Characteristics'!$C:$C,0))),"",INDEX('Policy Characteristics'!G:G,MATCH($C286,'Policy Characteristics'!$C:$C,0)))</f>
        <v>1</v>
      </c>
      <c r="N286" s="284">
        <f>IF(ISBLANK(INDEX('Policy Characteristics'!H:H,MATCH($C286,'Policy Characteristics'!$C:$C,0))),"",INDEX('Policy Characteristics'!H:H,MATCH($C286,'Policy Characteristics'!$C:$C,0)))</f>
        <v>1</v>
      </c>
      <c r="O286" s="276" t="str">
        <f>IF(ISBLANK(INDEX('Policy Characteristics'!I:I,MATCH($C286,'Policy Characteristics'!$C:$C,0))),"",INDEX('Policy Characteristics'!I:I,MATCH($C286,'Policy Characteristics'!$C:$C,0)))</f>
        <v>on/off</v>
      </c>
      <c r="P286" s="276" t="str">
        <f>IF(ISBLANK(INDEX('Policy Characteristics'!J:J,MATCH($C286,'Policy Characteristics'!$C:$C,0))),"",INDEX('Policy Characteristics'!J:J,MATCH($C286,'Policy Characteristics'!$C:$C,0)))</f>
        <v/>
      </c>
      <c r="Q286" s="276" t="str">
        <f>IF(ISBLANK(INDEX('Policy Characteristics'!K:K,MATCH($C286,'Policy Characteristics'!$C:$C,0))),"",INDEX('Policy Characteristics'!K:K,MATCH($C286,'Policy Characteristics'!$C:$C,0)))</f>
        <v/>
      </c>
      <c r="R286" s="276" t="str">
        <f>IF(ISBLANK(INDEX('Policy Characteristics'!L:L,MATCH($C286,'Policy Characteristics'!$C:$C,0))),"",INDEX('Policy Characteristics'!L:L,MATCH($C286,'Policy Characteristics'!$C:$C,0)))</f>
        <v/>
      </c>
    </row>
    <row r="287" spans="1:19" x14ac:dyDescent="0.25">
      <c r="A287" s="276" t="str">
        <f>IF(ISBLANK(INDEX('Policy Characteristics'!A:A,MATCH($C287,'Policy Characteristics'!$C:$C,0))),"",INDEX('Policy Characteristics'!A:A,MATCH($C287,'Policy Characteristics'!$C:$C,0)))</f>
        <v>Electricity Supply</v>
      </c>
      <c r="B287" s="285" t="str">
        <f>IF(ISBLANK(INDEX('Policy Characteristics'!B:B,MATCH($C287,'Policy Characteristics'!$C:$C,0))),"",INDEX('Policy Characteristics'!B:B,MATCH($C287,'Policy Characteristics'!$C:$C,0)))</f>
        <v>Decrease Cost of Capital</v>
      </c>
      <c r="C287" s="1" t="s">
        <v>3571</v>
      </c>
      <c r="D287" s="47" t="s">
        <v>462</v>
      </c>
      <c r="E287" s="47"/>
      <c r="F287" s="47" t="s">
        <v>461</v>
      </c>
      <c r="G287" s="6"/>
      <c r="H287" s="44">
        <v>1730</v>
      </c>
      <c r="I287" s="348" t="s">
        <v>45</v>
      </c>
      <c r="J287" s="277" t="str">
        <f>IF(ISBLANK(INDEX('Policy Characteristics'!D:D,MATCH($C287,'Policy Characteristics'!$C:$C,0))),"",INDEX('Policy Characteristics'!D:D,MATCH($C287,'Policy Characteristics'!$C:$C,0)))</f>
        <v>Decrease Electricity Sector Cost of Capital</v>
      </c>
      <c r="K287" s="276" t="str">
        <f>IF(ISBLANK(INDEX('Policy Characteristics'!E:E,MATCH($C287,'Policy Characteristics'!$C:$C,0))),"",INDEX('Policy Characteristics'!E:E,MATCH($C287,'Policy Characteristics'!$C:$C,0)))</f>
        <v>power plant cost of capital</v>
      </c>
      <c r="L287" s="276">
        <f>IF(ISBLANK(INDEX('Policy Characteristics'!F:F,MATCH($C287,'Policy Characteristics'!$C:$C,0))),"",INDEX('Policy Characteristics'!F:F,MATCH($C287,'Policy Characteristics'!$C:$C,0)))</f>
        <v>0</v>
      </c>
      <c r="M287" s="276">
        <f>IF(ISBLANK(INDEX('Policy Characteristics'!G:G,MATCH($C287,'Policy Characteristics'!$C:$C,0))),"",INDEX('Policy Characteristics'!G:G,MATCH($C287,'Policy Characteristics'!$C:$C,0)))</f>
        <v>100</v>
      </c>
      <c r="N287" s="276">
        <f>IF(ISBLANK(INDEX('Policy Characteristics'!H:H,MATCH($C287,'Policy Characteristics'!$C:$C,0))),"",INDEX('Policy Characteristics'!H:H,MATCH($C287,'Policy Characteristics'!$C:$C,0)))</f>
        <v>1</v>
      </c>
      <c r="O287" s="276" t="str">
        <f>IF(ISBLANK(INDEX('Policy Characteristics'!I:I,MATCH($C287,'Policy Characteristics'!$C:$C,0))),"",INDEX('Policy Characteristics'!I:I,MATCH($C287,'Policy Characteristics'!$C:$C,0)))</f>
        <v>% decrease</v>
      </c>
      <c r="P287" s="276" t="str">
        <f>IF(ISBLANK(INDEX('Policy Characteristics'!J:J,MATCH($C287,'Policy Characteristics'!$C:$C,0))),"",INDEX('Policy Characteristics'!J:J,MATCH($C287,'Policy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7" s="276" t="str">
        <f>IF(ISBLANK(INDEX('Policy Characteristics'!K:K,MATCH($C287,'Policy Characteristics'!$C:$C,0))),"",INDEX('Policy Characteristics'!K:K,MATCH($C287,'Policy Characteristics'!$C:$C,0)))</f>
        <v/>
      </c>
      <c r="R287" s="276" t="str">
        <f>IF(ISBLANK(INDEX('Policy Characteristics'!L:L,MATCH($C287,'Policy Characteristics'!$C:$C,0))),"",INDEX('Policy Characteristics'!L:L,MATCH($C287,'Policy Characteristics'!$C:$C,0)))</f>
        <v/>
      </c>
      <c r="S287" s="337"/>
    </row>
    <row r="288" spans="1:19" x14ac:dyDescent="0.25">
      <c r="A288" s="276" t="str">
        <f>IF(ISBLANK(INDEX('Policy Characteristics'!A:A,MATCH($C288,'Policy Characteristics'!$C:$C,0))),"",INDEX('Policy Characteristics'!A:A,MATCH($C288,'Policy Characteristics'!$C:$C,0)))</f>
        <v>Electricity Supply</v>
      </c>
      <c r="B288" s="285" t="str">
        <f>IF(ISBLANK(INDEX('Policy Characteristics'!B:B,MATCH($C288,'Policy Characteristics'!$C:$C,0))),"",INDEX('Policy Characteristics'!B:B,MATCH($C288,'Policy Characteristics'!$C:$C,0)))</f>
        <v>Decrease Cost of Capital</v>
      </c>
      <c r="C288" s="276" t="str">
        <f t="shared" ref="C288:C310" si="19">$C$287</f>
        <v>Percentage Decrease in Cost of Capital for Power Plants</v>
      </c>
      <c r="D288" s="6" t="s">
        <v>3578</v>
      </c>
      <c r="E288" s="47"/>
      <c r="F288" s="6" t="s">
        <v>3507</v>
      </c>
      <c r="G288" s="6"/>
      <c r="H288" s="44">
        <v>1731</v>
      </c>
      <c r="I288" s="348" t="s">
        <v>45</v>
      </c>
      <c r="J288" s="277" t="str">
        <f>IF(ISBLANK(INDEX('Policy Characteristics'!D:D,MATCH($C288,'Policy Characteristics'!$C:$C,0))),"",INDEX('Policy Characteristics'!D:D,MATCH($C288,'Policy Characteristics'!$C:$C,0)))</f>
        <v>Decrease Electricity Sector Cost of Capital</v>
      </c>
      <c r="K288" s="276" t="str">
        <f>IF(ISBLANK(INDEX('Policy Characteristics'!E:E,MATCH($C288,'Policy Characteristics'!$C:$C,0))),"",INDEX('Policy Characteristics'!E:E,MATCH($C288,'Policy Characteristics'!$C:$C,0)))</f>
        <v>power plant cost of capital</v>
      </c>
      <c r="L288" s="276">
        <f>IF(ISBLANK(INDEX('Policy Characteristics'!F:F,MATCH($C288,'Policy Characteristics'!$C:$C,0))),"",INDEX('Policy Characteristics'!F:F,MATCH($C288,'Policy Characteristics'!$C:$C,0)))</f>
        <v>0</v>
      </c>
      <c r="M288" s="276">
        <f>IF(ISBLANK(INDEX('Policy Characteristics'!G:G,MATCH($C288,'Policy Characteristics'!$C:$C,0))),"",INDEX('Policy Characteristics'!G:G,MATCH($C288,'Policy Characteristics'!$C:$C,0)))</f>
        <v>100</v>
      </c>
      <c r="N288" s="276">
        <f>IF(ISBLANK(INDEX('Policy Characteristics'!H:H,MATCH($C288,'Policy Characteristics'!$C:$C,0))),"",INDEX('Policy Characteristics'!H:H,MATCH($C288,'Policy Characteristics'!$C:$C,0)))</f>
        <v>1</v>
      </c>
      <c r="O288" s="276" t="str">
        <f>IF(ISBLANK(INDEX('Policy Characteristics'!I:I,MATCH($C288,'Policy Characteristics'!$C:$C,0))),"",INDEX('Policy Characteristics'!I:I,MATCH($C288,'Policy Characteristics'!$C:$C,0)))</f>
        <v>% decrease</v>
      </c>
      <c r="P288" s="276" t="str">
        <f>IF(ISBLANK(INDEX('Policy Characteristics'!J:J,MATCH($C288,'Policy Characteristics'!$C:$C,0))),"",INDEX('Policy Characteristics'!J:J,MATCH($C288,'Policy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8" s="276" t="str">
        <f>IF(ISBLANK(INDEX('Policy Characteristics'!K:K,MATCH($C288,'Policy Characteristics'!$C:$C,0))),"",INDEX('Policy Characteristics'!K:K,MATCH($C288,'Policy Characteristics'!$C:$C,0)))</f>
        <v/>
      </c>
      <c r="R288" s="276" t="str">
        <f>IF(ISBLANK(INDEX('Policy Characteristics'!L:L,MATCH($C288,'Policy Characteristics'!$C:$C,0))),"",INDEX('Policy Characteristics'!L:L,MATCH($C288,'Policy Characteristics'!$C:$C,0)))</f>
        <v/>
      </c>
      <c r="S288" s="337"/>
    </row>
    <row r="289" spans="1:19" x14ac:dyDescent="0.25">
      <c r="A289" s="276" t="str">
        <f>IF(ISBLANK(INDEX('Policy Characteristics'!A:A,MATCH($C289,'Policy Characteristics'!$C:$C,0))),"",INDEX('Policy Characteristics'!A:A,MATCH($C289,'Policy Characteristics'!$C:$C,0)))</f>
        <v>Electricity Supply</v>
      </c>
      <c r="B289" s="285" t="str">
        <f>IF(ISBLANK(INDEX('Policy Characteristics'!B:B,MATCH($C289,'Policy Characteristics'!$C:$C,0))),"",INDEX('Policy Characteristics'!B:B,MATCH($C289,'Policy Characteristics'!$C:$C,0)))</f>
        <v>Decrease Cost of Capital</v>
      </c>
      <c r="C289" s="276" t="str">
        <f t="shared" si="19"/>
        <v>Percentage Decrease in Cost of Capital for Power Plants</v>
      </c>
      <c r="D289" s="6" t="s">
        <v>3579</v>
      </c>
      <c r="E289" s="47"/>
      <c r="F289" s="6" t="s">
        <v>3508</v>
      </c>
      <c r="G289" s="6"/>
      <c r="H289" s="44">
        <v>1803</v>
      </c>
      <c r="I289" s="348" t="s">
        <v>45</v>
      </c>
      <c r="J289" s="277" t="str">
        <f>IF(ISBLANK(INDEX('Policy Characteristics'!D:D,MATCH($C289,'Policy Characteristics'!$C:$C,0))),"",INDEX('Policy Characteristics'!D:D,MATCH($C289,'Policy Characteristics'!$C:$C,0)))</f>
        <v>Decrease Electricity Sector Cost of Capital</v>
      </c>
      <c r="K289" s="276" t="str">
        <f>IF(ISBLANK(INDEX('Policy Characteristics'!E:E,MATCH($C289,'Policy Characteristics'!$C:$C,0))),"",INDEX('Policy Characteristics'!E:E,MATCH($C289,'Policy Characteristics'!$C:$C,0)))</f>
        <v>power plant cost of capital</v>
      </c>
      <c r="L289" s="276">
        <f>IF(ISBLANK(INDEX('Policy Characteristics'!F:F,MATCH($C289,'Policy Characteristics'!$C:$C,0))),"",INDEX('Policy Characteristics'!F:F,MATCH($C289,'Policy Characteristics'!$C:$C,0)))</f>
        <v>0</v>
      </c>
      <c r="M289" s="276">
        <f>IF(ISBLANK(INDEX('Policy Characteristics'!G:G,MATCH($C289,'Policy Characteristics'!$C:$C,0))),"",INDEX('Policy Characteristics'!G:G,MATCH($C289,'Policy Characteristics'!$C:$C,0)))</f>
        <v>100</v>
      </c>
      <c r="N289" s="276">
        <f>IF(ISBLANK(INDEX('Policy Characteristics'!H:H,MATCH($C289,'Policy Characteristics'!$C:$C,0))),"",INDEX('Policy Characteristics'!H:H,MATCH($C289,'Policy Characteristics'!$C:$C,0)))</f>
        <v>1</v>
      </c>
      <c r="O289" s="276" t="str">
        <f>IF(ISBLANK(INDEX('Policy Characteristics'!I:I,MATCH($C289,'Policy Characteristics'!$C:$C,0))),"",INDEX('Policy Characteristics'!I:I,MATCH($C289,'Policy Characteristics'!$C:$C,0)))</f>
        <v>% decrease</v>
      </c>
      <c r="P289" s="276" t="str">
        <f>IF(ISBLANK(INDEX('Policy Characteristics'!J:J,MATCH($C289,'Policy Characteristics'!$C:$C,0))),"",INDEX('Policy Characteristics'!J:J,MATCH($C289,'Policy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89" s="276" t="str">
        <f>IF(ISBLANK(INDEX('Policy Characteristics'!K:K,MATCH($C289,'Policy Characteristics'!$C:$C,0))),"",INDEX('Policy Characteristics'!K:K,MATCH($C289,'Policy Characteristics'!$C:$C,0)))</f>
        <v/>
      </c>
      <c r="R289" s="276" t="str">
        <f>IF(ISBLANK(INDEX('Policy Characteristics'!L:L,MATCH($C289,'Policy Characteristics'!$C:$C,0))),"",INDEX('Policy Characteristics'!L:L,MATCH($C289,'Policy Characteristics'!$C:$C,0)))</f>
        <v/>
      </c>
      <c r="S289" s="337"/>
    </row>
    <row r="290" spans="1:19" x14ac:dyDescent="0.25">
      <c r="A290" s="276" t="str">
        <f>IF(ISBLANK(INDEX('Policy Characteristics'!A:A,MATCH($C290,'Policy Characteristics'!$C:$C,0))),"",INDEX('Policy Characteristics'!A:A,MATCH($C290,'Policy Characteristics'!$C:$C,0)))</f>
        <v>Electricity Supply</v>
      </c>
      <c r="B290" s="285" t="str">
        <f>IF(ISBLANK(INDEX('Policy Characteristics'!B:B,MATCH($C290,'Policy Characteristics'!$C:$C,0))),"",INDEX('Policy Characteristics'!B:B,MATCH($C290,'Policy Characteristics'!$C:$C,0)))</f>
        <v>Decrease Cost of Capital</v>
      </c>
      <c r="C290" s="276" t="str">
        <f t="shared" si="19"/>
        <v>Percentage Decrease in Cost of Capital for Power Plants</v>
      </c>
      <c r="D290" s="6" t="s">
        <v>77</v>
      </c>
      <c r="E290" s="47"/>
      <c r="F290" s="6" t="s">
        <v>3589</v>
      </c>
      <c r="G290" s="6"/>
      <c r="H290" s="44">
        <v>1732</v>
      </c>
      <c r="I290" s="348" t="s">
        <v>45</v>
      </c>
      <c r="J290" s="277" t="str">
        <f>IF(ISBLANK(INDEX('Policy Characteristics'!D:D,MATCH($C290,'Policy Characteristics'!$C:$C,0))),"",INDEX('Policy Characteristics'!D:D,MATCH($C290,'Policy Characteristics'!$C:$C,0)))</f>
        <v>Decrease Electricity Sector Cost of Capital</v>
      </c>
      <c r="K290" s="276" t="str">
        <f>IF(ISBLANK(INDEX('Policy Characteristics'!E:E,MATCH($C290,'Policy Characteristics'!$C:$C,0))),"",INDEX('Policy Characteristics'!E:E,MATCH($C290,'Policy Characteristics'!$C:$C,0)))</f>
        <v>power plant cost of capital</v>
      </c>
      <c r="L290" s="276">
        <f>IF(ISBLANK(INDEX('Policy Characteristics'!F:F,MATCH($C290,'Policy Characteristics'!$C:$C,0))),"",INDEX('Policy Characteristics'!F:F,MATCH($C290,'Policy Characteristics'!$C:$C,0)))</f>
        <v>0</v>
      </c>
      <c r="M290" s="276">
        <f>IF(ISBLANK(INDEX('Policy Characteristics'!G:G,MATCH($C290,'Policy Characteristics'!$C:$C,0))),"",INDEX('Policy Characteristics'!G:G,MATCH($C290,'Policy Characteristics'!$C:$C,0)))</f>
        <v>100</v>
      </c>
      <c r="N290" s="276">
        <f>IF(ISBLANK(INDEX('Policy Characteristics'!H:H,MATCH($C290,'Policy Characteristics'!$C:$C,0))),"",INDEX('Policy Characteristics'!H:H,MATCH($C290,'Policy Characteristics'!$C:$C,0)))</f>
        <v>1</v>
      </c>
      <c r="O290" s="276" t="str">
        <f>IF(ISBLANK(INDEX('Policy Characteristics'!I:I,MATCH($C290,'Policy Characteristics'!$C:$C,0))),"",INDEX('Policy Characteristics'!I:I,MATCH($C290,'Policy Characteristics'!$C:$C,0)))</f>
        <v>% decrease</v>
      </c>
      <c r="P290" s="276" t="str">
        <f>IF(ISBLANK(INDEX('Policy Characteristics'!J:J,MATCH($C290,'Policy Characteristics'!$C:$C,0))),"",INDEX('Policy Characteristics'!J:J,MATCH($C290,'Policy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0" s="276" t="str">
        <f>IF(ISBLANK(INDEX('Policy Characteristics'!K:K,MATCH($C290,'Policy Characteristics'!$C:$C,0))),"",INDEX('Policy Characteristics'!K:K,MATCH($C290,'Policy Characteristics'!$C:$C,0)))</f>
        <v/>
      </c>
      <c r="R290" s="276" t="str">
        <f>IF(ISBLANK(INDEX('Policy Characteristics'!L:L,MATCH($C290,'Policy Characteristics'!$C:$C,0))),"",INDEX('Policy Characteristics'!L:L,MATCH($C290,'Policy Characteristics'!$C:$C,0)))</f>
        <v/>
      </c>
      <c r="S290" s="337"/>
    </row>
    <row r="291" spans="1:19" x14ac:dyDescent="0.25">
      <c r="A291" s="276" t="str">
        <f>IF(ISBLANK(INDEX('Policy Characteristics'!A:A,MATCH($C291,'Policy Characteristics'!$C:$C,0))),"",INDEX('Policy Characteristics'!A:A,MATCH($C291,'Policy Characteristics'!$C:$C,0)))</f>
        <v>Electricity Supply</v>
      </c>
      <c r="B291" s="285" t="str">
        <f>IF(ISBLANK(INDEX('Policy Characteristics'!B:B,MATCH($C291,'Policy Characteristics'!$C:$C,0))),"",INDEX('Policy Characteristics'!B:B,MATCH($C291,'Policy Characteristics'!$C:$C,0)))</f>
        <v>Decrease Cost of Capital</v>
      </c>
      <c r="C291" s="276" t="str">
        <f t="shared" si="19"/>
        <v>Percentage Decrease in Cost of Capital for Power Plants</v>
      </c>
      <c r="D291" s="6" t="s">
        <v>78</v>
      </c>
      <c r="E291" s="47"/>
      <c r="F291" s="6" t="s">
        <v>90</v>
      </c>
      <c r="G291" s="6"/>
      <c r="H291" s="44">
        <v>1733</v>
      </c>
      <c r="I291" s="348" t="s">
        <v>44</v>
      </c>
      <c r="J291" s="277" t="str">
        <f>IF(ISBLANK(INDEX('Policy Characteristics'!D:D,MATCH($C291,'Policy Characteristics'!$C:$C,0))),"",INDEX('Policy Characteristics'!D:D,MATCH($C291,'Policy Characteristics'!$C:$C,0)))</f>
        <v>Decrease Electricity Sector Cost of Capital</v>
      </c>
      <c r="K291" s="276" t="str">
        <f>IF(ISBLANK(INDEX('Policy Characteristics'!E:E,MATCH($C291,'Policy Characteristics'!$C:$C,0))),"",INDEX('Policy Characteristics'!E:E,MATCH($C291,'Policy Characteristics'!$C:$C,0)))</f>
        <v>power plant cost of capital</v>
      </c>
      <c r="L291" s="276">
        <f>IF(ISBLANK(INDEX('Policy Characteristics'!F:F,MATCH($C291,'Policy Characteristics'!$C:$C,0))),"",INDEX('Policy Characteristics'!F:F,MATCH($C291,'Policy Characteristics'!$C:$C,0)))</f>
        <v>0</v>
      </c>
      <c r="M291" s="276">
        <f>IF(ISBLANK(INDEX('Policy Characteristics'!G:G,MATCH($C291,'Policy Characteristics'!$C:$C,0))),"",INDEX('Policy Characteristics'!G:G,MATCH($C291,'Policy Characteristics'!$C:$C,0)))</f>
        <v>100</v>
      </c>
      <c r="N291" s="276">
        <f>IF(ISBLANK(INDEX('Policy Characteristics'!H:H,MATCH($C291,'Policy Characteristics'!$C:$C,0))),"",INDEX('Policy Characteristics'!H:H,MATCH($C291,'Policy Characteristics'!$C:$C,0)))</f>
        <v>1</v>
      </c>
      <c r="O291" s="276" t="str">
        <f>IF(ISBLANK(INDEX('Policy Characteristics'!I:I,MATCH($C291,'Policy Characteristics'!$C:$C,0))),"",INDEX('Policy Characteristics'!I:I,MATCH($C291,'Policy Characteristics'!$C:$C,0)))</f>
        <v>% decrease</v>
      </c>
      <c r="P291" s="276" t="str">
        <f>IF(ISBLANK(INDEX('Policy Characteristics'!J:J,MATCH($C291,'Policy Characteristics'!$C:$C,0))),"",INDEX('Policy Characteristics'!J:J,MATCH($C291,'Policy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1" s="276" t="str">
        <f>IF(ISBLANK(INDEX('Policy Characteristics'!K:K,MATCH($C291,'Policy Characteristics'!$C:$C,0))),"",INDEX('Policy Characteristics'!K:K,MATCH($C291,'Policy Characteristics'!$C:$C,0)))</f>
        <v/>
      </c>
      <c r="R291" s="276" t="str">
        <f>IF(ISBLANK(INDEX('Policy Characteristics'!L:L,MATCH($C291,'Policy Characteristics'!$C:$C,0))),"",INDEX('Policy Characteristics'!L:L,MATCH($C291,'Policy Characteristics'!$C:$C,0)))</f>
        <v/>
      </c>
      <c r="S291" s="337"/>
    </row>
    <row r="292" spans="1:19" x14ac:dyDescent="0.25">
      <c r="A292" s="276" t="str">
        <f>IF(ISBLANK(INDEX('Policy Characteristics'!A:A,MATCH($C292,'Policy Characteristics'!$C:$C,0))),"",INDEX('Policy Characteristics'!A:A,MATCH($C292,'Policy Characteristics'!$C:$C,0)))</f>
        <v>Electricity Supply</v>
      </c>
      <c r="B292" s="285" t="str">
        <f>IF(ISBLANK(INDEX('Policy Characteristics'!B:B,MATCH($C292,'Policy Characteristics'!$C:$C,0))),"",INDEX('Policy Characteristics'!B:B,MATCH($C292,'Policy Characteristics'!$C:$C,0)))</f>
        <v>Decrease Cost of Capital</v>
      </c>
      <c r="C292" s="276" t="str">
        <f t="shared" si="19"/>
        <v>Percentage Decrease in Cost of Capital for Power Plants</v>
      </c>
      <c r="D292" s="6" t="s">
        <v>463</v>
      </c>
      <c r="E292" s="47"/>
      <c r="F292" s="6" t="s">
        <v>466</v>
      </c>
      <c r="G292" s="6"/>
      <c r="H292" s="44">
        <v>1734</v>
      </c>
      <c r="I292" s="348" t="s">
        <v>44</v>
      </c>
      <c r="J292" s="277" t="str">
        <f>IF(ISBLANK(INDEX('Policy Characteristics'!D:D,MATCH($C292,'Policy Characteristics'!$C:$C,0))),"",INDEX('Policy Characteristics'!D:D,MATCH($C292,'Policy Characteristics'!$C:$C,0)))</f>
        <v>Decrease Electricity Sector Cost of Capital</v>
      </c>
      <c r="K292" s="276" t="str">
        <f>IF(ISBLANK(INDEX('Policy Characteristics'!E:E,MATCH($C292,'Policy Characteristics'!$C:$C,0))),"",INDEX('Policy Characteristics'!E:E,MATCH($C292,'Policy Characteristics'!$C:$C,0)))</f>
        <v>power plant cost of capital</v>
      </c>
      <c r="L292" s="276">
        <f>IF(ISBLANK(INDEX('Policy Characteristics'!F:F,MATCH($C292,'Policy Characteristics'!$C:$C,0))),"",INDEX('Policy Characteristics'!F:F,MATCH($C292,'Policy Characteristics'!$C:$C,0)))</f>
        <v>0</v>
      </c>
      <c r="M292" s="276">
        <f>IF(ISBLANK(INDEX('Policy Characteristics'!G:G,MATCH($C292,'Policy Characteristics'!$C:$C,0))),"",INDEX('Policy Characteristics'!G:G,MATCH($C292,'Policy Characteristics'!$C:$C,0)))</f>
        <v>100</v>
      </c>
      <c r="N292" s="276">
        <f>IF(ISBLANK(INDEX('Policy Characteristics'!H:H,MATCH($C292,'Policy Characteristics'!$C:$C,0))),"",INDEX('Policy Characteristics'!H:H,MATCH($C292,'Policy Characteristics'!$C:$C,0)))</f>
        <v>1</v>
      </c>
      <c r="O292" s="276" t="str">
        <f>IF(ISBLANK(INDEX('Policy Characteristics'!I:I,MATCH($C292,'Policy Characteristics'!$C:$C,0))),"",INDEX('Policy Characteristics'!I:I,MATCH($C292,'Policy Characteristics'!$C:$C,0)))</f>
        <v>% decrease</v>
      </c>
      <c r="P292" s="276" t="str">
        <f>IF(ISBLANK(INDEX('Policy Characteristics'!J:J,MATCH($C292,'Policy Characteristics'!$C:$C,0))),"",INDEX('Policy Characteristics'!J:J,MATCH($C292,'Policy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2" s="276" t="str">
        <f>IF(ISBLANK(INDEX('Policy Characteristics'!K:K,MATCH($C292,'Policy Characteristics'!$C:$C,0))),"",INDEX('Policy Characteristics'!K:K,MATCH($C292,'Policy Characteristics'!$C:$C,0)))</f>
        <v/>
      </c>
      <c r="R292" s="276" t="str">
        <f>IF(ISBLANK(INDEX('Policy Characteristics'!L:L,MATCH($C292,'Policy Characteristics'!$C:$C,0))),"",INDEX('Policy Characteristics'!L:L,MATCH($C292,'Policy Characteristics'!$C:$C,0)))</f>
        <v/>
      </c>
      <c r="S292" s="337"/>
    </row>
    <row r="293" spans="1:19" x14ac:dyDescent="0.25">
      <c r="A293" s="276" t="str">
        <f>IF(ISBLANK(INDEX('Policy Characteristics'!A:A,MATCH($C293,'Policy Characteristics'!$C:$C,0))),"",INDEX('Policy Characteristics'!A:A,MATCH($C293,'Policy Characteristics'!$C:$C,0)))</f>
        <v>Electricity Supply</v>
      </c>
      <c r="B293" s="285" t="str">
        <f>IF(ISBLANK(INDEX('Policy Characteristics'!B:B,MATCH($C293,'Policy Characteristics'!$C:$C,0))),"",INDEX('Policy Characteristics'!B:B,MATCH($C293,'Policy Characteristics'!$C:$C,0)))</f>
        <v>Decrease Cost of Capital</v>
      </c>
      <c r="C293" s="276" t="str">
        <f t="shared" si="19"/>
        <v>Percentage Decrease in Cost of Capital for Power Plants</v>
      </c>
      <c r="D293" s="6" t="s">
        <v>79</v>
      </c>
      <c r="E293" s="47"/>
      <c r="F293" s="6" t="s">
        <v>91</v>
      </c>
      <c r="G293" s="6"/>
      <c r="H293" s="44">
        <v>1735</v>
      </c>
      <c r="I293" s="348" t="s">
        <v>44</v>
      </c>
      <c r="J293" s="277" t="str">
        <f>IF(ISBLANK(INDEX('Policy Characteristics'!D:D,MATCH($C293,'Policy Characteristics'!$C:$C,0))),"",INDEX('Policy Characteristics'!D:D,MATCH($C293,'Policy Characteristics'!$C:$C,0)))</f>
        <v>Decrease Electricity Sector Cost of Capital</v>
      </c>
      <c r="K293" s="276" t="str">
        <f>IF(ISBLANK(INDEX('Policy Characteristics'!E:E,MATCH($C293,'Policy Characteristics'!$C:$C,0))),"",INDEX('Policy Characteristics'!E:E,MATCH($C293,'Policy Characteristics'!$C:$C,0)))</f>
        <v>power plant cost of capital</v>
      </c>
      <c r="L293" s="276">
        <f>IF(ISBLANK(INDEX('Policy Characteristics'!F:F,MATCH($C293,'Policy Characteristics'!$C:$C,0))),"",INDEX('Policy Characteristics'!F:F,MATCH($C293,'Policy Characteristics'!$C:$C,0)))</f>
        <v>0</v>
      </c>
      <c r="M293" s="276">
        <f>IF(ISBLANK(INDEX('Policy Characteristics'!G:G,MATCH($C293,'Policy Characteristics'!$C:$C,0))),"",INDEX('Policy Characteristics'!G:G,MATCH($C293,'Policy Characteristics'!$C:$C,0)))</f>
        <v>100</v>
      </c>
      <c r="N293" s="276">
        <f>IF(ISBLANK(INDEX('Policy Characteristics'!H:H,MATCH($C293,'Policy Characteristics'!$C:$C,0))),"",INDEX('Policy Characteristics'!H:H,MATCH($C293,'Policy Characteristics'!$C:$C,0)))</f>
        <v>1</v>
      </c>
      <c r="O293" s="276" t="str">
        <f>IF(ISBLANK(INDEX('Policy Characteristics'!I:I,MATCH($C293,'Policy Characteristics'!$C:$C,0))),"",INDEX('Policy Characteristics'!I:I,MATCH($C293,'Policy Characteristics'!$C:$C,0)))</f>
        <v>% decrease</v>
      </c>
      <c r="P293" s="276" t="str">
        <f>IF(ISBLANK(INDEX('Policy Characteristics'!J:J,MATCH($C293,'Policy Characteristics'!$C:$C,0))),"",INDEX('Policy Characteristics'!J:J,MATCH($C293,'Policy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3" s="276" t="str">
        <f>IF(ISBLANK(INDEX('Policy Characteristics'!K:K,MATCH($C293,'Policy Characteristics'!$C:$C,0))),"",INDEX('Policy Characteristics'!K:K,MATCH($C293,'Policy Characteristics'!$C:$C,0)))</f>
        <v/>
      </c>
      <c r="R293" s="276" t="str">
        <f>IF(ISBLANK(INDEX('Policy Characteristics'!L:L,MATCH($C293,'Policy Characteristics'!$C:$C,0))),"",INDEX('Policy Characteristics'!L:L,MATCH($C293,'Policy Characteristics'!$C:$C,0)))</f>
        <v/>
      </c>
      <c r="S293" s="337"/>
    </row>
    <row r="294" spans="1:19" x14ac:dyDescent="0.25">
      <c r="A294" s="276" t="str">
        <f>IF(ISBLANK(INDEX('Policy Characteristics'!A:A,MATCH($C294,'Policy Characteristics'!$C:$C,0))),"",INDEX('Policy Characteristics'!A:A,MATCH($C294,'Policy Characteristics'!$C:$C,0)))</f>
        <v>Electricity Supply</v>
      </c>
      <c r="B294" s="285" t="str">
        <f>IF(ISBLANK(INDEX('Policy Characteristics'!B:B,MATCH($C294,'Policy Characteristics'!$C:$C,0))),"",INDEX('Policy Characteristics'!B:B,MATCH($C294,'Policy Characteristics'!$C:$C,0)))</f>
        <v>Decrease Cost of Capital</v>
      </c>
      <c r="C294" s="276" t="str">
        <f t="shared" si="19"/>
        <v>Percentage Decrease in Cost of Capital for Power Plants</v>
      </c>
      <c r="D294" s="6" t="s">
        <v>80</v>
      </c>
      <c r="E294" s="47"/>
      <c r="F294" s="6" t="s">
        <v>92</v>
      </c>
      <c r="G294" s="6"/>
      <c r="H294" s="44">
        <v>1736</v>
      </c>
      <c r="I294" s="348" t="s">
        <v>44</v>
      </c>
      <c r="J294" s="277" t="str">
        <f>IF(ISBLANK(INDEX('Policy Characteristics'!D:D,MATCH($C294,'Policy Characteristics'!$C:$C,0))),"",INDEX('Policy Characteristics'!D:D,MATCH($C294,'Policy Characteristics'!$C:$C,0)))</f>
        <v>Decrease Electricity Sector Cost of Capital</v>
      </c>
      <c r="K294" s="276" t="str">
        <f>IF(ISBLANK(INDEX('Policy Characteristics'!E:E,MATCH($C294,'Policy Characteristics'!$C:$C,0))),"",INDEX('Policy Characteristics'!E:E,MATCH($C294,'Policy Characteristics'!$C:$C,0)))</f>
        <v>power plant cost of capital</v>
      </c>
      <c r="L294" s="276">
        <f>IF(ISBLANK(INDEX('Policy Characteristics'!F:F,MATCH($C294,'Policy Characteristics'!$C:$C,0))),"",INDEX('Policy Characteristics'!F:F,MATCH($C294,'Policy Characteristics'!$C:$C,0)))</f>
        <v>0</v>
      </c>
      <c r="M294" s="276">
        <f>IF(ISBLANK(INDEX('Policy Characteristics'!G:G,MATCH($C294,'Policy Characteristics'!$C:$C,0))),"",INDEX('Policy Characteristics'!G:G,MATCH($C294,'Policy Characteristics'!$C:$C,0)))</f>
        <v>100</v>
      </c>
      <c r="N294" s="276">
        <f>IF(ISBLANK(INDEX('Policy Characteristics'!H:H,MATCH($C294,'Policy Characteristics'!$C:$C,0))),"",INDEX('Policy Characteristics'!H:H,MATCH($C294,'Policy Characteristics'!$C:$C,0)))</f>
        <v>1</v>
      </c>
      <c r="O294" s="276" t="str">
        <f>IF(ISBLANK(INDEX('Policy Characteristics'!I:I,MATCH($C294,'Policy Characteristics'!$C:$C,0))),"",INDEX('Policy Characteristics'!I:I,MATCH($C294,'Policy Characteristics'!$C:$C,0)))</f>
        <v>% decrease</v>
      </c>
      <c r="P294" s="276" t="str">
        <f>IF(ISBLANK(INDEX('Policy Characteristics'!J:J,MATCH($C294,'Policy Characteristics'!$C:$C,0))),"",INDEX('Policy Characteristics'!J:J,MATCH($C294,'Policy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4" s="276" t="str">
        <f>IF(ISBLANK(INDEX('Policy Characteristics'!K:K,MATCH($C294,'Policy Characteristics'!$C:$C,0))),"",INDEX('Policy Characteristics'!K:K,MATCH($C294,'Policy Characteristics'!$C:$C,0)))</f>
        <v/>
      </c>
      <c r="R294" s="276" t="str">
        <f>IF(ISBLANK(INDEX('Policy Characteristics'!L:L,MATCH($C294,'Policy Characteristics'!$C:$C,0))),"",INDEX('Policy Characteristics'!L:L,MATCH($C294,'Policy Characteristics'!$C:$C,0)))</f>
        <v/>
      </c>
      <c r="S294" s="337"/>
    </row>
    <row r="295" spans="1:19" x14ac:dyDescent="0.25">
      <c r="A295" s="276" t="str">
        <f>IF(ISBLANK(INDEX('Policy Characteristics'!A:A,MATCH($C295,'Policy Characteristics'!$C:$C,0))),"",INDEX('Policy Characteristics'!A:A,MATCH($C295,'Policy Characteristics'!$C:$C,0)))</f>
        <v>Electricity Supply</v>
      </c>
      <c r="B295" s="285" t="str">
        <f>IF(ISBLANK(INDEX('Policy Characteristics'!B:B,MATCH($C295,'Policy Characteristics'!$C:$C,0))),"",INDEX('Policy Characteristics'!B:B,MATCH($C295,'Policy Characteristics'!$C:$C,0)))</f>
        <v>Decrease Cost of Capital</v>
      </c>
      <c r="C295" s="276" t="str">
        <f t="shared" si="19"/>
        <v>Percentage Decrease in Cost of Capital for Power Plants</v>
      </c>
      <c r="D295" s="6" t="s">
        <v>81</v>
      </c>
      <c r="E295" s="47"/>
      <c r="F295" s="6" t="s">
        <v>93</v>
      </c>
      <c r="G295" s="6"/>
      <c r="H295" s="44">
        <v>1737</v>
      </c>
      <c r="I295" s="348" t="s">
        <v>44</v>
      </c>
      <c r="J295" s="277" t="str">
        <f>IF(ISBLANK(INDEX('Policy Characteristics'!D:D,MATCH($C295,'Policy Characteristics'!$C:$C,0))),"",INDEX('Policy Characteristics'!D:D,MATCH($C295,'Policy Characteristics'!$C:$C,0)))</f>
        <v>Decrease Electricity Sector Cost of Capital</v>
      </c>
      <c r="K295" s="276" t="str">
        <f>IF(ISBLANK(INDEX('Policy Characteristics'!E:E,MATCH($C295,'Policy Characteristics'!$C:$C,0))),"",INDEX('Policy Characteristics'!E:E,MATCH($C295,'Policy Characteristics'!$C:$C,0)))</f>
        <v>power plant cost of capital</v>
      </c>
      <c r="L295" s="276">
        <f>IF(ISBLANK(INDEX('Policy Characteristics'!F:F,MATCH($C295,'Policy Characteristics'!$C:$C,0))),"",INDEX('Policy Characteristics'!F:F,MATCH($C295,'Policy Characteristics'!$C:$C,0)))</f>
        <v>0</v>
      </c>
      <c r="M295" s="276">
        <f>IF(ISBLANK(INDEX('Policy Characteristics'!G:G,MATCH($C295,'Policy Characteristics'!$C:$C,0))),"",INDEX('Policy Characteristics'!G:G,MATCH($C295,'Policy Characteristics'!$C:$C,0)))</f>
        <v>100</v>
      </c>
      <c r="N295" s="276">
        <f>IF(ISBLANK(INDEX('Policy Characteristics'!H:H,MATCH($C295,'Policy Characteristics'!$C:$C,0))),"",INDEX('Policy Characteristics'!H:H,MATCH($C295,'Policy Characteristics'!$C:$C,0)))</f>
        <v>1</v>
      </c>
      <c r="O295" s="276" t="str">
        <f>IF(ISBLANK(INDEX('Policy Characteristics'!I:I,MATCH($C295,'Policy Characteristics'!$C:$C,0))),"",INDEX('Policy Characteristics'!I:I,MATCH($C295,'Policy Characteristics'!$C:$C,0)))</f>
        <v>% decrease</v>
      </c>
      <c r="P295" s="276" t="str">
        <f>IF(ISBLANK(INDEX('Policy Characteristics'!J:J,MATCH($C295,'Policy Characteristics'!$C:$C,0))),"",INDEX('Policy Characteristics'!J:J,MATCH($C295,'Policy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5" s="276" t="str">
        <f>IF(ISBLANK(INDEX('Policy Characteristics'!K:K,MATCH($C295,'Policy Characteristics'!$C:$C,0))),"",INDEX('Policy Characteristics'!K:K,MATCH($C295,'Policy Characteristics'!$C:$C,0)))</f>
        <v/>
      </c>
      <c r="R295" s="276" t="str">
        <f>IF(ISBLANK(INDEX('Policy Characteristics'!L:L,MATCH($C295,'Policy Characteristics'!$C:$C,0))),"",INDEX('Policy Characteristics'!L:L,MATCH($C295,'Policy Characteristics'!$C:$C,0)))</f>
        <v/>
      </c>
      <c r="S295" s="337"/>
    </row>
    <row r="296" spans="1:19" x14ac:dyDescent="0.25">
      <c r="A296" s="276" t="str">
        <f>IF(ISBLANK(INDEX('Policy Characteristics'!A:A,MATCH($C296,'Policy Characteristics'!$C:$C,0))),"",INDEX('Policy Characteristics'!A:A,MATCH($C296,'Policy Characteristics'!$C:$C,0)))</f>
        <v>Electricity Supply</v>
      </c>
      <c r="B296" s="285" t="str">
        <f>IF(ISBLANK(INDEX('Policy Characteristics'!B:B,MATCH($C296,'Policy Characteristics'!$C:$C,0))),"",INDEX('Policy Characteristics'!B:B,MATCH($C296,'Policy Characteristics'!$C:$C,0)))</f>
        <v>Decrease Cost of Capital</v>
      </c>
      <c r="C296" s="276" t="str">
        <f t="shared" si="19"/>
        <v>Percentage Decrease in Cost of Capital for Power Plants</v>
      </c>
      <c r="D296" s="6" t="s">
        <v>2450</v>
      </c>
      <c r="E296" s="47"/>
      <c r="F296" s="6" t="s">
        <v>451</v>
      </c>
      <c r="G296" s="6"/>
      <c r="H296" s="44">
        <v>1738</v>
      </c>
      <c r="I296" s="348" t="s">
        <v>44</v>
      </c>
      <c r="J296" s="277" t="str">
        <f>IF(ISBLANK(INDEX('Policy Characteristics'!D:D,MATCH($C296,'Policy Characteristics'!$C:$C,0))),"",INDEX('Policy Characteristics'!D:D,MATCH($C296,'Policy Characteristics'!$C:$C,0)))</f>
        <v>Decrease Electricity Sector Cost of Capital</v>
      </c>
      <c r="K296" s="276" t="str">
        <f>IF(ISBLANK(INDEX('Policy Characteristics'!E:E,MATCH($C296,'Policy Characteristics'!$C:$C,0))),"",INDEX('Policy Characteristics'!E:E,MATCH($C296,'Policy Characteristics'!$C:$C,0)))</f>
        <v>power plant cost of capital</v>
      </c>
      <c r="L296" s="276">
        <f>IF(ISBLANK(INDEX('Policy Characteristics'!F:F,MATCH($C296,'Policy Characteristics'!$C:$C,0))),"",INDEX('Policy Characteristics'!F:F,MATCH($C296,'Policy Characteristics'!$C:$C,0)))</f>
        <v>0</v>
      </c>
      <c r="M296" s="276">
        <f>IF(ISBLANK(INDEX('Policy Characteristics'!G:G,MATCH($C296,'Policy Characteristics'!$C:$C,0))),"",INDEX('Policy Characteristics'!G:G,MATCH($C296,'Policy Characteristics'!$C:$C,0)))</f>
        <v>100</v>
      </c>
      <c r="N296" s="276">
        <f>IF(ISBLANK(INDEX('Policy Characteristics'!H:H,MATCH($C296,'Policy Characteristics'!$C:$C,0))),"",INDEX('Policy Characteristics'!H:H,MATCH($C296,'Policy Characteristics'!$C:$C,0)))</f>
        <v>1</v>
      </c>
      <c r="O296" s="276" t="str">
        <f>IF(ISBLANK(INDEX('Policy Characteristics'!I:I,MATCH($C296,'Policy Characteristics'!$C:$C,0))),"",INDEX('Policy Characteristics'!I:I,MATCH($C296,'Policy Characteristics'!$C:$C,0)))</f>
        <v>% decrease</v>
      </c>
      <c r="P296" s="276" t="str">
        <f>IF(ISBLANK(INDEX('Policy Characteristics'!J:J,MATCH($C296,'Policy Characteristics'!$C:$C,0))),"",INDEX('Policy Characteristics'!J:J,MATCH($C296,'Policy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6" s="276" t="str">
        <f>IF(ISBLANK(INDEX('Policy Characteristics'!K:K,MATCH($C296,'Policy Characteristics'!$C:$C,0))),"",INDEX('Policy Characteristics'!K:K,MATCH($C296,'Policy Characteristics'!$C:$C,0)))</f>
        <v/>
      </c>
      <c r="R296" s="276" t="str">
        <f>IF(ISBLANK(INDEX('Policy Characteristics'!L:L,MATCH($C296,'Policy Characteristics'!$C:$C,0))),"",INDEX('Policy Characteristics'!L:L,MATCH($C296,'Policy Characteristics'!$C:$C,0)))</f>
        <v/>
      </c>
      <c r="S296" s="337"/>
    </row>
    <row r="297" spans="1:19" x14ac:dyDescent="0.25">
      <c r="A297" s="276" t="str">
        <f>IF(ISBLANK(INDEX('Policy Characteristics'!A:A,MATCH($C297,'Policy Characteristics'!$C:$C,0))),"",INDEX('Policy Characteristics'!A:A,MATCH($C297,'Policy Characteristics'!$C:$C,0)))</f>
        <v>Electricity Supply</v>
      </c>
      <c r="B297" s="285" t="str">
        <f>IF(ISBLANK(INDEX('Policy Characteristics'!B:B,MATCH($C297,'Policy Characteristics'!$C:$C,0))),"",INDEX('Policy Characteristics'!B:B,MATCH($C297,'Policy Characteristics'!$C:$C,0)))</f>
        <v>Decrease Cost of Capital</v>
      </c>
      <c r="C297" s="276" t="str">
        <f t="shared" si="19"/>
        <v>Percentage Decrease in Cost of Capital for Power Plants</v>
      </c>
      <c r="D297" s="6" t="s">
        <v>322</v>
      </c>
      <c r="E297" s="47"/>
      <c r="F297" s="6" t="s">
        <v>324</v>
      </c>
      <c r="G297" s="6"/>
      <c r="H297" s="44">
        <v>1739</v>
      </c>
      <c r="I297" s="348" t="s">
        <v>45</v>
      </c>
      <c r="J297" s="277" t="str">
        <f>IF(ISBLANK(INDEX('Policy Characteristics'!D:D,MATCH($C297,'Policy Characteristics'!$C:$C,0))),"",INDEX('Policy Characteristics'!D:D,MATCH($C297,'Policy Characteristics'!$C:$C,0)))</f>
        <v>Decrease Electricity Sector Cost of Capital</v>
      </c>
      <c r="K297" s="276" t="str">
        <f>IF(ISBLANK(INDEX('Policy Characteristics'!E:E,MATCH($C297,'Policy Characteristics'!$C:$C,0))),"",INDEX('Policy Characteristics'!E:E,MATCH($C297,'Policy Characteristics'!$C:$C,0)))</f>
        <v>power plant cost of capital</v>
      </c>
      <c r="L297" s="276">
        <f>IF(ISBLANK(INDEX('Policy Characteristics'!F:F,MATCH($C297,'Policy Characteristics'!$C:$C,0))),"",INDEX('Policy Characteristics'!F:F,MATCH($C297,'Policy Characteristics'!$C:$C,0)))</f>
        <v>0</v>
      </c>
      <c r="M297" s="276">
        <f>IF(ISBLANK(INDEX('Policy Characteristics'!G:G,MATCH($C297,'Policy Characteristics'!$C:$C,0))),"",INDEX('Policy Characteristics'!G:G,MATCH($C297,'Policy Characteristics'!$C:$C,0)))</f>
        <v>100</v>
      </c>
      <c r="N297" s="276">
        <f>IF(ISBLANK(INDEX('Policy Characteristics'!H:H,MATCH($C297,'Policy Characteristics'!$C:$C,0))),"",INDEX('Policy Characteristics'!H:H,MATCH($C297,'Policy Characteristics'!$C:$C,0)))</f>
        <v>1</v>
      </c>
      <c r="O297" s="276" t="str">
        <f>IF(ISBLANK(INDEX('Policy Characteristics'!I:I,MATCH($C297,'Policy Characteristics'!$C:$C,0))),"",INDEX('Policy Characteristics'!I:I,MATCH($C297,'Policy Characteristics'!$C:$C,0)))</f>
        <v>% decrease</v>
      </c>
      <c r="P297" s="276" t="str">
        <f>IF(ISBLANK(INDEX('Policy Characteristics'!J:J,MATCH($C297,'Policy Characteristics'!$C:$C,0))),"",INDEX('Policy Characteristics'!J:J,MATCH($C297,'Policy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7" s="276" t="str">
        <f>IF(ISBLANK(INDEX('Policy Characteristics'!K:K,MATCH($C297,'Policy Characteristics'!$C:$C,0))),"",INDEX('Policy Characteristics'!K:K,MATCH($C297,'Policy Characteristics'!$C:$C,0)))</f>
        <v/>
      </c>
      <c r="R297" s="276" t="str">
        <f>IF(ISBLANK(INDEX('Policy Characteristics'!L:L,MATCH($C297,'Policy Characteristics'!$C:$C,0))),"",INDEX('Policy Characteristics'!L:L,MATCH($C297,'Policy Characteristics'!$C:$C,0)))</f>
        <v/>
      </c>
      <c r="S297" s="337"/>
    </row>
    <row r="298" spans="1:19" x14ac:dyDescent="0.25">
      <c r="A298" s="276" t="str">
        <f>IF(ISBLANK(INDEX('Policy Characteristics'!A:A,MATCH($C298,'Policy Characteristics'!$C:$C,0))),"",INDEX('Policy Characteristics'!A:A,MATCH($C298,'Policy Characteristics'!$C:$C,0)))</f>
        <v>Electricity Supply</v>
      </c>
      <c r="B298" s="285" t="str">
        <f>IF(ISBLANK(INDEX('Policy Characteristics'!B:B,MATCH($C298,'Policy Characteristics'!$C:$C,0))),"",INDEX('Policy Characteristics'!B:B,MATCH($C298,'Policy Characteristics'!$C:$C,0)))</f>
        <v>Decrease Cost of Capital</v>
      </c>
      <c r="C298" s="276" t="str">
        <f t="shared" si="19"/>
        <v>Percentage Decrease in Cost of Capital for Power Plants</v>
      </c>
      <c r="D298" s="6" t="s">
        <v>323</v>
      </c>
      <c r="E298" s="47"/>
      <c r="F298" s="6" t="s">
        <v>325</v>
      </c>
      <c r="G298" s="6"/>
      <c r="H298" s="44">
        <v>1740</v>
      </c>
      <c r="I298" s="348" t="s">
        <v>45</v>
      </c>
      <c r="J298" s="277" t="str">
        <f>IF(ISBLANK(INDEX('Policy Characteristics'!D:D,MATCH($C298,'Policy Characteristics'!$C:$C,0))),"",INDEX('Policy Characteristics'!D:D,MATCH($C298,'Policy Characteristics'!$C:$C,0)))</f>
        <v>Decrease Electricity Sector Cost of Capital</v>
      </c>
      <c r="K298" s="276" t="str">
        <f>IF(ISBLANK(INDEX('Policy Characteristics'!E:E,MATCH($C298,'Policy Characteristics'!$C:$C,0))),"",INDEX('Policy Characteristics'!E:E,MATCH($C298,'Policy Characteristics'!$C:$C,0)))</f>
        <v>power plant cost of capital</v>
      </c>
      <c r="L298" s="276">
        <f>IF(ISBLANK(INDEX('Policy Characteristics'!F:F,MATCH($C298,'Policy Characteristics'!$C:$C,0))),"",INDEX('Policy Characteristics'!F:F,MATCH($C298,'Policy Characteristics'!$C:$C,0)))</f>
        <v>0</v>
      </c>
      <c r="M298" s="276">
        <f>IF(ISBLANK(INDEX('Policy Characteristics'!G:G,MATCH($C298,'Policy Characteristics'!$C:$C,0))),"",INDEX('Policy Characteristics'!G:G,MATCH($C298,'Policy Characteristics'!$C:$C,0)))</f>
        <v>100</v>
      </c>
      <c r="N298" s="276">
        <f>IF(ISBLANK(INDEX('Policy Characteristics'!H:H,MATCH($C298,'Policy Characteristics'!$C:$C,0))),"",INDEX('Policy Characteristics'!H:H,MATCH($C298,'Policy Characteristics'!$C:$C,0)))</f>
        <v>1</v>
      </c>
      <c r="O298" s="276" t="str">
        <f>IF(ISBLANK(INDEX('Policy Characteristics'!I:I,MATCH($C298,'Policy Characteristics'!$C:$C,0))),"",INDEX('Policy Characteristics'!I:I,MATCH($C298,'Policy Characteristics'!$C:$C,0)))</f>
        <v>% decrease</v>
      </c>
      <c r="P298" s="276" t="str">
        <f>IF(ISBLANK(INDEX('Policy Characteristics'!J:J,MATCH($C298,'Policy Characteristics'!$C:$C,0))),"",INDEX('Policy Characteristics'!J:J,MATCH($C298,'Policy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8" s="276" t="str">
        <f>IF(ISBLANK(INDEX('Policy Characteristics'!K:K,MATCH($C298,'Policy Characteristics'!$C:$C,0))),"",INDEX('Policy Characteristics'!K:K,MATCH($C298,'Policy Characteristics'!$C:$C,0)))</f>
        <v/>
      </c>
      <c r="R298" s="276" t="str">
        <f>IF(ISBLANK(INDEX('Policy Characteristics'!L:L,MATCH($C298,'Policy Characteristics'!$C:$C,0))),"",INDEX('Policy Characteristics'!L:L,MATCH($C298,'Policy Characteristics'!$C:$C,0)))</f>
        <v/>
      </c>
      <c r="S298" s="337"/>
    </row>
    <row r="299" spans="1:19" x14ac:dyDescent="0.25">
      <c r="A299" s="276" t="str">
        <f>IF(ISBLANK(INDEX('Policy Characteristics'!A:A,MATCH($C299,'Policy Characteristics'!$C:$C,0))),"",INDEX('Policy Characteristics'!A:A,MATCH($C299,'Policy Characteristics'!$C:$C,0)))</f>
        <v>Electricity Supply</v>
      </c>
      <c r="B299" s="285" t="str">
        <f>IF(ISBLANK(INDEX('Policy Characteristics'!B:B,MATCH($C299,'Policy Characteristics'!$C:$C,0))),"",INDEX('Policy Characteristics'!B:B,MATCH($C299,'Policy Characteristics'!$C:$C,0)))</f>
        <v>Decrease Cost of Capital</v>
      </c>
      <c r="C299" s="276" t="str">
        <f t="shared" si="19"/>
        <v>Percentage Decrease in Cost of Capital for Power Plants</v>
      </c>
      <c r="D299" s="6" t="s">
        <v>459</v>
      </c>
      <c r="E299" s="47"/>
      <c r="F299" s="6" t="s">
        <v>458</v>
      </c>
      <c r="G299" s="6"/>
      <c r="H299" s="44">
        <v>1741</v>
      </c>
      <c r="I299" s="348" t="s">
        <v>45</v>
      </c>
      <c r="J299" s="277" t="str">
        <f>IF(ISBLANK(INDEX('Policy Characteristics'!D:D,MATCH($C299,'Policy Characteristics'!$C:$C,0))),"",INDEX('Policy Characteristics'!D:D,MATCH($C299,'Policy Characteristics'!$C:$C,0)))</f>
        <v>Decrease Electricity Sector Cost of Capital</v>
      </c>
      <c r="K299" s="276" t="str">
        <f>IF(ISBLANK(INDEX('Policy Characteristics'!E:E,MATCH($C299,'Policy Characteristics'!$C:$C,0))),"",INDEX('Policy Characteristics'!E:E,MATCH($C299,'Policy Characteristics'!$C:$C,0)))</f>
        <v>power plant cost of capital</v>
      </c>
      <c r="L299" s="276">
        <f>IF(ISBLANK(INDEX('Policy Characteristics'!F:F,MATCH($C299,'Policy Characteristics'!$C:$C,0))),"",INDEX('Policy Characteristics'!F:F,MATCH($C299,'Policy Characteristics'!$C:$C,0)))</f>
        <v>0</v>
      </c>
      <c r="M299" s="276">
        <f>IF(ISBLANK(INDEX('Policy Characteristics'!G:G,MATCH($C299,'Policy Characteristics'!$C:$C,0))),"",INDEX('Policy Characteristics'!G:G,MATCH($C299,'Policy Characteristics'!$C:$C,0)))</f>
        <v>100</v>
      </c>
      <c r="N299" s="276">
        <f>IF(ISBLANK(INDEX('Policy Characteristics'!H:H,MATCH($C299,'Policy Characteristics'!$C:$C,0))),"",INDEX('Policy Characteristics'!H:H,MATCH($C299,'Policy Characteristics'!$C:$C,0)))</f>
        <v>1</v>
      </c>
      <c r="O299" s="276" t="str">
        <f>IF(ISBLANK(INDEX('Policy Characteristics'!I:I,MATCH($C299,'Policy Characteristics'!$C:$C,0))),"",INDEX('Policy Characteristics'!I:I,MATCH($C299,'Policy Characteristics'!$C:$C,0)))</f>
        <v>% decrease</v>
      </c>
      <c r="P299" s="276" t="str">
        <f>IF(ISBLANK(INDEX('Policy Characteristics'!J:J,MATCH($C299,'Policy Characteristics'!$C:$C,0))),"",INDEX('Policy Characteristics'!J:J,MATCH($C299,'Policy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299" s="276" t="str">
        <f>IF(ISBLANK(INDEX('Policy Characteristics'!K:K,MATCH($C299,'Policy Characteristics'!$C:$C,0))),"",INDEX('Policy Characteristics'!K:K,MATCH($C299,'Policy Characteristics'!$C:$C,0)))</f>
        <v/>
      </c>
      <c r="R299" s="276" t="str">
        <f>IF(ISBLANK(INDEX('Policy Characteristics'!L:L,MATCH($C299,'Policy Characteristics'!$C:$C,0))),"",INDEX('Policy Characteristics'!L:L,MATCH($C299,'Policy Characteristics'!$C:$C,0)))</f>
        <v/>
      </c>
      <c r="S299" s="337"/>
    </row>
    <row r="300" spans="1:19" x14ac:dyDescent="0.25">
      <c r="A300" s="276" t="str">
        <f>IF(ISBLANK(INDEX('Policy Characteristics'!A:A,MATCH($C300,'Policy Characteristics'!$C:$C,0))),"",INDEX('Policy Characteristics'!A:A,MATCH($C300,'Policy Characteristics'!$C:$C,0)))</f>
        <v>Electricity Supply</v>
      </c>
      <c r="B300" s="285" t="str">
        <f>IF(ISBLANK(INDEX('Policy Characteristics'!B:B,MATCH($C300,'Policy Characteristics'!$C:$C,0))),"",INDEX('Policy Characteristics'!B:B,MATCH($C300,'Policy Characteristics'!$C:$C,0)))</f>
        <v>Decrease Cost of Capital</v>
      </c>
      <c r="C300" s="276" t="str">
        <f t="shared" si="19"/>
        <v>Percentage Decrease in Cost of Capital for Power Plants</v>
      </c>
      <c r="D300" s="6" t="s">
        <v>468</v>
      </c>
      <c r="E300" s="47"/>
      <c r="F300" s="6" t="s">
        <v>469</v>
      </c>
      <c r="G300" s="6"/>
      <c r="H300" s="44">
        <v>1742</v>
      </c>
      <c r="I300" s="348" t="s">
        <v>44</v>
      </c>
      <c r="J300" s="277" t="str">
        <f>IF(ISBLANK(INDEX('Policy Characteristics'!D:D,MATCH($C300,'Policy Characteristics'!$C:$C,0))),"",INDEX('Policy Characteristics'!D:D,MATCH($C300,'Policy Characteristics'!$C:$C,0)))</f>
        <v>Decrease Electricity Sector Cost of Capital</v>
      </c>
      <c r="K300" s="276" t="str">
        <f>IF(ISBLANK(INDEX('Policy Characteristics'!E:E,MATCH($C300,'Policy Characteristics'!$C:$C,0))),"",INDEX('Policy Characteristics'!E:E,MATCH($C300,'Policy Characteristics'!$C:$C,0)))</f>
        <v>power plant cost of capital</v>
      </c>
      <c r="L300" s="276">
        <f>IF(ISBLANK(INDEX('Policy Characteristics'!F:F,MATCH($C300,'Policy Characteristics'!$C:$C,0))),"",INDEX('Policy Characteristics'!F:F,MATCH($C300,'Policy Characteristics'!$C:$C,0)))</f>
        <v>0</v>
      </c>
      <c r="M300" s="276">
        <f>IF(ISBLANK(INDEX('Policy Characteristics'!G:G,MATCH($C300,'Policy Characteristics'!$C:$C,0))),"",INDEX('Policy Characteristics'!G:G,MATCH($C300,'Policy Characteristics'!$C:$C,0)))</f>
        <v>100</v>
      </c>
      <c r="N300" s="276">
        <f>IF(ISBLANK(INDEX('Policy Characteristics'!H:H,MATCH($C300,'Policy Characteristics'!$C:$C,0))),"",INDEX('Policy Characteristics'!H:H,MATCH($C300,'Policy Characteristics'!$C:$C,0)))</f>
        <v>1</v>
      </c>
      <c r="O300" s="276" t="str">
        <f>IF(ISBLANK(INDEX('Policy Characteristics'!I:I,MATCH($C300,'Policy Characteristics'!$C:$C,0))),"",INDEX('Policy Characteristics'!I:I,MATCH($C300,'Policy Characteristics'!$C:$C,0)))</f>
        <v>% decrease</v>
      </c>
      <c r="P300" s="276" t="str">
        <f>IF(ISBLANK(INDEX('Policy Characteristics'!J:J,MATCH($C300,'Policy Characteristics'!$C:$C,0))),"",INDEX('Policy Characteristics'!J:J,MATCH($C300,'Policy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0" s="276" t="str">
        <f>IF(ISBLANK(INDEX('Policy Characteristics'!K:K,MATCH($C300,'Policy Characteristics'!$C:$C,0))),"",INDEX('Policy Characteristics'!K:K,MATCH($C300,'Policy Characteristics'!$C:$C,0)))</f>
        <v/>
      </c>
      <c r="R300" s="276" t="str">
        <f>IF(ISBLANK(INDEX('Policy Characteristics'!L:L,MATCH($C300,'Policy Characteristics'!$C:$C,0))),"",INDEX('Policy Characteristics'!L:L,MATCH($C300,'Policy Characteristics'!$C:$C,0)))</f>
        <v/>
      </c>
      <c r="S300" s="337"/>
    </row>
    <row r="301" spans="1:19" x14ac:dyDescent="0.25">
      <c r="A301" s="276" t="str">
        <f>IF(ISBLANK(INDEX('Policy Characteristics'!A:A,MATCH($C301,'Policy Characteristics'!$C:$C,0))),"",INDEX('Policy Characteristics'!A:A,MATCH($C301,'Policy Characteristics'!$C:$C,0)))</f>
        <v>Electricity Supply</v>
      </c>
      <c r="B301" s="285" t="str">
        <f>IF(ISBLANK(INDEX('Policy Characteristics'!B:B,MATCH($C301,'Policy Characteristics'!$C:$C,0))),"",INDEX('Policy Characteristics'!B:B,MATCH($C301,'Policy Characteristics'!$C:$C,0)))</f>
        <v>Decrease Cost of Capital</v>
      </c>
      <c r="C301" s="276" t="str">
        <f t="shared" si="19"/>
        <v>Percentage Decrease in Cost of Capital for Power Plants</v>
      </c>
      <c r="D301" s="6" t="s">
        <v>2779</v>
      </c>
      <c r="E301" s="47"/>
      <c r="F301" s="6" t="s">
        <v>2494</v>
      </c>
      <c r="G301" s="6"/>
      <c r="H301" s="44">
        <v>1743</v>
      </c>
      <c r="I301" s="348" t="s">
        <v>45</v>
      </c>
      <c r="J301" s="277" t="str">
        <f>IF(ISBLANK(INDEX('Policy Characteristics'!D:D,MATCH($C301,'Policy Characteristics'!$C:$C,0))),"",INDEX('Policy Characteristics'!D:D,MATCH($C301,'Policy Characteristics'!$C:$C,0)))</f>
        <v>Decrease Electricity Sector Cost of Capital</v>
      </c>
      <c r="K301" s="276" t="str">
        <f>IF(ISBLANK(INDEX('Policy Characteristics'!E:E,MATCH($C301,'Policy Characteristics'!$C:$C,0))),"",INDEX('Policy Characteristics'!E:E,MATCH($C301,'Policy Characteristics'!$C:$C,0)))</f>
        <v>power plant cost of capital</v>
      </c>
      <c r="L301" s="276">
        <f>IF(ISBLANK(INDEX('Policy Characteristics'!F:F,MATCH($C301,'Policy Characteristics'!$C:$C,0))),"",INDEX('Policy Characteristics'!F:F,MATCH($C301,'Policy Characteristics'!$C:$C,0)))</f>
        <v>0</v>
      </c>
      <c r="M301" s="276">
        <f>IF(ISBLANK(INDEX('Policy Characteristics'!G:G,MATCH($C301,'Policy Characteristics'!$C:$C,0))),"",INDEX('Policy Characteristics'!G:G,MATCH($C301,'Policy Characteristics'!$C:$C,0)))</f>
        <v>100</v>
      </c>
      <c r="N301" s="276">
        <f>IF(ISBLANK(INDEX('Policy Characteristics'!H:H,MATCH($C301,'Policy Characteristics'!$C:$C,0))),"",INDEX('Policy Characteristics'!H:H,MATCH($C301,'Policy Characteristics'!$C:$C,0)))</f>
        <v>1</v>
      </c>
      <c r="O301" s="276" t="str">
        <f>IF(ISBLANK(INDEX('Policy Characteristics'!I:I,MATCH($C301,'Policy Characteristics'!$C:$C,0))),"",INDEX('Policy Characteristics'!I:I,MATCH($C301,'Policy Characteristics'!$C:$C,0)))</f>
        <v>% decrease</v>
      </c>
      <c r="P301" s="276" t="str">
        <f>IF(ISBLANK(INDEX('Policy Characteristics'!J:J,MATCH($C301,'Policy Characteristics'!$C:$C,0))),"",INDEX('Policy Characteristics'!J:J,MATCH($C301,'Policy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1" s="276" t="str">
        <f>IF(ISBLANK(INDEX('Policy Characteristics'!K:K,MATCH($C301,'Policy Characteristics'!$C:$C,0))),"",INDEX('Policy Characteristics'!K:K,MATCH($C301,'Policy Characteristics'!$C:$C,0)))</f>
        <v/>
      </c>
      <c r="R301" s="276" t="str">
        <f>IF(ISBLANK(INDEX('Policy Characteristics'!L:L,MATCH($C301,'Policy Characteristics'!$C:$C,0))),"",INDEX('Policy Characteristics'!L:L,MATCH($C301,'Policy Characteristics'!$C:$C,0)))</f>
        <v/>
      </c>
      <c r="S301" s="337"/>
    </row>
    <row r="302" spans="1:19" x14ac:dyDescent="0.25">
      <c r="A302" s="276" t="str">
        <f>IF(ISBLANK(INDEX('Policy Characteristics'!A:A,MATCH($C302,'Policy Characteristics'!$C:$C,0))),"",INDEX('Policy Characteristics'!A:A,MATCH($C302,'Policy Characteristics'!$C:$C,0)))</f>
        <v>Electricity Supply</v>
      </c>
      <c r="B302" s="285" t="str">
        <f>IF(ISBLANK(INDEX('Policy Characteristics'!B:B,MATCH($C302,'Policy Characteristics'!$C:$C,0))),"",INDEX('Policy Characteristics'!B:B,MATCH($C302,'Policy Characteristics'!$C:$C,0)))</f>
        <v>Decrease Cost of Capital</v>
      </c>
      <c r="C302" s="276" t="str">
        <f t="shared" si="19"/>
        <v>Percentage Decrease in Cost of Capital for Power Plants</v>
      </c>
      <c r="D302" s="6" t="s">
        <v>2780</v>
      </c>
      <c r="E302" s="47"/>
      <c r="F302" s="6" t="s">
        <v>2618</v>
      </c>
      <c r="G302" s="6"/>
      <c r="H302" s="44">
        <v>1744</v>
      </c>
      <c r="I302" s="348" t="s">
        <v>45</v>
      </c>
      <c r="J302" s="277" t="str">
        <f>IF(ISBLANK(INDEX('Policy Characteristics'!D:D,MATCH($C302,'Policy Characteristics'!$C:$C,0))),"",INDEX('Policy Characteristics'!D:D,MATCH($C302,'Policy Characteristics'!$C:$C,0)))</f>
        <v>Decrease Electricity Sector Cost of Capital</v>
      </c>
      <c r="K302" s="276" t="str">
        <f>IF(ISBLANK(INDEX('Policy Characteristics'!E:E,MATCH($C302,'Policy Characteristics'!$C:$C,0))),"",INDEX('Policy Characteristics'!E:E,MATCH($C302,'Policy Characteristics'!$C:$C,0)))</f>
        <v>power plant cost of capital</v>
      </c>
      <c r="L302" s="276">
        <f>IF(ISBLANK(INDEX('Policy Characteristics'!F:F,MATCH($C302,'Policy Characteristics'!$C:$C,0))),"",INDEX('Policy Characteristics'!F:F,MATCH($C302,'Policy Characteristics'!$C:$C,0)))</f>
        <v>0</v>
      </c>
      <c r="M302" s="276">
        <f>IF(ISBLANK(INDEX('Policy Characteristics'!G:G,MATCH($C302,'Policy Characteristics'!$C:$C,0))),"",INDEX('Policy Characteristics'!G:G,MATCH($C302,'Policy Characteristics'!$C:$C,0)))</f>
        <v>100</v>
      </c>
      <c r="N302" s="276">
        <f>IF(ISBLANK(INDEX('Policy Characteristics'!H:H,MATCH($C302,'Policy Characteristics'!$C:$C,0))),"",INDEX('Policy Characteristics'!H:H,MATCH($C302,'Policy Characteristics'!$C:$C,0)))</f>
        <v>1</v>
      </c>
      <c r="O302" s="276" t="str">
        <f>IF(ISBLANK(INDEX('Policy Characteristics'!I:I,MATCH($C302,'Policy Characteristics'!$C:$C,0))),"",INDEX('Policy Characteristics'!I:I,MATCH($C302,'Policy Characteristics'!$C:$C,0)))</f>
        <v>% decrease</v>
      </c>
      <c r="P302" s="276" t="str">
        <f>IF(ISBLANK(INDEX('Policy Characteristics'!J:J,MATCH($C302,'Policy Characteristics'!$C:$C,0))),"",INDEX('Policy Characteristics'!J:J,MATCH($C302,'Policy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2" s="276" t="str">
        <f>IF(ISBLANK(INDEX('Policy Characteristics'!K:K,MATCH($C302,'Policy Characteristics'!$C:$C,0))),"",INDEX('Policy Characteristics'!K:K,MATCH($C302,'Policy Characteristics'!$C:$C,0)))</f>
        <v/>
      </c>
      <c r="R302" s="276" t="str">
        <f>IF(ISBLANK(INDEX('Policy Characteristics'!L:L,MATCH($C302,'Policy Characteristics'!$C:$C,0))),"",INDEX('Policy Characteristics'!L:L,MATCH($C302,'Policy Characteristics'!$C:$C,0)))</f>
        <v/>
      </c>
      <c r="S302" s="337"/>
    </row>
    <row r="303" spans="1:19" x14ac:dyDescent="0.25">
      <c r="A303" s="276" t="str">
        <f>IF(ISBLANK(INDEX('Policy Characteristics'!A:A,MATCH($C303,'Policy Characteristics'!$C:$C,0))),"",INDEX('Policy Characteristics'!A:A,MATCH($C303,'Policy Characteristics'!$C:$C,0)))</f>
        <v>Electricity Supply</v>
      </c>
      <c r="B303" s="285" t="str">
        <f>IF(ISBLANK(INDEX('Policy Characteristics'!B:B,MATCH($C303,'Policy Characteristics'!$C:$C,0))),"",INDEX('Policy Characteristics'!B:B,MATCH($C303,'Policy Characteristics'!$C:$C,0)))</f>
        <v>Decrease Cost of Capital</v>
      </c>
      <c r="C303" s="276" t="str">
        <f t="shared" si="19"/>
        <v>Percentage Decrease in Cost of Capital for Power Plants</v>
      </c>
      <c r="D303" s="6" t="s">
        <v>2781</v>
      </c>
      <c r="E303" s="47"/>
      <c r="F303" s="6" t="s">
        <v>2496</v>
      </c>
      <c r="G303" s="6"/>
      <c r="H303" s="44">
        <v>1745</v>
      </c>
      <c r="I303" s="348" t="s">
        <v>45</v>
      </c>
      <c r="J303" s="277" t="str">
        <f>IF(ISBLANK(INDEX('Policy Characteristics'!D:D,MATCH($C303,'Policy Characteristics'!$C:$C,0))),"",INDEX('Policy Characteristics'!D:D,MATCH($C303,'Policy Characteristics'!$C:$C,0)))</f>
        <v>Decrease Electricity Sector Cost of Capital</v>
      </c>
      <c r="K303" s="276" t="str">
        <f>IF(ISBLANK(INDEX('Policy Characteristics'!E:E,MATCH($C303,'Policy Characteristics'!$C:$C,0))),"",INDEX('Policy Characteristics'!E:E,MATCH($C303,'Policy Characteristics'!$C:$C,0)))</f>
        <v>power plant cost of capital</v>
      </c>
      <c r="L303" s="276">
        <f>IF(ISBLANK(INDEX('Policy Characteristics'!F:F,MATCH($C303,'Policy Characteristics'!$C:$C,0))),"",INDEX('Policy Characteristics'!F:F,MATCH($C303,'Policy Characteristics'!$C:$C,0)))</f>
        <v>0</v>
      </c>
      <c r="M303" s="276">
        <f>IF(ISBLANK(INDEX('Policy Characteristics'!G:G,MATCH($C303,'Policy Characteristics'!$C:$C,0))),"",INDEX('Policy Characteristics'!G:G,MATCH($C303,'Policy Characteristics'!$C:$C,0)))</f>
        <v>100</v>
      </c>
      <c r="N303" s="276">
        <f>IF(ISBLANK(INDEX('Policy Characteristics'!H:H,MATCH($C303,'Policy Characteristics'!$C:$C,0))),"",INDEX('Policy Characteristics'!H:H,MATCH($C303,'Policy Characteristics'!$C:$C,0)))</f>
        <v>1</v>
      </c>
      <c r="O303" s="276" t="str">
        <f>IF(ISBLANK(INDEX('Policy Characteristics'!I:I,MATCH($C303,'Policy Characteristics'!$C:$C,0))),"",INDEX('Policy Characteristics'!I:I,MATCH($C303,'Policy Characteristics'!$C:$C,0)))</f>
        <v>% decrease</v>
      </c>
      <c r="P303" s="276" t="str">
        <f>IF(ISBLANK(INDEX('Policy Characteristics'!J:J,MATCH($C303,'Policy Characteristics'!$C:$C,0))),"",INDEX('Policy Characteristics'!J:J,MATCH($C303,'Policy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3" s="276" t="str">
        <f>IF(ISBLANK(INDEX('Policy Characteristics'!K:K,MATCH($C303,'Policy Characteristics'!$C:$C,0))),"",INDEX('Policy Characteristics'!K:K,MATCH($C303,'Policy Characteristics'!$C:$C,0)))</f>
        <v/>
      </c>
      <c r="R303" s="276" t="str">
        <f>IF(ISBLANK(INDEX('Policy Characteristics'!L:L,MATCH($C303,'Policy Characteristics'!$C:$C,0))),"",INDEX('Policy Characteristics'!L:L,MATCH($C303,'Policy Characteristics'!$C:$C,0)))</f>
        <v/>
      </c>
      <c r="S303" s="337"/>
    </row>
    <row r="304" spans="1:19" x14ac:dyDescent="0.25">
      <c r="A304" s="276" t="str">
        <f>IF(ISBLANK(INDEX('Policy Characteristics'!A:A,MATCH($C304,'Policy Characteristics'!$C:$C,0))),"",INDEX('Policy Characteristics'!A:A,MATCH($C304,'Policy Characteristics'!$C:$C,0)))</f>
        <v>Electricity Supply</v>
      </c>
      <c r="B304" s="285" t="str">
        <f>IF(ISBLANK(INDEX('Policy Characteristics'!B:B,MATCH($C304,'Policy Characteristics'!$C:$C,0))),"",INDEX('Policy Characteristics'!B:B,MATCH($C304,'Policy Characteristics'!$C:$C,0)))</f>
        <v>Decrease Cost of Capital</v>
      </c>
      <c r="C304" s="276" t="str">
        <f t="shared" si="19"/>
        <v>Percentage Decrease in Cost of Capital for Power Plants</v>
      </c>
      <c r="D304" s="6" t="s">
        <v>3577</v>
      </c>
      <c r="E304" s="47"/>
      <c r="F304" s="6" t="s">
        <v>3584</v>
      </c>
      <c r="G304" s="6"/>
      <c r="H304" s="44">
        <v>1804</v>
      </c>
      <c r="I304" s="348" t="s">
        <v>44</v>
      </c>
      <c r="J304" s="277" t="str">
        <f>IF(ISBLANK(INDEX('Policy Characteristics'!D:D,MATCH($C304,'Policy Characteristics'!$C:$C,0))),"",INDEX('Policy Characteristics'!D:D,MATCH($C304,'Policy Characteristics'!$C:$C,0)))</f>
        <v>Decrease Electricity Sector Cost of Capital</v>
      </c>
      <c r="K304" s="276" t="str">
        <f>IF(ISBLANK(INDEX('Policy Characteristics'!E:E,MATCH($C304,'Policy Characteristics'!$C:$C,0))),"",INDEX('Policy Characteristics'!E:E,MATCH($C304,'Policy Characteristics'!$C:$C,0)))</f>
        <v>power plant cost of capital</v>
      </c>
      <c r="L304" s="276">
        <f>IF(ISBLANK(INDEX('Policy Characteristics'!F:F,MATCH($C304,'Policy Characteristics'!$C:$C,0))),"",INDEX('Policy Characteristics'!F:F,MATCH($C304,'Policy Characteristics'!$C:$C,0)))</f>
        <v>0</v>
      </c>
      <c r="M304" s="276">
        <f>IF(ISBLANK(INDEX('Policy Characteristics'!G:G,MATCH($C304,'Policy Characteristics'!$C:$C,0))),"",INDEX('Policy Characteristics'!G:G,MATCH($C304,'Policy Characteristics'!$C:$C,0)))</f>
        <v>100</v>
      </c>
      <c r="N304" s="276">
        <f>IF(ISBLANK(INDEX('Policy Characteristics'!H:H,MATCH($C304,'Policy Characteristics'!$C:$C,0))),"",INDEX('Policy Characteristics'!H:H,MATCH($C304,'Policy Characteristics'!$C:$C,0)))</f>
        <v>1</v>
      </c>
      <c r="O304" s="276" t="str">
        <f>IF(ISBLANK(INDEX('Policy Characteristics'!I:I,MATCH($C304,'Policy Characteristics'!$C:$C,0))),"",INDEX('Policy Characteristics'!I:I,MATCH($C304,'Policy Characteristics'!$C:$C,0)))</f>
        <v>% decrease</v>
      </c>
      <c r="P304" s="276" t="str">
        <f>IF(ISBLANK(INDEX('Policy Characteristics'!J:J,MATCH($C304,'Policy Characteristics'!$C:$C,0))),"",INDEX('Policy Characteristics'!J:J,MATCH($C304,'Policy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4" s="276" t="str">
        <f>IF(ISBLANK(INDEX('Policy Characteristics'!K:K,MATCH($C304,'Policy Characteristics'!$C:$C,0))),"",INDEX('Policy Characteristics'!K:K,MATCH($C304,'Policy Characteristics'!$C:$C,0)))</f>
        <v/>
      </c>
      <c r="R304" s="276" t="str">
        <f>IF(ISBLANK(INDEX('Policy Characteristics'!L:L,MATCH($C304,'Policy Characteristics'!$C:$C,0))),"",INDEX('Policy Characteristics'!L:L,MATCH($C304,'Policy Characteristics'!$C:$C,0)))</f>
        <v/>
      </c>
      <c r="S304" s="337"/>
    </row>
    <row r="305" spans="1:19" x14ac:dyDescent="0.25">
      <c r="A305" s="276" t="str">
        <f>IF(ISBLANK(INDEX('Policy Characteristics'!A:A,MATCH($C305,'Policy Characteristics'!$C:$C,0))),"",INDEX('Policy Characteristics'!A:A,MATCH($C305,'Policy Characteristics'!$C:$C,0)))</f>
        <v>Electricity Supply</v>
      </c>
      <c r="B305" s="285" t="str">
        <f>IF(ISBLANK(INDEX('Policy Characteristics'!B:B,MATCH($C305,'Policy Characteristics'!$C:$C,0))),"",INDEX('Policy Characteristics'!B:B,MATCH($C305,'Policy Characteristics'!$C:$C,0)))</f>
        <v>Decrease Cost of Capital</v>
      </c>
      <c r="C305" s="276" t="str">
        <f t="shared" si="19"/>
        <v>Percentage Decrease in Cost of Capital for Power Plants</v>
      </c>
      <c r="D305" s="6" t="s">
        <v>3580</v>
      </c>
      <c r="E305" s="47"/>
      <c r="F305" s="6" t="s">
        <v>3585</v>
      </c>
      <c r="G305" s="6"/>
      <c r="H305" s="44">
        <v>1805</v>
      </c>
      <c r="I305" s="348" t="s">
        <v>44</v>
      </c>
      <c r="J305" s="277" t="str">
        <f>IF(ISBLANK(INDEX('Policy Characteristics'!D:D,MATCH($C305,'Policy Characteristics'!$C:$C,0))),"",INDEX('Policy Characteristics'!D:D,MATCH($C305,'Policy Characteristics'!$C:$C,0)))</f>
        <v>Decrease Electricity Sector Cost of Capital</v>
      </c>
      <c r="K305" s="276" t="str">
        <f>IF(ISBLANK(INDEX('Policy Characteristics'!E:E,MATCH($C305,'Policy Characteristics'!$C:$C,0))),"",INDEX('Policy Characteristics'!E:E,MATCH($C305,'Policy Characteristics'!$C:$C,0)))</f>
        <v>power plant cost of capital</v>
      </c>
      <c r="L305" s="276">
        <f>IF(ISBLANK(INDEX('Policy Characteristics'!F:F,MATCH($C305,'Policy Characteristics'!$C:$C,0))),"",INDEX('Policy Characteristics'!F:F,MATCH($C305,'Policy Characteristics'!$C:$C,0)))</f>
        <v>0</v>
      </c>
      <c r="M305" s="276">
        <f>IF(ISBLANK(INDEX('Policy Characteristics'!G:G,MATCH($C305,'Policy Characteristics'!$C:$C,0))),"",INDEX('Policy Characteristics'!G:G,MATCH($C305,'Policy Characteristics'!$C:$C,0)))</f>
        <v>100</v>
      </c>
      <c r="N305" s="276">
        <f>IF(ISBLANK(INDEX('Policy Characteristics'!H:H,MATCH($C305,'Policy Characteristics'!$C:$C,0))),"",INDEX('Policy Characteristics'!H:H,MATCH($C305,'Policy Characteristics'!$C:$C,0)))</f>
        <v>1</v>
      </c>
      <c r="O305" s="276" t="str">
        <f>IF(ISBLANK(INDEX('Policy Characteristics'!I:I,MATCH($C305,'Policy Characteristics'!$C:$C,0))),"",INDEX('Policy Characteristics'!I:I,MATCH($C305,'Policy Characteristics'!$C:$C,0)))</f>
        <v>% decrease</v>
      </c>
      <c r="P305" s="276" t="str">
        <f>IF(ISBLANK(INDEX('Policy Characteristics'!J:J,MATCH($C305,'Policy Characteristics'!$C:$C,0))),"",INDEX('Policy Characteristics'!J:J,MATCH($C305,'Policy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5" s="276" t="str">
        <f>IF(ISBLANK(INDEX('Policy Characteristics'!K:K,MATCH($C305,'Policy Characteristics'!$C:$C,0))),"",INDEX('Policy Characteristics'!K:K,MATCH($C305,'Policy Characteristics'!$C:$C,0)))</f>
        <v/>
      </c>
      <c r="R305" s="276" t="str">
        <f>IF(ISBLANK(INDEX('Policy Characteristics'!L:L,MATCH($C305,'Policy Characteristics'!$C:$C,0))),"",INDEX('Policy Characteristics'!L:L,MATCH($C305,'Policy Characteristics'!$C:$C,0)))</f>
        <v/>
      </c>
      <c r="S305" s="337"/>
    </row>
    <row r="306" spans="1:19" x14ac:dyDescent="0.25">
      <c r="A306" s="276" t="str">
        <f>IF(ISBLANK(INDEX('Policy Characteristics'!A:A,MATCH($C306,'Policy Characteristics'!$C:$C,0))),"",INDEX('Policy Characteristics'!A:A,MATCH($C306,'Policy Characteristics'!$C:$C,0)))</f>
        <v>Electricity Supply</v>
      </c>
      <c r="B306" s="285" t="str">
        <f>IF(ISBLANK(INDEX('Policy Characteristics'!B:B,MATCH($C306,'Policy Characteristics'!$C:$C,0))),"",INDEX('Policy Characteristics'!B:B,MATCH($C306,'Policy Characteristics'!$C:$C,0)))</f>
        <v>Decrease Cost of Capital</v>
      </c>
      <c r="C306" s="276" t="str">
        <f t="shared" si="19"/>
        <v>Percentage Decrease in Cost of Capital for Power Plants</v>
      </c>
      <c r="D306" s="6" t="s">
        <v>3581</v>
      </c>
      <c r="E306" s="47"/>
      <c r="F306" s="6" t="s">
        <v>3586</v>
      </c>
      <c r="G306" s="6"/>
      <c r="H306" s="44">
        <v>1806</v>
      </c>
      <c r="I306" s="348" t="s">
        <v>44</v>
      </c>
      <c r="J306" s="277" t="str">
        <f>IF(ISBLANK(INDEX('Policy Characteristics'!D:D,MATCH($C306,'Policy Characteristics'!$C:$C,0))),"",INDEX('Policy Characteristics'!D:D,MATCH($C306,'Policy Characteristics'!$C:$C,0)))</f>
        <v>Decrease Electricity Sector Cost of Capital</v>
      </c>
      <c r="K306" s="276" t="str">
        <f>IF(ISBLANK(INDEX('Policy Characteristics'!E:E,MATCH($C306,'Policy Characteristics'!$C:$C,0))),"",INDEX('Policy Characteristics'!E:E,MATCH($C306,'Policy Characteristics'!$C:$C,0)))</f>
        <v>power plant cost of capital</v>
      </c>
      <c r="L306" s="276">
        <f>IF(ISBLANK(INDEX('Policy Characteristics'!F:F,MATCH($C306,'Policy Characteristics'!$C:$C,0))),"",INDEX('Policy Characteristics'!F:F,MATCH($C306,'Policy Characteristics'!$C:$C,0)))</f>
        <v>0</v>
      </c>
      <c r="M306" s="276">
        <f>IF(ISBLANK(INDEX('Policy Characteristics'!G:G,MATCH($C306,'Policy Characteristics'!$C:$C,0))),"",INDEX('Policy Characteristics'!G:G,MATCH($C306,'Policy Characteristics'!$C:$C,0)))</f>
        <v>100</v>
      </c>
      <c r="N306" s="276">
        <f>IF(ISBLANK(INDEX('Policy Characteristics'!H:H,MATCH($C306,'Policy Characteristics'!$C:$C,0))),"",INDEX('Policy Characteristics'!H:H,MATCH($C306,'Policy Characteristics'!$C:$C,0)))</f>
        <v>1</v>
      </c>
      <c r="O306" s="276" t="str">
        <f>IF(ISBLANK(INDEX('Policy Characteristics'!I:I,MATCH($C306,'Policy Characteristics'!$C:$C,0))),"",INDEX('Policy Characteristics'!I:I,MATCH($C306,'Policy Characteristics'!$C:$C,0)))</f>
        <v>% decrease</v>
      </c>
      <c r="P306" s="276" t="str">
        <f>IF(ISBLANK(INDEX('Policy Characteristics'!J:J,MATCH($C306,'Policy Characteristics'!$C:$C,0))),"",INDEX('Policy Characteristics'!J:J,MATCH($C306,'Policy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6" s="276" t="str">
        <f>IF(ISBLANK(INDEX('Policy Characteristics'!K:K,MATCH($C306,'Policy Characteristics'!$C:$C,0))),"",INDEX('Policy Characteristics'!K:K,MATCH($C306,'Policy Characteristics'!$C:$C,0)))</f>
        <v/>
      </c>
      <c r="R306" s="276" t="str">
        <f>IF(ISBLANK(INDEX('Policy Characteristics'!L:L,MATCH($C306,'Policy Characteristics'!$C:$C,0))),"",INDEX('Policy Characteristics'!L:L,MATCH($C306,'Policy Characteristics'!$C:$C,0)))</f>
        <v/>
      </c>
      <c r="S306" s="337"/>
    </row>
    <row r="307" spans="1:19" x14ac:dyDescent="0.25">
      <c r="A307" s="276" t="str">
        <f>IF(ISBLANK(INDEX('Policy Characteristics'!A:A,MATCH($C307,'Policy Characteristics'!$C:$C,0))),"",INDEX('Policy Characteristics'!A:A,MATCH($C307,'Policy Characteristics'!$C:$C,0)))</f>
        <v>Electricity Supply</v>
      </c>
      <c r="B307" s="285" t="str">
        <f>IF(ISBLANK(INDEX('Policy Characteristics'!B:B,MATCH($C307,'Policy Characteristics'!$C:$C,0))),"",INDEX('Policy Characteristics'!B:B,MATCH($C307,'Policy Characteristics'!$C:$C,0)))</f>
        <v>Decrease Cost of Capital</v>
      </c>
      <c r="C307" s="276" t="str">
        <f t="shared" si="19"/>
        <v>Percentage Decrease in Cost of Capital for Power Plants</v>
      </c>
      <c r="D307" s="6" t="s">
        <v>3582</v>
      </c>
      <c r="E307" s="47"/>
      <c r="F307" s="6" t="s">
        <v>3587</v>
      </c>
      <c r="G307" s="6"/>
      <c r="H307" s="44">
        <v>1807</v>
      </c>
      <c r="I307" s="348" t="s">
        <v>44</v>
      </c>
      <c r="J307" s="277" t="str">
        <f>IF(ISBLANK(INDEX('Policy Characteristics'!D:D,MATCH($C307,'Policy Characteristics'!$C:$C,0))),"",INDEX('Policy Characteristics'!D:D,MATCH($C307,'Policy Characteristics'!$C:$C,0)))</f>
        <v>Decrease Electricity Sector Cost of Capital</v>
      </c>
      <c r="K307" s="276" t="str">
        <f>IF(ISBLANK(INDEX('Policy Characteristics'!E:E,MATCH($C307,'Policy Characteristics'!$C:$C,0))),"",INDEX('Policy Characteristics'!E:E,MATCH($C307,'Policy Characteristics'!$C:$C,0)))</f>
        <v>power plant cost of capital</v>
      </c>
      <c r="L307" s="276">
        <f>IF(ISBLANK(INDEX('Policy Characteristics'!F:F,MATCH($C307,'Policy Characteristics'!$C:$C,0))),"",INDEX('Policy Characteristics'!F:F,MATCH($C307,'Policy Characteristics'!$C:$C,0)))</f>
        <v>0</v>
      </c>
      <c r="M307" s="276">
        <f>IF(ISBLANK(INDEX('Policy Characteristics'!G:G,MATCH($C307,'Policy Characteristics'!$C:$C,0))),"",INDEX('Policy Characteristics'!G:G,MATCH($C307,'Policy Characteristics'!$C:$C,0)))</f>
        <v>100</v>
      </c>
      <c r="N307" s="276">
        <f>IF(ISBLANK(INDEX('Policy Characteristics'!H:H,MATCH($C307,'Policy Characteristics'!$C:$C,0))),"",INDEX('Policy Characteristics'!H:H,MATCH($C307,'Policy Characteristics'!$C:$C,0)))</f>
        <v>1</v>
      </c>
      <c r="O307" s="276" t="str">
        <f>IF(ISBLANK(INDEX('Policy Characteristics'!I:I,MATCH($C307,'Policy Characteristics'!$C:$C,0))),"",INDEX('Policy Characteristics'!I:I,MATCH($C307,'Policy Characteristics'!$C:$C,0)))</f>
        <v>% decrease</v>
      </c>
      <c r="P307" s="276" t="str">
        <f>IF(ISBLANK(INDEX('Policy Characteristics'!J:J,MATCH($C307,'Policy Characteristics'!$C:$C,0))),"",INDEX('Policy Characteristics'!J:J,MATCH($C307,'Policy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7" s="276" t="str">
        <f>IF(ISBLANK(INDEX('Policy Characteristics'!K:K,MATCH($C307,'Policy Characteristics'!$C:$C,0))),"",INDEX('Policy Characteristics'!K:K,MATCH($C307,'Policy Characteristics'!$C:$C,0)))</f>
        <v/>
      </c>
      <c r="R307" s="276" t="str">
        <f>IF(ISBLANK(INDEX('Policy Characteristics'!L:L,MATCH($C307,'Policy Characteristics'!$C:$C,0))),"",INDEX('Policy Characteristics'!L:L,MATCH($C307,'Policy Characteristics'!$C:$C,0)))</f>
        <v/>
      </c>
      <c r="S307" s="337"/>
    </row>
    <row r="308" spans="1:19" x14ac:dyDescent="0.25">
      <c r="A308" s="276" t="str">
        <f>IF(ISBLANK(INDEX('Policy Characteristics'!A:A,MATCH($C308,'Policy Characteristics'!$C:$C,0))),"",INDEX('Policy Characteristics'!A:A,MATCH($C308,'Policy Characteristics'!$C:$C,0)))</f>
        <v>Electricity Supply</v>
      </c>
      <c r="B308" s="285" t="str">
        <f>IF(ISBLANK(INDEX('Policy Characteristics'!B:B,MATCH($C308,'Policy Characteristics'!$C:$C,0))),"",INDEX('Policy Characteristics'!B:B,MATCH($C308,'Policy Characteristics'!$C:$C,0)))</f>
        <v>Decrease Cost of Capital</v>
      </c>
      <c r="C308" s="276" t="str">
        <f t="shared" si="19"/>
        <v>Percentage Decrease in Cost of Capital for Power Plants</v>
      </c>
      <c r="D308" s="6" t="s">
        <v>3583</v>
      </c>
      <c r="E308" s="47"/>
      <c r="F308" s="6" t="s">
        <v>3588</v>
      </c>
      <c r="G308" s="6"/>
      <c r="H308" s="44">
        <v>1808</v>
      </c>
      <c r="I308" s="348" t="s">
        <v>44</v>
      </c>
      <c r="J308" s="277" t="str">
        <f>IF(ISBLANK(INDEX('Policy Characteristics'!D:D,MATCH($C308,'Policy Characteristics'!$C:$C,0))),"",INDEX('Policy Characteristics'!D:D,MATCH($C308,'Policy Characteristics'!$C:$C,0)))</f>
        <v>Decrease Electricity Sector Cost of Capital</v>
      </c>
      <c r="K308" s="276" t="str">
        <f>IF(ISBLANK(INDEX('Policy Characteristics'!E:E,MATCH($C308,'Policy Characteristics'!$C:$C,0))),"",INDEX('Policy Characteristics'!E:E,MATCH($C308,'Policy Characteristics'!$C:$C,0)))</f>
        <v>power plant cost of capital</v>
      </c>
      <c r="L308" s="276">
        <f>IF(ISBLANK(INDEX('Policy Characteristics'!F:F,MATCH($C308,'Policy Characteristics'!$C:$C,0))),"",INDEX('Policy Characteristics'!F:F,MATCH($C308,'Policy Characteristics'!$C:$C,0)))</f>
        <v>0</v>
      </c>
      <c r="M308" s="276">
        <f>IF(ISBLANK(INDEX('Policy Characteristics'!G:G,MATCH($C308,'Policy Characteristics'!$C:$C,0))),"",INDEX('Policy Characteristics'!G:G,MATCH($C308,'Policy Characteristics'!$C:$C,0)))</f>
        <v>100</v>
      </c>
      <c r="N308" s="276">
        <f>IF(ISBLANK(INDEX('Policy Characteristics'!H:H,MATCH($C308,'Policy Characteristics'!$C:$C,0))),"",INDEX('Policy Characteristics'!H:H,MATCH($C308,'Policy Characteristics'!$C:$C,0)))</f>
        <v>1</v>
      </c>
      <c r="O308" s="276" t="str">
        <f>IF(ISBLANK(INDEX('Policy Characteristics'!I:I,MATCH($C308,'Policy Characteristics'!$C:$C,0))),"",INDEX('Policy Characteristics'!I:I,MATCH($C308,'Policy Characteristics'!$C:$C,0)))</f>
        <v>% decrease</v>
      </c>
      <c r="P308" s="276" t="str">
        <f>IF(ISBLANK(INDEX('Policy Characteristics'!J:J,MATCH($C308,'Policy Characteristics'!$C:$C,0))),"",INDEX('Policy Characteristics'!J:J,MATCH($C308,'Policy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8" s="276" t="str">
        <f>IF(ISBLANK(INDEX('Policy Characteristics'!K:K,MATCH($C308,'Policy Characteristics'!$C:$C,0))),"",INDEX('Policy Characteristics'!K:K,MATCH($C308,'Policy Characteristics'!$C:$C,0)))</f>
        <v/>
      </c>
      <c r="R308" s="276" t="str">
        <f>IF(ISBLANK(INDEX('Policy Characteristics'!L:L,MATCH($C308,'Policy Characteristics'!$C:$C,0))),"",INDEX('Policy Characteristics'!L:L,MATCH($C308,'Policy Characteristics'!$C:$C,0)))</f>
        <v/>
      </c>
      <c r="S308" s="337"/>
    </row>
    <row r="309" spans="1:19" x14ac:dyDescent="0.25">
      <c r="A309" s="276" t="str">
        <f>IF(ISBLANK(INDEX('Policy Characteristics'!A:A,MATCH($C309,'Policy Characteristics'!$C:$C,0))),"",INDEX('Policy Characteristics'!A:A,MATCH($C309,'Policy Characteristics'!$C:$C,0)))</f>
        <v>Electricity Supply</v>
      </c>
      <c r="B309" s="285" t="str">
        <f>IF(ISBLANK(INDEX('Policy Characteristics'!B:B,MATCH($C309,'Policy Characteristics'!$C:$C,0))),"",INDEX('Policy Characteristics'!B:B,MATCH($C309,'Policy Characteristics'!$C:$C,0)))</f>
        <v>Decrease Cost of Capital</v>
      </c>
      <c r="C309" s="276" t="str">
        <f t="shared" si="19"/>
        <v>Percentage Decrease in Cost of Capital for Power Plants</v>
      </c>
      <c r="D309" s="6" t="s">
        <v>3675</v>
      </c>
      <c r="E309" s="47"/>
      <c r="F309" s="6" t="s">
        <v>3673</v>
      </c>
      <c r="G309" s="6"/>
      <c r="H309" s="44">
        <v>1809</v>
      </c>
      <c r="I309" s="348" t="s">
        <v>44</v>
      </c>
      <c r="J309" s="277" t="str">
        <f>IF(ISBLANK(INDEX('Policy Characteristics'!D:D,MATCH($C309,'Policy Characteristics'!$C:$C,0))),"",INDEX('Policy Characteristics'!D:D,MATCH($C309,'Policy Characteristics'!$C:$C,0)))</f>
        <v>Decrease Electricity Sector Cost of Capital</v>
      </c>
      <c r="K309" s="276" t="str">
        <f>IF(ISBLANK(INDEX('Policy Characteristics'!E:E,MATCH($C309,'Policy Characteristics'!$C:$C,0))),"",INDEX('Policy Characteristics'!E:E,MATCH($C309,'Policy Characteristics'!$C:$C,0)))</f>
        <v>power plant cost of capital</v>
      </c>
      <c r="L309" s="276">
        <f>IF(ISBLANK(INDEX('Policy Characteristics'!F:F,MATCH($C309,'Policy Characteristics'!$C:$C,0))),"",INDEX('Policy Characteristics'!F:F,MATCH($C309,'Policy Characteristics'!$C:$C,0)))</f>
        <v>0</v>
      </c>
      <c r="M309" s="276">
        <f>IF(ISBLANK(INDEX('Policy Characteristics'!G:G,MATCH($C309,'Policy Characteristics'!$C:$C,0))),"",INDEX('Policy Characteristics'!G:G,MATCH($C309,'Policy Characteristics'!$C:$C,0)))</f>
        <v>100</v>
      </c>
      <c r="N309" s="276">
        <f>IF(ISBLANK(INDEX('Policy Characteristics'!H:H,MATCH($C309,'Policy Characteristics'!$C:$C,0))),"",INDEX('Policy Characteristics'!H:H,MATCH($C309,'Policy Characteristics'!$C:$C,0)))</f>
        <v>1</v>
      </c>
      <c r="O309" s="276" t="str">
        <f>IF(ISBLANK(INDEX('Policy Characteristics'!I:I,MATCH($C309,'Policy Characteristics'!$C:$C,0))),"",INDEX('Policy Characteristics'!I:I,MATCH($C309,'Policy Characteristics'!$C:$C,0)))</f>
        <v>% decrease</v>
      </c>
      <c r="P309" s="276" t="str">
        <f>IF(ISBLANK(INDEX('Policy Characteristics'!J:J,MATCH($C309,'Policy Characteristics'!$C:$C,0))),"",INDEX('Policy Characteristics'!J:J,MATCH($C309,'Policy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09" s="276" t="str">
        <f>IF(ISBLANK(INDEX('Policy Characteristics'!K:K,MATCH($C309,'Policy Characteristics'!$C:$C,0))),"",INDEX('Policy Characteristics'!K:K,MATCH($C309,'Policy Characteristics'!$C:$C,0)))</f>
        <v/>
      </c>
      <c r="R309" s="276" t="str">
        <f>IF(ISBLANK(INDEX('Policy Characteristics'!L:L,MATCH($C309,'Policy Characteristics'!$C:$C,0))),"",INDEX('Policy Characteristics'!L:L,MATCH($C309,'Policy Characteristics'!$C:$C,0)))</f>
        <v/>
      </c>
      <c r="S309" s="337"/>
    </row>
    <row r="310" spans="1:19" x14ac:dyDescent="0.25">
      <c r="A310" s="276" t="str">
        <f>IF(ISBLANK(INDEX('Policy Characteristics'!A:A,MATCH($C310,'Policy Characteristics'!$C:$C,0))),"",INDEX('Policy Characteristics'!A:A,MATCH($C310,'Policy Characteristics'!$C:$C,0)))</f>
        <v>Electricity Supply</v>
      </c>
      <c r="B310" s="285" t="str">
        <f>IF(ISBLANK(INDEX('Policy Characteristics'!B:B,MATCH($C310,'Policy Characteristics'!$C:$C,0))),"",INDEX('Policy Characteristics'!B:B,MATCH($C310,'Policy Characteristics'!$C:$C,0)))</f>
        <v>Decrease Cost of Capital</v>
      </c>
      <c r="C310" s="276" t="str">
        <f t="shared" si="19"/>
        <v>Percentage Decrease in Cost of Capital for Power Plants</v>
      </c>
      <c r="D310" s="6" t="s">
        <v>3676</v>
      </c>
      <c r="E310" s="47"/>
      <c r="F310" s="6" t="s">
        <v>3674</v>
      </c>
      <c r="G310" s="6"/>
      <c r="H310" s="44">
        <v>2238</v>
      </c>
      <c r="I310" s="348" t="s">
        <v>44</v>
      </c>
      <c r="J310" s="277" t="str">
        <f>IF(ISBLANK(INDEX('Policy Characteristics'!D:D,MATCH($C310,'Policy Characteristics'!$C:$C,0))),"",INDEX('Policy Characteristics'!D:D,MATCH($C310,'Policy Characteristics'!$C:$C,0)))</f>
        <v>Decrease Electricity Sector Cost of Capital</v>
      </c>
      <c r="K310" s="276" t="str">
        <f>IF(ISBLANK(INDEX('Policy Characteristics'!E:E,MATCH($C310,'Policy Characteristics'!$C:$C,0))),"",INDEX('Policy Characteristics'!E:E,MATCH($C310,'Policy Characteristics'!$C:$C,0)))</f>
        <v>power plant cost of capital</v>
      </c>
      <c r="L310" s="276">
        <f>IF(ISBLANK(INDEX('Policy Characteristics'!F:F,MATCH($C310,'Policy Characteristics'!$C:$C,0))),"",INDEX('Policy Characteristics'!F:F,MATCH($C310,'Policy Characteristics'!$C:$C,0)))</f>
        <v>0</v>
      </c>
      <c r="M310" s="276">
        <f>IF(ISBLANK(INDEX('Policy Characteristics'!G:G,MATCH($C310,'Policy Characteristics'!$C:$C,0))),"",INDEX('Policy Characteristics'!G:G,MATCH($C310,'Policy Characteristics'!$C:$C,0)))</f>
        <v>100</v>
      </c>
      <c r="N310" s="276">
        <f>IF(ISBLANK(INDEX('Policy Characteristics'!H:H,MATCH($C310,'Policy Characteristics'!$C:$C,0))),"",INDEX('Policy Characteristics'!H:H,MATCH($C310,'Policy Characteristics'!$C:$C,0)))</f>
        <v>1</v>
      </c>
      <c r="O310" s="276" t="str">
        <f>IF(ISBLANK(INDEX('Policy Characteristics'!I:I,MATCH($C310,'Policy Characteristics'!$C:$C,0))),"",INDEX('Policy Characteristics'!I:I,MATCH($C310,'Policy Characteristics'!$C:$C,0)))</f>
        <v>% decrease</v>
      </c>
      <c r="P310" s="276" t="str">
        <f>IF(ISBLANK(INDEX('Policy Characteristics'!J:J,MATCH($C310,'Policy Characteristics'!$C:$C,0))),"",INDEX('Policy Characteristics'!J:J,MATCH($C310,'Policy Characteristics'!$C:$C,0)))</f>
        <v>**Description:** This policy decreases the cost of capital for new power plant investments, making the specified plant type more attractive to deploy.  // **Guidance for setting values:** The BAU cost of capital for all plant types is calculated as 7.4%, based on data from Lazard.</v>
      </c>
      <c r="Q310" s="276"/>
      <c r="R310" s="276"/>
      <c r="S310" s="337"/>
    </row>
    <row r="311" spans="1:19" x14ac:dyDescent="0.25">
      <c r="A311" s="276" t="str">
        <f>IF(ISBLANK(INDEX('Policy Characteristics'!A:A,MATCH($C311,'Policy Characteristics'!$C:$C,0))),"",INDEX('Policy Characteristics'!A:A,MATCH($C311,'Policy Characteristics'!$C:$C,0)))</f>
        <v>Electricity Supply</v>
      </c>
      <c r="B311" s="285" t="str">
        <f>IF(ISBLANK(INDEX('Policy Characteristics'!B:B,MATCH($C311,'Policy Characteristics'!$C:$C,0))),"",INDEX('Policy Characteristics'!B:B,MATCH($C311,'Policy Characteristics'!$C:$C,0)))</f>
        <v>Demand Response</v>
      </c>
      <c r="C311" t="s">
        <v>28</v>
      </c>
      <c r="D311" s="47"/>
      <c r="E311" s="47"/>
      <c r="F311" s="47"/>
      <c r="G311" s="47"/>
      <c r="H311" s="44">
        <v>30</v>
      </c>
      <c r="I311" s="347" t="s">
        <v>44</v>
      </c>
      <c r="J311" s="277" t="str">
        <f>IF(ISBLANK(INDEX('Policy Characteristics'!D:D,MATCH($C311,'Policy Characteristics'!$C:$C,0))),"",INDEX('Policy Characteristics'!D:D,MATCH($C311,'Policy Characteristics'!$C:$C,0)))</f>
        <v>Demand Response</v>
      </c>
      <c r="K311" s="276" t="str">
        <f>IF(ISBLANK(INDEX('Policy Characteristics'!E:E,MATCH($C311,'Policy Characteristics'!$C:$C,0))),"",INDEX('Policy Characteristics'!E:E,MATCH($C311,'Policy Characteristics'!$C:$C,0)))</f>
        <v>elec demand response</v>
      </c>
      <c r="L311" s="284">
        <f>IF(ISBLANK(INDEX('Policy Characteristics'!F:F,MATCH($C311,'Policy Characteristics'!$C:$C,0))),"",INDEX('Policy Characteristics'!F:F,MATCH($C311,'Policy Characteristics'!$C:$C,0)))</f>
        <v>0</v>
      </c>
      <c r="M311" s="284">
        <f>IF(ISBLANK(INDEX('Policy Characteristics'!G:G,MATCH($C311,'Policy Characteristics'!$C:$C,0))),"",INDEX('Policy Characteristics'!G:G,MATCH($C311,'Policy Characteristics'!$C:$C,0)))</f>
        <v>1</v>
      </c>
      <c r="N311" s="284">
        <f>IF(ISBLANK(INDEX('Policy Characteristics'!H:H,MATCH($C311,'Policy Characteristics'!$C:$C,0))),"",INDEX('Policy Characteristics'!H:H,MATCH($C311,'Policy Characteristics'!$C:$C,0)))</f>
        <v>0.01</v>
      </c>
      <c r="O311" s="276" t="str">
        <f>IF(ISBLANK(INDEX('Policy Characteristics'!I:I,MATCH($C311,'Policy Characteristics'!$C:$C,0))),"",INDEX('Policy Characteristics'!I:I,MATCH($C311,'Policy Characteristics'!$C:$C,0)))</f>
        <v>% of potential achieved</v>
      </c>
      <c r="P311" s="276" t="str">
        <f>IF(ISBLANK(INDEX('Policy Characteristics'!J:J,MATCH($C311,'Policy Characteristics'!$C:$C,0))),"",INDEX('Policy Characteristics'!J:J,MATCH($C311,'Policy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A 100% setting provides for an additional 350 GW of demand response capacity in 2050 (on top of a BAU quantity of 41 GW).</v>
      </c>
      <c r="Q311" s="276" t="str">
        <f>IF(ISBLANK(INDEX('Policy Characteristics'!K:K,MATCH($C311,'Policy Characteristics'!$C:$C,0))),"",INDEX('Policy Characteristics'!K:K,MATCH($C311,'Policy Characteristics'!$C:$C,0)))</f>
        <v>electricity-sector-main.html#dr</v>
      </c>
      <c r="R311" s="276" t="str">
        <f>IF(ISBLANK(INDEX('Policy Characteristics'!L:L,MATCH($C311,'Policy Characteristics'!$C:$C,0))),"",INDEX('Policy Characteristics'!L:L,MATCH($C311,'Policy Characteristics'!$C:$C,0)))</f>
        <v>demand-response.html</v>
      </c>
    </row>
    <row r="312" spans="1:19" x14ac:dyDescent="0.25">
      <c r="A312" s="276" t="str">
        <f>IF(ISBLANK(INDEX('Policy Characteristics'!A:A,MATCH($C312,'Policy Characteristics'!$C:$C,0))),"",INDEX('Policy Characteristics'!A:A,MATCH($C312,'Policy Characteristics'!$C:$C,0)))</f>
        <v>Electricity Supply</v>
      </c>
      <c r="B312" s="285" t="str">
        <f>IF(ISBLANK(INDEX('Policy Characteristics'!B:B,MATCH($C312,'Policy Characteristics'!$C:$C,0))),"",INDEX('Policy Characteristics'!B:B,MATCH($C312,'Policy Characteristics'!$C:$C,0)))</f>
        <v>Early Retirement of Power Plants</v>
      </c>
      <c r="C312" t="s">
        <v>129</v>
      </c>
      <c r="D312" s="47" t="s">
        <v>462</v>
      </c>
      <c r="E312" s="47"/>
      <c r="F312" s="47" t="s">
        <v>461</v>
      </c>
      <c r="G312" s="47"/>
      <c r="H312" s="44">
        <v>31</v>
      </c>
      <c r="I312" s="347" t="s">
        <v>44</v>
      </c>
      <c r="J312" s="277" t="str">
        <f>IF(ISBLANK(INDEX('Policy Characteristics'!D:D,MATCH($C312,'Policy Characteristics'!$C:$C,0))),"",INDEX('Policy Characteristics'!D:D,MATCH($C312,'Policy Characteristics'!$C:$C,0)))</f>
        <v>Early Retirement of Power Plants</v>
      </c>
      <c r="K312" s="276" t="str">
        <f>IF(ISBLANK(INDEX('Policy Characteristics'!E:E,MATCH($C312,'Policy Characteristics'!$C:$C,0))),"",INDEX('Policy Characteristics'!E:E,MATCH($C312,'Policy Characteristics'!$C:$C,0)))</f>
        <v>elec early retirement</v>
      </c>
      <c r="L312" s="276">
        <f>IF(ISBLANK(INDEX('Policy Characteristics'!F:F,MATCH($C312,'Policy Characteristics'!$C:$C,0))),"",INDEX('Policy Characteristics'!F:F,MATCH($C312,'Policy Characteristics'!$C:$C,0)))</f>
        <v>0</v>
      </c>
      <c r="M312" s="276">
        <f>IF(ISBLANK(INDEX('Policy Characteristics'!G:G,MATCH($C312,'Policy Characteristics'!$C:$C,0))),"",INDEX('Policy Characteristics'!G:G,MATCH($C312,'Policy Characteristics'!$C:$C,0)))</f>
        <v>25000</v>
      </c>
      <c r="N312" s="276">
        <f>IF(ISBLANK(INDEX('Policy Characteristics'!H:H,MATCH($C312,'Policy Characteristics'!$C:$C,0))),"",INDEX('Policy Characteristics'!H:H,MATCH($C312,'Policy Characteristics'!$C:$C,0)))</f>
        <v>500</v>
      </c>
      <c r="O312" s="276" t="str">
        <f>IF(ISBLANK(INDEX('Policy Characteristics'!I:I,MATCH($C312,'Policy Characteristics'!$C:$C,0))),"",INDEX('Policy Characteristics'!I:I,MATCH($C312,'Policy Characteristics'!$C:$C,0)))</f>
        <v>MW/year</v>
      </c>
      <c r="P312" s="276" t="str">
        <f>IF(ISBLANK(INDEX('Policy Characteristics'!J:J,MATCH($C312,'Policy Characteristics'!$C:$C,0))),"",INDEX('Policy Characteristics'!J:J,MATCH($C312,'Policy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2" s="276" t="str">
        <f>IF(ISBLANK(INDEX('Policy Characteristics'!K:K,MATCH($C312,'Policy Characteristics'!$C:$C,0))),"",INDEX('Policy Characteristics'!K:K,MATCH($C312,'Policy Characteristics'!$C:$C,0)))</f>
        <v>electricity-sector-main.html#early-ret</v>
      </c>
      <c r="R312" s="276" t="str">
        <f>IF(ISBLANK(INDEX('Policy Characteristics'!L:L,MATCH($C312,'Policy Characteristics'!$C:$C,0))),"",INDEX('Policy Characteristics'!L:L,MATCH($C312,'Policy Characteristics'!$C:$C,0)))</f>
        <v>early-retirement-of-power-plants.html</v>
      </c>
    </row>
    <row r="313" spans="1:19" x14ac:dyDescent="0.25">
      <c r="A313" s="276" t="str">
        <f>IF(ISBLANK(INDEX('Policy Characteristics'!A:A,MATCH($C313,'Policy Characteristics'!$C:$C,0))),"",INDEX('Policy Characteristics'!A:A,MATCH($C313,'Policy Characteristics'!$C:$C,0)))</f>
        <v>Electricity Supply</v>
      </c>
      <c r="B313" s="285" t="str">
        <f>IF(ISBLANK(INDEX('Policy Characteristics'!B:B,MATCH($C313,'Policy Characteristics'!$C:$C,0))),"",INDEX('Policy Characteristics'!B:B,MATCH($C313,'Policy Characteristics'!$C:$C,0)))</f>
        <v>Early Retirement of Power Plants</v>
      </c>
      <c r="C313" t="s">
        <v>129</v>
      </c>
      <c r="D313" s="6" t="s">
        <v>3578</v>
      </c>
      <c r="E313" s="47"/>
      <c r="F313" s="6" t="s">
        <v>3507</v>
      </c>
      <c r="G313" s="47"/>
      <c r="H313" s="44">
        <v>1760</v>
      </c>
      <c r="I313" s="347" t="s">
        <v>44</v>
      </c>
      <c r="J313" s="277" t="str">
        <f>IF(ISBLANK(INDEX('Policy Characteristics'!D:D,MATCH($C313,'Policy Characteristics'!$C:$C,0))),"",INDEX('Policy Characteristics'!D:D,MATCH($C313,'Policy Characteristics'!$C:$C,0)))</f>
        <v>Early Retirement of Power Plants</v>
      </c>
      <c r="K313" s="276" t="str">
        <f>IF(ISBLANK(INDEX('Policy Characteristics'!E:E,MATCH($C313,'Policy Characteristics'!$C:$C,0))),"",INDEX('Policy Characteristics'!E:E,MATCH($C313,'Policy Characteristics'!$C:$C,0)))</f>
        <v>elec early retirement</v>
      </c>
      <c r="L313" s="276">
        <f>IF(ISBLANK(INDEX('Policy Characteristics'!F:F,MATCH($C313,'Policy Characteristics'!$C:$C,0))),"",INDEX('Policy Characteristics'!F:F,MATCH($C313,'Policy Characteristics'!$C:$C,0)))</f>
        <v>0</v>
      </c>
      <c r="M313" s="276">
        <f>IF(ISBLANK(INDEX('Policy Characteristics'!G:G,MATCH($C313,'Policy Characteristics'!$C:$C,0))),"",INDEX('Policy Characteristics'!G:G,MATCH($C313,'Policy Characteristics'!$C:$C,0)))</f>
        <v>25000</v>
      </c>
      <c r="N313" s="276">
        <f>IF(ISBLANK(INDEX('Policy Characteristics'!H:H,MATCH($C313,'Policy Characteristics'!$C:$C,0))),"",INDEX('Policy Characteristics'!H:H,MATCH($C313,'Policy Characteristics'!$C:$C,0)))</f>
        <v>500</v>
      </c>
      <c r="O313" s="276" t="str">
        <f>IF(ISBLANK(INDEX('Policy Characteristics'!I:I,MATCH($C313,'Policy Characteristics'!$C:$C,0))),"",INDEX('Policy Characteristics'!I:I,MATCH($C313,'Policy Characteristics'!$C:$C,0)))</f>
        <v>MW/year</v>
      </c>
      <c r="P313" s="276" t="str">
        <f>IF(ISBLANK(INDEX('Policy Characteristics'!J:J,MATCH($C313,'Policy Characteristics'!$C:$C,0))),"",INDEX('Policy Characteristics'!J:J,MATCH($C313,'Policy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3" s="276" t="str">
        <f>IF(ISBLANK(INDEX('Policy Characteristics'!K:K,MATCH($C313,'Policy Characteristics'!$C:$C,0))),"",INDEX('Policy Characteristics'!K:K,MATCH($C313,'Policy Characteristics'!$C:$C,0)))</f>
        <v>electricity-sector-main.html#early-ret</v>
      </c>
      <c r="R313" s="276" t="str">
        <f>IF(ISBLANK(INDEX('Policy Characteristics'!L:L,MATCH($C313,'Policy Characteristics'!$C:$C,0))),"",INDEX('Policy Characteristics'!L:L,MATCH($C313,'Policy Characteristics'!$C:$C,0)))</f>
        <v>early-retirement-of-power-plants.html</v>
      </c>
    </row>
    <row r="314" spans="1:19" x14ac:dyDescent="0.25">
      <c r="A314" s="276" t="str">
        <f>IF(ISBLANK(INDEX('Policy Characteristics'!A:A,MATCH($C314,'Policy Characteristics'!$C:$C,0))),"",INDEX('Policy Characteristics'!A:A,MATCH($C314,'Policy Characteristics'!$C:$C,0)))</f>
        <v>Electricity Supply</v>
      </c>
      <c r="B314" s="285" t="str">
        <f>IF(ISBLANK(INDEX('Policy Characteristics'!B:B,MATCH($C314,'Policy Characteristics'!$C:$C,0))),"",INDEX('Policy Characteristics'!B:B,MATCH($C314,'Policy Characteristics'!$C:$C,0)))</f>
        <v>Early Retirement of Power Plants</v>
      </c>
      <c r="C314" s="276" t="str">
        <f t="shared" ref="C314:C335" si="20">C$312</f>
        <v>Annual Additional Capacity Retired due to Early Retirement Policy</v>
      </c>
      <c r="D314" s="6" t="s">
        <v>3579</v>
      </c>
      <c r="E314" s="47"/>
      <c r="F314" s="6" t="s">
        <v>3508</v>
      </c>
      <c r="G314" s="47"/>
      <c r="H314" s="44">
        <v>620</v>
      </c>
      <c r="I314" s="347" t="s">
        <v>44</v>
      </c>
      <c r="J314" s="277" t="str">
        <f>IF(ISBLANK(INDEX('Policy Characteristics'!D:D,MATCH($C314,'Policy Characteristics'!$C:$C,0))),"",INDEX('Policy Characteristics'!D:D,MATCH($C314,'Policy Characteristics'!$C:$C,0)))</f>
        <v>Early Retirement of Power Plants</v>
      </c>
      <c r="K314" s="276" t="str">
        <f>IF(ISBLANK(INDEX('Policy Characteristics'!E:E,MATCH($C314,'Policy Characteristics'!$C:$C,0))),"",INDEX('Policy Characteristics'!E:E,MATCH($C314,'Policy Characteristics'!$C:$C,0)))</f>
        <v>elec early retirement</v>
      </c>
      <c r="L314" s="276">
        <f>IF(ISBLANK(INDEX('Policy Characteristics'!F:F,MATCH($C314,'Policy Characteristics'!$C:$C,0))),"",INDEX('Policy Characteristics'!F:F,MATCH($C314,'Policy Characteristics'!$C:$C,0)))</f>
        <v>0</v>
      </c>
      <c r="M314" s="276">
        <f>IF(ISBLANK(INDEX('Policy Characteristics'!G:G,MATCH($C314,'Policy Characteristics'!$C:$C,0))),"",INDEX('Policy Characteristics'!G:G,MATCH($C314,'Policy Characteristics'!$C:$C,0)))</f>
        <v>25000</v>
      </c>
      <c r="N314" s="276">
        <f>IF(ISBLANK(INDEX('Policy Characteristics'!H:H,MATCH($C314,'Policy Characteristics'!$C:$C,0))),"",INDEX('Policy Characteristics'!H:H,MATCH($C314,'Policy Characteristics'!$C:$C,0)))</f>
        <v>500</v>
      </c>
      <c r="O314" s="276" t="str">
        <f>IF(ISBLANK(INDEX('Policy Characteristics'!I:I,MATCH($C314,'Policy Characteristics'!$C:$C,0))),"",INDEX('Policy Characteristics'!I:I,MATCH($C314,'Policy Characteristics'!$C:$C,0)))</f>
        <v>MW/year</v>
      </c>
      <c r="P314" s="276" t="str">
        <f>IF(ISBLANK(INDEX('Policy Characteristics'!J:J,MATCH($C314,'Policy Characteristics'!$C:$C,0))),"",INDEX('Policy Characteristics'!J:J,MATCH($C314,'Policy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4" s="276" t="str">
        <f>IF(ISBLANK(INDEX('Policy Characteristics'!K:K,MATCH($C314,'Policy Characteristics'!$C:$C,0))),"",INDEX('Policy Characteristics'!K:K,MATCH($C314,'Policy Characteristics'!$C:$C,0)))</f>
        <v>electricity-sector-main.html#early-ret</v>
      </c>
      <c r="R314" s="276" t="str">
        <f>IF(ISBLANK(INDEX('Policy Characteristics'!L:L,MATCH($C314,'Policy Characteristics'!$C:$C,0))),"",INDEX('Policy Characteristics'!L:L,MATCH($C314,'Policy Characteristics'!$C:$C,0)))</f>
        <v>early-retirement-of-power-plants.html</v>
      </c>
    </row>
    <row r="315" spans="1:19" x14ac:dyDescent="0.25">
      <c r="A315" s="276" t="str">
        <f>IF(ISBLANK(INDEX('Policy Characteristics'!A:A,MATCH($C315,'Policy Characteristics'!$C:$C,0))),"",INDEX('Policy Characteristics'!A:A,MATCH($C315,'Policy Characteristics'!$C:$C,0)))</f>
        <v>Electricity Supply</v>
      </c>
      <c r="B315" s="285" t="str">
        <f>IF(ISBLANK(INDEX('Policy Characteristics'!B:B,MATCH($C315,'Policy Characteristics'!$C:$C,0))),"",INDEX('Policy Characteristics'!B:B,MATCH($C315,'Policy Characteristics'!$C:$C,0)))</f>
        <v>Early Retirement of Power Plants</v>
      </c>
      <c r="C315" s="276" t="str">
        <f t="shared" si="20"/>
        <v>Annual Additional Capacity Retired due to Early Retirement Policy</v>
      </c>
      <c r="D315" s="6" t="s">
        <v>77</v>
      </c>
      <c r="E315" s="47"/>
      <c r="F315" s="6" t="s">
        <v>3589</v>
      </c>
      <c r="G315" s="47"/>
      <c r="H315" s="44">
        <v>32</v>
      </c>
      <c r="I315" s="347" t="s">
        <v>44</v>
      </c>
      <c r="J315" s="277" t="str">
        <f>IF(ISBLANK(INDEX('Policy Characteristics'!D:D,MATCH($C315,'Policy Characteristics'!$C:$C,0))),"",INDEX('Policy Characteristics'!D:D,MATCH($C315,'Policy Characteristics'!$C:$C,0)))</f>
        <v>Early Retirement of Power Plants</v>
      </c>
      <c r="K315" s="276" t="str">
        <f>IF(ISBLANK(INDEX('Policy Characteristics'!E:E,MATCH($C315,'Policy Characteristics'!$C:$C,0))),"",INDEX('Policy Characteristics'!E:E,MATCH($C315,'Policy Characteristics'!$C:$C,0)))</f>
        <v>elec early retirement</v>
      </c>
      <c r="L315" s="276">
        <f>IF(ISBLANK(INDEX('Policy Characteristics'!F:F,MATCH($C315,'Policy Characteristics'!$C:$C,0))),"",INDEX('Policy Characteristics'!F:F,MATCH($C315,'Policy Characteristics'!$C:$C,0)))</f>
        <v>0</v>
      </c>
      <c r="M315" s="276">
        <f>IF(ISBLANK(INDEX('Policy Characteristics'!G:G,MATCH($C315,'Policy Characteristics'!$C:$C,0))),"",INDEX('Policy Characteristics'!G:G,MATCH($C315,'Policy Characteristics'!$C:$C,0)))</f>
        <v>25000</v>
      </c>
      <c r="N315" s="276">
        <f>IF(ISBLANK(INDEX('Policy Characteristics'!H:H,MATCH($C315,'Policy Characteristics'!$C:$C,0))),"",INDEX('Policy Characteristics'!H:H,MATCH($C315,'Policy Characteristics'!$C:$C,0)))</f>
        <v>500</v>
      </c>
      <c r="O315" s="276" t="str">
        <f>IF(ISBLANK(INDEX('Policy Characteristics'!I:I,MATCH($C315,'Policy Characteristics'!$C:$C,0))),"",INDEX('Policy Characteristics'!I:I,MATCH($C315,'Policy Characteristics'!$C:$C,0)))</f>
        <v>MW/year</v>
      </c>
      <c r="P315" s="276" t="str">
        <f>IF(ISBLANK(INDEX('Policy Characteristics'!J:J,MATCH($C315,'Policy Characteristics'!$C:$C,0))),"",INDEX('Policy Characteristics'!J:J,MATCH($C315,'Policy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5" s="276" t="str">
        <f>IF(ISBLANK(INDEX('Policy Characteristics'!K:K,MATCH($C315,'Policy Characteristics'!$C:$C,0))),"",INDEX('Policy Characteristics'!K:K,MATCH($C315,'Policy Characteristics'!$C:$C,0)))</f>
        <v>electricity-sector-main.html#early-ret</v>
      </c>
      <c r="R315" s="276" t="str">
        <f>IF(ISBLANK(INDEX('Policy Characteristics'!L:L,MATCH($C315,'Policy Characteristics'!$C:$C,0))),"",INDEX('Policy Characteristics'!L:L,MATCH($C315,'Policy Characteristics'!$C:$C,0)))</f>
        <v>early-retirement-of-power-plants.html</v>
      </c>
    </row>
    <row r="316" spans="1:19" x14ac:dyDescent="0.25">
      <c r="A316" s="276" t="str">
        <f>IF(ISBLANK(INDEX('Policy Characteristics'!A:A,MATCH($C316,'Policy Characteristics'!$C:$C,0))),"",INDEX('Policy Characteristics'!A:A,MATCH($C316,'Policy Characteristics'!$C:$C,0)))</f>
        <v>Electricity Supply</v>
      </c>
      <c r="B316" s="285" t="str">
        <f>IF(ISBLANK(INDEX('Policy Characteristics'!B:B,MATCH($C316,'Policy Characteristics'!$C:$C,0))),"",INDEX('Policy Characteristics'!B:B,MATCH($C316,'Policy Characteristics'!$C:$C,0)))</f>
        <v>Early Retirement of Power Plants</v>
      </c>
      <c r="C316" s="276" t="str">
        <f t="shared" si="20"/>
        <v>Annual Additional Capacity Retired due to Early Retirement Policy</v>
      </c>
      <c r="D316" s="6" t="s">
        <v>78</v>
      </c>
      <c r="E316" s="47"/>
      <c r="F316" s="6" t="s">
        <v>90</v>
      </c>
      <c r="G316" s="47"/>
      <c r="H316" s="44">
        <v>621</v>
      </c>
      <c r="I316" s="347" t="s">
        <v>45</v>
      </c>
      <c r="J316" s="277" t="str">
        <f>IF(ISBLANK(INDEX('Policy Characteristics'!D:D,MATCH($C316,'Policy Characteristics'!$C:$C,0))),"",INDEX('Policy Characteristics'!D:D,MATCH($C316,'Policy Characteristics'!$C:$C,0)))</f>
        <v>Early Retirement of Power Plants</v>
      </c>
      <c r="K316" s="276" t="str">
        <f>IF(ISBLANK(INDEX('Policy Characteristics'!E:E,MATCH($C316,'Policy Characteristics'!$C:$C,0))),"",INDEX('Policy Characteristics'!E:E,MATCH($C316,'Policy Characteristics'!$C:$C,0)))</f>
        <v>elec early retirement</v>
      </c>
      <c r="L316" s="276">
        <f>IF(ISBLANK(INDEX('Policy Characteristics'!F:F,MATCH($C316,'Policy Characteristics'!$C:$C,0))),"",INDEX('Policy Characteristics'!F:F,MATCH($C316,'Policy Characteristics'!$C:$C,0)))</f>
        <v>0</v>
      </c>
      <c r="M316" s="276">
        <f>IF(ISBLANK(INDEX('Policy Characteristics'!G:G,MATCH($C316,'Policy Characteristics'!$C:$C,0))),"",INDEX('Policy Characteristics'!G:G,MATCH($C316,'Policy Characteristics'!$C:$C,0)))</f>
        <v>25000</v>
      </c>
      <c r="N316" s="276">
        <f>IF(ISBLANK(INDEX('Policy Characteristics'!H:H,MATCH($C316,'Policy Characteristics'!$C:$C,0))),"",INDEX('Policy Characteristics'!H:H,MATCH($C316,'Policy Characteristics'!$C:$C,0)))</f>
        <v>500</v>
      </c>
      <c r="O316" s="276" t="str">
        <f>IF(ISBLANK(INDEX('Policy Characteristics'!I:I,MATCH($C316,'Policy Characteristics'!$C:$C,0))),"",INDEX('Policy Characteristics'!I:I,MATCH($C316,'Policy Characteristics'!$C:$C,0)))</f>
        <v>MW/year</v>
      </c>
      <c r="P316" s="276" t="str">
        <f>IF(ISBLANK(INDEX('Policy Characteristics'!J:J,MATCH($C316,'Policy Characteristics'!$C:$C,0))),"",INDEX('Policy Characteristics'!J:J,MATCH($C316,'Policy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6" s="276" t="str">
        <f>IF(ISBLANK(INDEX('Policy Characteristics'!K:K,MATCH($C316,'Policy Characteristics'!$C:$C,0))),"",INDEX('Policy Characteristics'!K:K,MATCH($C316,'Policy Characteristics'!$C:$C,0)))</f>
        <v>electricity-sector-main.html#early-ret</v>
      </c>
      <c r="R316" s="276" t="str">
        <f>IF(ISBLANK(INDEX('Policy Characteristics'!L:L,MATCH($C316,'Policy Characteristics'!$C:$C,0))),"",INDEX('Policy Characteristics'!L:L,MATCH($C316,'Policy Characteristics'!$C:$C,0)))</f>
        <v>early-retirement-of-power-plants.html</v>
      </c>
    </row>
    <row r="317" spans="1:19" x14ac:dyDescent="0.25">
      <c r="A317" s="276" t="str">
        <f>IF(ISBLANK(INDEX('Policy Characteristics'!A:A,MATCH($C317,'Policy Characteristics'!$C:$C,0))),"",INDEX('Policy Characteristics'!A:A,MATCH($C317,'Policy Characteristics'!$C:$C,0)))</f>
        <v>Electricity Supply</v>
      </c>
      <c r="B317" s="285" t="str">
        <f>IF(ISBLANK(INDEX('Policy Characteristics'!B:B,MATCH($C317,'Policy Characteristics'!$C:$C,0))),"",INDEX('Policy Characteristics'!B:B,MATCH($C317,'Policy Characteristics'!$C:$C,0)))</f>
        <v>Early Retirement of Power Plants</v>
      </c>
      <c r="C317" s="276" t="str">
        <f t="shared" si="20"/>
        <v>Annual Additional Capacity Retired due to Early Retirement Policy</v>
      </c>
      <c r="D317" s="6" t="s">
        <v>463</v>
      </c>
      <c r="E317" s="47"/>
      <c r="F317" s="6" t="s">
        <v>466</v>
      </c>
      <c r="G317" s="47"/>
      <c r="H317" s="44">
        <v>622</v>
      </c>
      <c r="I317" s="347" t="s">
        <v>45</v>
      </c>
      <c r="J317" s="277" t="str">
        <f>IF(ISBLANK(INDEX('Policy Characteristics'!D:D,MATCH($C317,'Policy Characteristics'!$C:$C,0))),"",INDEX('Policy Characteristics'!D:D,MATCH($C317,'Policy Characteristics'!$C:$C,0)))</f>
        <v>Early Retirement of Power Plants</v>
      </c>
      <c r="K317" s="276" t="str">
        <f>IF(ISBLANK(INDEX('Policy Characteristics'!E:E,MATCH($C317,'Policy Characteristics'!$C:$C,0))),"",INDEX('Policy Characteristics'!E:E,MATCH($C317,'Policy Characteristics'!$C:$C,0)))</f>
        <v>elec early retirement</v>
      </c>
      <c r="L317" s="276">
        <f>IF(ISBLANK(INDEX('Policy Characteristics'!F:F,MATCH($C317,'Policy Characteristics'!$C:$C,0))),"",INDEX('Policy Characteristics'!F:F,MATCH($C317,'Policy Characteristics'!$C:$C,0)))</f>
        <v>0</v>
      </c>
      <c r="M317" s="276">
        <f>IF(ISBLANK(INDEX('Policy Characteristics'!G:G,MATCH($C317,'Policy Characteristics'!$C:$C,0))),"",INDEX('Policy Characteristics'!G:G,MATCH($C317,'Policy Characteristics'!$C:$C,0)))</f>
        <v>25000</v>
      </c>
      <c r="N317" s="276">
        <f>IF(ISBLANK(INDEX('Policy Characteristics'!H:H,MATCH($C317,'Policy Characteristics'!$C:$C,0))),"",INDEX('Policy Characteristics'!H:H,MATCH($C317,'Policy Characteristics'!$C:$C,0)))</f>
        <v>500</v>
      </c>
      <c r="O317" s="276" t="str">
        <f>IF(ISBLANK(INDEX('Policy Characteristics'!I:I,MATCH($C317,'Policy Characteristics'!$C:$C,0))),"",INDEX('Policy Characteristics'!I:I,MATCH($C317,'Policy Characteristics'!$C:$C,0)))</f>
        <v>MW/year</v>
      </c>
      <c r="P317" s="276" t="str">
        <f>IF(ISBLANK(INDEX('Policy Characteristics'!J:J,MATCH($C317,'Policy Characteristics'!$C:$C,0))),"",INDEX('Policy Characteristics'!J:J,MATCH($C317,'Policy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7" s="276" t="str">
        <f>IF(ISBLANK(INDEX('Policy Characteristics'!K:K,MATCH($C317,'Policy Characteristics'!$C:$C,0))),"",INDEX('Policy Characteristics'!K:K,MATCH($C317,'Policy Characteristics'!$C:$C,0)))</f>
        <v>electricity-sector-main.html#early-ret</v>
      </c>
      <c r="R317" s="276" t="str">
        <f>IF(ISBLANK(INDEX('Policy Characteristics'!L:L,MATCH($C317,'Policy Characteristics'!$C:$C,0))),"",INDEX('Policy Characteristics'!L:L,MATCH($C317,'Policy Characteristics'!$C:$C,0)))</f>
        <v>early-retirement-of-power-plants.html</v>
      </c>
    </row>
    <row r="318" spans="1:19" x14ac:dyDescent="0.25">
      <c r="A318" s="276" t="str">
        <f>IF(ISBLANK(INDEX('Policy Characteristics'!A:A,MATCH($C318,'Policy Characteristics'!$C:$C,0))),"",INDEX('Policy Characteristics'!A:A,MATCH($C318,'Policy Characteristics'!$C:$C,0)))</f>
        <v>Electricity Supply</v>
      </c>
      <c r="B318" s="285" t="str">
        <f>IF(ISBLANK(INDEX('Policy Characteristics'!B:B,MATCH($C318,'Policy Characteristics'!$C:$C,0))),"",INDEX('Policy Characteristics'!B:B,MATCH($C318,'Policy Characteristics'!$C:$C,0)))</f>
        <v>Early Retirement of Power Plants</v>
      </c>
      <c r="C318" s="276" t="str">
        <f t="shared" si="20"/>
        <v>Annual Additional Capacity Retired due to Early Retirement Policy</v>
      </c>
      <c r="D318" s="6" t="s">
        <v>79</v>
      </c>
      <c r="E318" s="47"/>
      <c r="F318" s="6" t="s">
        <v>91</v>
      </c>
      <c r="G318" s="47"/>
      <c r="H318" s="44">
        <v>623</v>
      </c>
      <c r="I318" s="347" t="s">
        <v>45</v>
      </c>
      <c r="J318" s="277" t="str">
        <f>IF(ISBLANK(INDEX('Policy Characteristics'!D:D,MATCH($C318,'Policy Characteristics'!$C:$C,0))),"",INDEX('Policy Characteristics'!D:D,MATCH($C318,'Policy Characteristics'!$C:$C,0)))</f>
        <v>Early Retirement of Power Plants</v>
      </c>
      <c r="K318" s="276" t="str">
        <f>IF(ISBLANK(INDEX('Policy Characteristics'!E:E,MATCH($C318,'Policy Characteristics'!$C:$C,0))),"",INDEX('Policy Characteristics'!E:E,MATCH($C318,'Policy Characteristics'!$C:$C,0)))</f>
        <v>elec early retirement</v>
      </c>
      <c r="L318" s="276">
        <f>IF(ISBLANK(INDEX('Policy Characteristics'!F:F,MATCH($C318,'Policy Characteristics'!$C:$C,0))),"",INDEX('Policy Characteristics'!F:F,MATCH($C318,'Policy Characteristics'!$C:$C,0)))</f>
        <v>0</v>
      </c>
      <c r="M318" s="276">
        <f>IF(ISBLANK(INDEX('Policy Characteristics'!G:G,MATCH($C318,'Policy Characteristics'!$C:$C,0))),"",INDEX('Policy Characteristics'!G:G,MATCH($C318,'Policy Characteristics'!$C:$C,0)))</f>
        <v>25000</v>
      </c>
      <c r="N318" s="276">
        <f>IF(ISBLANK(INDEX('Policy Characteristics'!H:H,MATCH($C318,'Policy Characteristics'!$C:$C,0))),"",INDEX('Policy Characteristics'!H:H,MATCH($C318,'Policy Characteristics'!$C:$C,0)))</f>
        <v>500</v>
      </c>
      <c r="O318" s="276" t="str">
        <f>IF(ISBLANK(INDEX('Policy Characteristics'!I:I,MATCH($C318,'Policy Characteristics'!$C:$C,0))),"",INDEX('Policy Characteristics'!I:I,MATCH($C318,'Policy Characteristics'!$C:$C,0)))</f>
        <v>MW/year</v>
      </c>
      <c r="P318" s="276" t="str">
        <f>IF(ISBLANK(INDEX('Policy Characteristics'!J:J,MATCH($C318,'Policy Characteristics'!$C:$C,0))),"",INDEX('Policy Characteristics'!J:J,MATCH($C318,'Policy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8" s="276" t="str">
        <f>IF(ISBLANK(INDEX('Policy Characteristics'!K:K,MATCH($C318,'Policy Characteristics'!$C:$C,0))),"",INDEX('Policy Characteristics'!K:K,MATCH($C318,'Policy Characteristics'!$C:$C,0)))</f>
        <v>electricity-sector-main.html#early-ret</v>
      </c>
      <c r="R318" s="276" t="str">
        <f>IF(ISBLANK(INDEX('Policy Characteristics'!L:L,MATCH($C318,'Policy Characteristics'!$C:$C,0))),"",INDEX('Policy Characteristics'!L:L,MATCH($C318,'Policy Characteristics'!$C:$C,0)))</f>
        <v>early-retirement-of-power-plants.html</v>
      </c>
    </row>
    <row r="319" spans="1:19" x14ac:dyDescent="0.25">
      <c r="A319" s="276" t="str">
        <f>IF(ISBLANK(INDEX('Policy Characteristics'!A:A,MATCH($C319,'Policy Characteristics'!$C:$C,0))),"",INDEX('Policy Characteristics'!A:A,MATCH($C319,'Policy Characteristics'!$C:$C,0)))</f>
        <v>Electricity Supply</v>
      </c>
      <c r="B319" s="285" t="str">
        <f>IF(ISBLANK(INDEX('Policy Characteristics'!B:B,MATCH($C319,'Policy Characteristics'!$C:$C,0))),"",INDEX('Policy Characteristics'!B:B,MATCH($C319,'Policy Characteristics'!$C:$C,0)))</f>
        <v>Early Retirement of Power Plants</v>
      </c>
      <c r="C319" s="276" t="str">
        <f t="shared" si="20"/>
        <v>Annual Additional Capacity Retired due to Early Retirement Policy</v>
      </c>
      <c r="D319" s="6" t="s">
        <v>80</v>
      </c>
      <c r="E319" s="47"/>
      <c r="F319" s="6" t="s">
        <v>92</v>
      </c>
      <c r="G319" s="47"/>
      <c r="H319" s="44">
        <v>624</v>
      </c>
      <c r="I319" s="347" t="s">
        <v>45</v>
      </c>
      <c r="J319" s="277" t="str">
        <f>IF(ISBLANK(INDEX('Policy Characteristics'!D:D,MATCH($C319,'Policy Characteristics'!$C:$C,0))),"",INDEX('Policy Characteristics'!D:D,MATCH($C319,'Policy Characteristics'!$C:$C,0)))</f>
        <v>Early Retirement of Power Plants</v>
      </c>
      <c r="K319" s="276" t="str">
        <f>IF(ISBLANK(INDEX('Policy Characteristics'!E:E,MATCH($C319,'Policy Characteristics'!$C:$C,0))),"",INDEX('Policy Characteristics'!E:E,MATCH($C319,'Policy Characteristics'!$C:$C,0)))</f>
        <v>elec early retirement</v>
      </c>
      <c r="L319" s="276">
        <f>IF(ISBLANK(INDEX('Policy Characteristics'!F:F,MATCH($C319,'Policy Characteristics'!$C:$C,0))),"",INDEX('Policy Characteristics'!F:F,MATCH($C319,'Policy Characteristics'!$C:$C,0)))</f>
        <v>0</v>
      </c>
      <c r="M319" s="276">
        <f>IF(ISBLANK(INDEX('Policy Characteristics'!G:G,MATCH($C319,'Policy Characteristics'!$C:$C,0))),"",INDEX('Policy Characteristics'!G:G,MATCH($C319,'Policy Characteristics'!$C:$C,0)))</f>
        <v>25000</v>
      </c>
      <c r="N319" s="276">
        <f>IF(ISBLANK(INDEX('Policy Characteristics'!H:H,MATCH($C319,'Policy Characteristics'!$C:$C,0))),"",INDEX('Policy Characteristics'!H:H,MATCH($C319,'Policy Characteristics'!$C:$C,0)))</f>
        <v>500</v>
      </c>
      <c r="O319" s="276" t="str">
        <f>IF(ISBLANK(INDEX('Policy Characteristics'!I:I,MATCH($C319,'Policy Characteristics'!$C:$C,0))),"",INDEX('Policy Characteristics'!I:I,MATCH($C319,'Policy Characteristics'!$C:$C,0)))</f>
        <v>MW/year</v>
      </c>
      <c r="P319" s="276" t="str">
        <f>IF(ISBLANK(INDEX('Policy Characteristics'!J:J,MATCH($C319,'Policy Characteristics'!$C:$C,0))),"",INDEX('Policy Characteristics'!J:J,MATCH($C319,'Policy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19" s="276" t="str">
        <f>IF(ISBLANK(INDEX('Policy Characteristics'!K:K,MATCH($C319,'Policy Characteristics'!$C:$C,0))),"",INDEX('Policy Characteristics'!K:K,MATCH($C319,'Policy Characteristics'!$C:$C,0)))</f>
        <v>electricity-sector-main.html#early-ret</v>
      </c>
      <c r="R319" s="276" t="str">
        <f>IF(ISBLANK(INDEX('Policy Characteristics'!L:L,MATCH($C319,'Policy Characteristics'!$C:$C,0))),"",INDEX('Policy Characteristics'!L:L,MATCH($C319,'Policy Characteristics'!$C:$C,0)))</f>
        <v>early-retirement-of-power-plants.html</v>
      </c>
    </row>
    <row r="320" spans="1:19" x14ac:dyDescent="0.25">
      <c r="A320" s="276" t="str">
        <f>IF(ISBLANK(INDEX('Policy Characteristics'!A:A,MATCH($C320,'Policy Characteristics'!$C:$C,0))),"",INDEX('Policy Characteristics'!A:A,MATCH($C320,'Policy Characteristics'!$C:$C,0)))</f>
        <v>Electricity Supply</v>
      </c>
      <c r="B320" s="285" t="str">
        <f>IF(ISBLANK(INDEX('Policy Characteristics'!B:B,MATCH($C320,'Policy Characteristics'!$C:$C,0))),"",INDEX('Policy Characteristics'!B:B,MATCH($C320,'Policy Characteristics'!$C:$C,0)))</f>
        <v>Early Retirement of Power Plants</v>
      </c>
      <c r="C320" s="276" t="str">
        <f t="shared" si="20"/>
        <v>Annual Additional Capacity Retired due to Early Retirement Policy</v>
      </c>
      <c r="D320" s="6" t="s">
        <v>81</v>
      </c>
      <c r="E320" s="47"/>
      <c r="F320" s="6" t="s">
        <v>93</v>
      </c>
      <c r="G320" s="47"/>
      <c r="H320" s="44">
        <v>625</v>
      </c>
      <c r="I320" s="347" t="s">
        <v>45</v>
      </c>
      <c r="J320" s="277" t="str">
        <f>IF(ISBLANK(INDEX('Policy Characteristics'!D:D,MATCH($C320,'Policy Characteristics'!$C:$C,0))),"",INDEX('Policy Characteristics'!D:D,MATCH($C320,'Policy Characteristics'!$C:$C,0)))</f>
        <v>Early Retirement of Power Plants</v>
      </c>
      <c r="K320" s="276" t="str">
        <f>IF(ISBLANK(INDEX('Policy Characteristics'!E:E,MATCH($C320,'Policy Characteristics'!$C:$C,0))),"",INDEX('Policy Characteristics'!E:E,MATCH($C320,'Policy Characteristics'!$C:$C,0)))</f>
        <v>elec early retirement</v>
      </c>
      <c r="L320" s="276">
        <f>IF(ISBLANK(INDEX('Policy Characteristics'!F:F,MATCH($C320,'Policy Characteristics'!$C:$C,0))),"",INDEX('Policy Characteristics'!F:F,MATCH($C320,'Policy Characteristics'!$C:$C,0)))</f>
        <v>0</v>
      </c>
      <c r="M320" s="276">
        <f>IF(ISBLANK(INDEX('Policy Characteristics'!G:G,MATCH($C320,'Policy Characteristics'!$C:$C,0))),"",INDEX('Policy Characteristics'!G:G,MATCH($C320,'Policy Characteristics'!$C:$C,0)))</f>
        <v>25000</v>
      </c>
      <c r="N320" s="276">
        <f>IF(ISBLANK(INDEX('Policy Characteristics'!H:H,MATCH($C320,'Policy Characteristics'!$C:$C,0))),"",INDEX('Policy Characteristics'!H:H,MATCH($C320,'Policy Characteristics'!$C:$C,0)))</f>
        <v>500</v>
      </c>
      <c r="O320" s="276" t="str">
        <f>IF(ISBLANK(INDEX('Policy Characteristics'!I:I,MATCH($C320,'Policy Characteristics'!$C:$C,0))),"",INDEX('Policy Characteristics'!I:I,MATCH($C320,'Policy Characteristics'!$C:$C,0)))</f>
        <v>MW/year</v>
      </c>
      <c r="P320" s="276" t="str">
        <f>IF(ISBLANK(INDEX('Policy Characteristics'!J:J,MATCH($C320,'Policy Characteristics'!$C:$C,0))),"",INDEX('Policy Characteristics'!J:J,MATCH($C320,'Policy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0" s="276" t="str">
        <f>IF(ISBLANK(INDEX('Policy Characteristics'!K:K,MATCH($C320,'Policy Characteristics'!$C:$C,0))),"",INDEX('Policy Characteristics'!K:K,MATCH($C320,'Policy Characteristics'!$C:$C,0)))</f>
        <v>electricity-sector-main.html#early-ret</v>
      </c>
      <c r="R320" s="276" t="str">
        <f>IF(ISBLANK(INDEX('Policy Characteristics'!L:L,MATCH($C320,'Policy Characteristics'!$C:$C,0))),"",INDEX('Policy Characteristics'!L:L,MATCH($C320,'Policy Characteristics'!$C:$C,0)))</f>
        <v>early-retirement-of-power-plants.html</v>
      </c>
    </row>
    <row r="321" spans="1:18" x14ac:dyDescent="0.25">
      <c r="A321" s="276" t="str">
        <f>IF(ISBLANK(INDEX('Policy Characteristics'!A:A,MATCH($C321,'Policy Characteristics'!$C:$C,0))),"",INDEX('Policy Characteristics'!A:A,MATCH($C321,'Policy Characteristics'!$C:$C,0)))</f>
        <v>Electricity Supply</v>
      </c>
      <c r="B321" s="285" t="str">
        <f>IF(ISBLANK(INDEX('Policy Characteristics'!B:B,MATCH($C321,'Policy Characteristics'!$C:$C,0))),"",INDEX('Policy Characteristics'!B:B,MATCH($C321,'Policy Characteristics'!$C:$C,0)))</f>
        <v>Early Retirement of Power Plants</v>
      </c>
      <c r="C321" s="276" t="str">
        <f t="shared" si="20"/>
        <v>Annual Additional Capacity Retired due to Early Retirement Policy</v>
      </c>
      <c r="D321" s="6" t="s">
        <v>2450</v>
      </c>
      <c r="E321" s="47"/>
      <c r="F321" s="6" t="s">
        <v>451</v>
      </c>
      <c r="G321" s="47"/>
      <c r="H321" s="44">
        <v>626</v>
      </c>
      <c r="I321" s="347" t="s">
        <v>45</v>
      </c>
      <c r="J321" s="277" t="str">
        <f>IF(ISBLANK(INDEX('Policy Characteristics'!D:D,MATCH($C321,'Policy Characteristics'!$C:$C,0))),"",INDEX('Policy Characteristics'!D:D,MATCH($C321,'Policy Characteristics'!$C:$C,0)))</f>
        <v>Early Retirement of Power Plants</v>
      </c>
      <c r="K321" s="276" t="str">
        <f>IF(ISBLANK(INDEX('Policy Characteristics'!E:E,MATCH($C321,'Policy Characteristics'!$C:$C,0))),"",INDEX('Policy Characteristics'!E:E,MATCH($C321,'Policy Characteristics'!$C:$C,0)))</f>
        <v>elec early retirement</v>
      </c>
      <c r="L321" s="276">
        <f>IF(ISBLANK(INDEX('Policy Characteristics'!F:F,MATCH($C321,'Policy Characteristics'!$C:$C,0))),"",INDEX('Policy Characteristics'!F:F,MATCH($C321,'Policy Characteristics'!$C:$C,0)))</f>
        <v>0</v>
      </c>
      <c r="M321" s="276">
        <f>IF(ISBLANK(INDEX('Policy Characteristics'!G:G,MATCH($C321,'Policy Characteristics'!$C:$C,0))),"",INDEX('Policy Characteristics'!G:G,MATCH($C321,'Policy Characteristics'!$C:$C,0)))</f>
        <v>25000</v>
      </c>
      <c r="N321" s="276">
        <f>IF(ISBLANK(INDEX('Policy Characteristics'!H:H,MATCH($C321,'Policy Characteristics'!$C:$C,0))),"",INDEX('Policy Characteristics'!H:H,MATCH($C321,'Policy Characteristics'!$C:$C,0)))</f>
        <v>500</v>
      </c>
      <c r="O321" s="276" t="str">
        <f>IF(ISBLANK(INDEX('Policy Characteristics'!I:I,MATCH($C321,'Policy Characteristics'!$C:$C,0))),"",INDEX('Policy Characteristics'!I:I,MATCH($C321,'Policy Characteristics'!$C:$C,0)))</f>
        <v>MW/year</v>
      </c>
      <c r="P321" s="276" t="str">
        <f>IF(ISBLANK(INDEX('Policy Characteristics'!J:J,MATCH($C321,'Policy Characteristics'!$C:$C,0))),"",INDEX('Policy Characteristics'!J:J,MATCH($C321,'Policy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1" s="276" t="str">
        <f>IF(ISBLANK(INDEX('Policy Characteristics'!K:K,MATCH($C321,'Policy Characteristics'!$C:$C,0))),"",INDEX('Policy Characteristics'!K:K,MATCH($C321,'Policy Characteristics'!$C:$C,0)))</f>
        <v>electricity-sector-main.html#early-ret</v>
      </c>
      <c r="R321" s="276" t="str">
        <f>IF(ISBLANK(INDEX('Policy Characteristics'!L:L,MATCH($C321,'Policy Characteristics'!$C:$C,0))),"",INDEX('Policy Characteristics'!L:L,MATCH($C321,'Policy Characteristics'!$C:$C,0)))</f>
        <v>early-retirement-of-power-plants.html</v>
      </c>
    </row>
    <row r="322" spans="1:18" x14ac:dyDescent="0.25">
      <c r="A322" s="276" t="str">
        <f>IF(ISBLANK(INDEX('Policy Characteristics'!A:A,MATCH($C322,'Policy Characteristics'!$C:$C,0))),"",INDEX('Policy Characteristics'!A:A,MATCH($C322,'Policy Characteristics'!$C:$C,0)))</f>
        <v>Electricity Supply</v>
      </c>
      <c r="B322" s="285" t="str">
        <f>IF(ISBLANK(INDEX('Policy Characteristics'!B:B,MATCH($C322,'Policy Characteristics'!$C:$C,0))),"",INDEX('Policy Characteristics'!B:B,MATCH($C322,'Policy Characteristics'!$C:$C,0)))</f>
        <v>Early Retirement of Power Plants</v>
      </c>
      <c r="C322" s="276" t="str">
        <f t="shared" si="20"/>
        <v>Annual Additional Capacity Retired due to Early Retirement Policy</v>
      </c>
      <c r="D322" s="6" t="s">
        <v>322</v>
      </c>
      <c r="E322" s="47"/>
      <c r="F322" s="6" t="s">
        <v>324</v>
      </c>
      <c r="G322" s="47"/>
      <c r="H322" s="44">
        <v>627</v>
      </c>
      <c r="I322" s="347" t="s">
        <v>45</v>
      </c>
      <c r="J322" s="277" t="str">
        <f>IF(ISBLANK(INDEX('Policy Characteristics'!D:D,MATCH($C322,'Policy Characteristics'!$C:$C,0))),"",INDEX('Policy Characteristics'!D:D,MATCH($C322,'Policy Characteristics'!$C:$C,0)))</f>
        <v>Early Retirement of Power Plants</v>
      </c>
      <c r="K322" s="276" t="str">
        <f>IF(ISBLANK(INDEX('Policy Characteristics'!E:E,MATCH($C322,'Policy Characteristics'!$C:$C,0))),"",INDEX('Policy Characteristics'!E:E,MATCH($C322,'Policy Characteristics'!$C:$C,0)))</f>
        <v>elec early retirement</v>
      </c>
      <c r="L322" s="276">
        <f>IF(ISBLANK(INDEX('Policy Characteristics'!F:F,MATCH($C322,'Policy Characteristics'!$C:$C,0))),"",INDEX('Policy Characteristics'!F:F,MATCH($C322,'Policy Characteristics'!$C:$C,0)))</f>
        <v>0</v>
      </c>
      <c r="M322" s="276">
        <f>IF(ISBLANK(INDEX('Policy Characteristics'!G:G,MATCH($C322,'Policy Characteristics'!$C:$C,0))),"",INDEX('Policy Characteristics'!G:G,MATCH($C322,'Policy Characteristics'!$C:$C,0)))</f>
        <v>25000</v>
      </c>
      <c r="N322" s="276">
        <f>IF(ISBLANK(INDEX('Policy Characteristics'!H:H,MATCH($C322,'Policy Characteristics'!$C:$C,0))),"",INDEX('Policy Characteristics'!H:H,MATCH($C322,'Policy Characteristics'!$C:$C,0)))</f>
        <v>500</v>
      </c>
      <c r="O322" s="276" t="str">
        <f>IF(ISBLANK(INDEX('Policy Characteristics'!I:I,MATCH($C322,'Policy Characteristics'!$C:$C,0))),"",INDEX('Policy Characteristics'!I:I,MATCH($C322,'Policy Characteristics'!$C:$C,0)))</f>
        <v>MW/year</v>
      </c>
      <c r="P322" s="276" t="str">
        <f>IF(ISBLANK(INDEX('Policy Characteristics'!J:J,MATCH($C322,'Policy Characteristics'!$C:$C,0))),"",INDEX('Policy Characteristics'!J:J,MATCH($C322,'Policy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2" s="276" t="str">
        <f>IF(ISBLANK(INDEX('Policy Characteristics'!K:K,MATCH($C322,'Policy Characteristics'!$C:$C,0))),"",INDEX('Policy Characteristics'!K:K,MATCH($C322,'Policy Characteristics'!$C:$C,0)))</f>
        <v>electricity-sector-main.html#early-ret</v>
      </c>
      <c r="R322" s="276" t="str">
        <f>IF(ISBLANK(INDEX('Policy Characteristics'!L:L,MATCH($C322,'Policy Characteristics'!$C:$C,0))),"",INDEX('Policy Characteristics'!L:L,MATCH($C322,'Policy Characteristics'!$C:$C,0)))</f>
        <v>early-retirement-of-power-plants.html</v>
      </c>
    </row>
    <row r="323" spans="1:18" x14ac:dyDescent="0.25">
      <c r="A323" s="276" t="str">
        <f>IF(ISBLANK(INDEX('Policy Characteristics'!A:A,MATCH($C323,'Policy Characteristics'!$C:$C,0))),"",INDEX('Policy Characteristics'!A:A,MATCH($C323,'Policy Characteristics'!$C:$C,0)))</f>
        <v>Electricity Supply</v>
      </c>
      <c r="B323" s="285" t="str">
        <f>IF(ISBLANK(INDEX('Policy Characteristics'!B:B,MATCH($C323,'Policy Characteristics'!$C:$C,0))),"",INDEX('Policy Characteristics'!B:B,MATCH($C323,'Policy Characteristics'!$C:$C,0)))</f>
        <v>Early Retirement of Power Plants</v>
      </c>
      <c r="C323" s="276" t="str">
        <f t="shared" si="20"/>
        <v>Annual Additional Capacity Retired due to Early Retirement Policy</v>
      </c>
      <c r="D323" s="6" t="s">
        <v>323</v>
      </c>
      <c r="E323" s="47"/>
      <c r="F323" s="6" t="s">
        <v>325</v>
      </c>
      <c r="G323" s="47"/>
      <c r="H323" s="44">
        <v>628</v>
      </c>
      <c r="I323" s="347" t="s">
        <v>44</v>
      </c>
      <c r="J323" s="277" t="str">
        <f>IF(ISBLANK(INDEX('Policy Characteristics'!D:D,MATCH($C323,'Policy Characteristics'!$C:$C,0))),"",INDEX('Policy Characteristics'!D:D,MATCH($C323,'Policy Characteristics'!$C:$C,0)))</f>
        <v>Early Retirement of Power Plants</v>
      </c>
      <c r="K323" s="276" t="str">
        <f>IF(ISBLANK(INDEX('Policy Characteristics'!E:E,MATCH($C323,'Policy Characteristics'!$C:$C,0))),"",INDEX('Policy Characteristics'!E:E,MATCH($C323,'Policy Characteristics'!$C:$C,0)))</f>
        <v>elec early retirement</v>
      </c>
      <c r="L323" s="276">
        <f>IF(ISBLANK(INDEX('Policy Characteristics'!F:F,MATCH($C323,'Policy Characteristics'!$C:$C,0))),"",INDEX('Policy Characteristics'!F:F,MATCH($C323,'Policy Characteristics'!$C:$C,0)))</f>
        <v>0</v>
      </c>
      <c r="M323" s="276">
        <f>IF(ISBLANK(INDEX('Policy Characteristics'!G:G,MATCH($C323,'Policy Characteristics'!$C:$C,0))),"",INDEX('Policy Characteristics'!G:G,MATCH($C323,'Policy Characteristics'!$C:$C,0)))</f>
        <v>25000</v>
      </c>
      <c r="N323" s="276">
        <f>IF(ISBLANK(INDEX('Policy Characteristics'!H:H,MATCH($C323,'Policy Characteristics'!$C:$C,0))),"",INDEX('Policy Characteristics'!H:H,MATCH($C323,'Policy Characteristics'!$C:$C,0)))</f>
        <v>500</v>
      </c>
      <c r="O323" s="276" t="str">
        <f>IF(ISBLANK(INDEX('Policy Characteristics'!I:I,MATCH($C323,'Policy Characteristics'!$C:$C,0))),"",INDEX('Policy Characteristics'!I:I,MATCH($C323,'Policy Characteristics'!$C:$C,0)))</f>
        <v>MW/year</v>
      </c>
      <c r="P323" s="276" t="str">
        <f>IF(ISBLANK(INDEX('Policy Characteristics'!J:J,MATCH($C323,'Policy Characteristics'!$C:$C,0))),"",INDEX('Policy Characteristics'!J:J,MATCH($C323,'Policy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3" s="276" t="str">
        <f>IF(ISBLANK(INDEX('Policy Characteristics'!K:K,MATCH($C323,'Policy Characteristics'!$C:$C,0))),"",INDEX('Policy Characteristics'!K:K,MATCH($C323,'Policy Characteristics'!$C:$C,0)))</f>
        <v>electricity-sector-main.html#early-ret</v>
      </c>
      <c r="R323" s="276" t="str">
        <f>IF(ISBLANK(INDEX('Policy Characteristics'!L:L,MATCH($C323,'Policy Characteristics'!$C:$C,0))),"",INDEX('Policy Characteristics'!L:L,MATCH($C323,'Policy Characteristics'!$C:$C,0)))</f>
        <v>early-retirement-of-power-plants.html</v>
      </c>
    </row>
    <row r="324" spans="1:18" x14ac:dyDescent="0.25">
      <c r="A324" s="276" t="str">
        <f>IF(ISBLANK(INDEX('Policy Characteristics'!A:A,MATCH($C324,'Policy Characteristics'!$C:$C,0))),"",INDEX('Policy Characteristics'!A:A,MATCH($C324,'Policy Characteristics'!$C:$C,0)))</f>
        <v>Electricity Supply</v>
      </c>
      <c r="B324" s="285" t="str">
        <f>IF(ISBLANK(INDEX('Policy Characteristics'!B:B,MATCH($C324,'Policy Characteristics'!$C:$C,0))),"",INDEX('Policy Characteristics'!B:B,MATCH($C324,'Policy Characteristics'!$C:$C,0)))</f>
        <v>Early Retirement of Power Plants</v>
      </c>
      <c r="C324" s="276" t="str">
        <f t="shared" si="20"/>
        <v>Annual Additional Capacity Retired due to Early Retirement Policy</v>
      </c>
      <c r="D324" s="6" t="s">
        <v>459</v>
      </c>
      <c r="E324" s="47"/>
      <c r="F324" s="6" t="s">
        <v>458</v>
      </c>
      <c r="G324" s="47"/>
      <c r="H324" s="44">
        <v>590</v>
      </c>
      <c r="I324" s="347" t="s">
        <v>44</v>
      </c>
      <c r="J324" s="277" t="str">
        <f>IF(ISBLANK(INDEX('Policy Characteristics'!D:D,MATCH($C324,'Policy Characteristics'!$C:$C,0))),"",INDEX('Policy Characteristics'!D:D,MATCH($C324,'Policy Characteristics'!$C:$C,0)))</f>
        <v>Early Retirement of Power Plants</v>
      </c>
      <c r="K324" s="276" t="str">
        <f>IF(ISBLANK(INDEX('Policy Characteristics'!E:E,MATCH($C324,'Policy Characteristics'!$C:$C,0))),"",INDEX('Policy Characteristics'!E:E,MATCH($C324,'Policy Characteristics'!$C:$C,0)))</f>
        <v>elec early retirement</v>
      </c>
      <c r="L324" s="276">
        <f>IF(ISBLANK(INDEX('Policy Characteristics'!F:F,MATCH($C324,'Policy Characteristics'!$C:$C,0))),"",INDEX('Policy Characteristics'!F:F,MATCH($C324,'Policy Characteristics'!$C:$C,0)))</f>
        <v>0</v>
      </c>
      <c r="M324" s="276">
        <f>IF(ISBLANK(INDEX('Policy Characteristics'!G:G,MATCH($C324,'Policy Characteristics'!$C:$C,0))),"",INDEX('Policy Characteristics'!G:G,MATCH($C324,'Policy Characteristics'!$C:$C,0)))</f>
        <v>25000</v>
      </c>
      <c r="N324" s="276">
        <f>IF(ISBLANK(INDEX('Policy Characteristics'!H:H,MATCH($C324,'Policy Characteristics'!$C:$C,0))),"",INDEX('Policy Characteristics'!H:H,MATCH($C324,'Policy Characteristics'!$C:$C,0)))</f>
        <v>500</v>
      </c>
      <c r="O324" s="276" t="str">
        <f>IF(ISBLANK(INDEX('Policy Characteristics'!I:I,MATCH($C324,'Policy Characteristics'!$C:$C,0))),"",INDEX('Policy Characteristics'!I:I,MATCH($C324,'Policy Characteristics'!$C:$C,0)))</f>
        <v>MW/year</v>
      </c>
      <c r="P324" s="276" t="str">
        <f>IF(ISBLANK(INDEX('Policy Characteristics'!J:J,MATCH($C324,'Policy Characteristics'!$C:$C,0))),"",INDEX('Policy Characteristics'!J:J,MATCH($C324,'Policy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4" s="276" t="str">
        <f>IF(ISBLANK(INDEX('Policy Characteristics'!K:K,MATCH($C324,'Policy Characteristics'!$C:$C,0))),"",INDEX('Policy Characteristics'!K:K,MATCH($C324,'Policy Characteristics'!$C:$C,0)))</f>
        <v>electricity-sector-main.html#early-ret</v>
      </c>
      <c r="R324" s="276" t="str">
        <f>IF(ISBLANK(INDEX('Policy Characteristics'!L:L,MATCH($C324,'Policy Characteristics'!$C:$C,0))),"",INDEX('Policy Characteristics'!L:L,MATCH($C324,'Policy Characteristics'!$C:$C,0)))</f>
        <v>early-retirement-of-power-plants.html</v>
      </c>
    </row>
    <row r="325" spans="1:18" x14ac:dyDescent="0.25">
      <c r="A325" s="276" t="str">
        <f>IF(ISBLANK(INDEX('Policy Characteristics'!A:A,MATCH($C325,'Policy Characteristics'!$C:$C,0))),"",INDEX('Policy Characteristics'!A:A,MATCH($C325,'Policy Characteristics'!$C:$C,0)))</f>
        <v>Electricity Supply</v>
      </c>
      <c r="B325" s="285" t="str">
        <f>IF(ISBLANK(INDEX('Policy Characteristics'!B:B,MATCH($C325,'Policy Characteristics'!$C:$C,0))),"",INDEX('Policy Characteristics'!B:B,MATCH($C325,'Policy Characteristics'!$C:$C,0)))</f>
        <v>Early Retirement of Power Plants</v>
      </c>
      <c r="C325" s="276" t="str">
        <f t="shared" si="20"/>
        <v>Annual Additional Capacity Retired due to Early Retirement Policy</v>
      </c>
      <c r="D325" s="6" t="s">
        <v>468</v>
      </c>
      <c r="E325" s="47"/>
      <c r="F325" s="6" t="s">
        <v>469</v>
      </c>
      <c r="G325" s="47"/>
      <c r="H325" s="44">
        <v>629</v>
      </c>
      <c r="I325" s="347" t="s">
        <v>45</v>
      </c>
      <c r="J325" s="277" t="str">
        <f>IF(ISBLANK(INDEX('Policy Characteristics'!D:D,MATCH($C325,'Policy Characteristics'!$C:$C,0))),"",INDEX('Policy Characteristics'!D:D,MATCH($C325,'Policy Characteristics'!$C:$C,0)))</f>
        <v>Early Retirement of Power Plants</v>
      </c>
      <c r="K325" s="276" t="str">
        <f>IF(ISBLANK(INDEX('Policy Characteristics'!E:E,MATCH($C325,'Policy Characteristics'!$C:$C,0))),"",INDEX('Policy Characteristics'!E:E,MATCH($C325,'Policy Characteristics'!$C:$C,0)))</f>
        <v>elec early retirement</v>
      </c>
      <c r="L325" s="276">
        <f>IF(ISBLANK(INDEX('Policy Characteristics'!F:F,MATCH($C325,'Policy Characteristics'!$C:$C,0))),"",INDEX('Policy Characteristics'!F:F,MATCH($C325,'Policy Characteristics'!$C:$C,0)))</f>
        <v>0</v>
      </c>
      <c r="M325" s="276">
        <f>IF(ISBLANK(INDEX('Policy Characteristics'!G:G,MATCH($C325,'Policy Characteristics'!$C:$C,0))),"",INDEX('Policy Characteristics'!G:G,MATCH($C325,'Policy Characteristics'!$C:$C,0)))</f>
        <v>25000</v>
      </c>
      <c r="N325" s="276">
        <f>IF(ISBLANK(INDEX('Policy Characteristics'!H:H,MATCH($C325,'Policy Characteristics'!$C:$C,0))),"",INDEX('Policy Characteristics'!H:H,MATCH($C325,'Policy Characteristics'!$C:$C,0)))</f>
        <v>500</v>
      </c>
      <c r="O325" s="276" t="str">
        <f>IF(ISBLANK(INDEX('Policy Characteristics'!I:I,MATCH($C325,'Policy Characteristics'!$C:$C,0))),"",INDEX('Policy Characteristics'!I:I,MATCH($C325,'Policy Characteristics'!$C:$C,0)))</f>
        <v>MW/year</v>
      </c>
      <c r="P325" s="276" t="str">
        <f>IF(ISBLANK(INDEX('Policy Characteristics'!J:J,MATCH($C325,'Policy Characteristics'!$C:$C,0))),"",INDEX('Policy Characteristics'!J:J,MATCH($C325,'Policy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5" s="276" t="str">
        <f>IF(ISBLANK(INDEX('Policy Characteristics'!K:K,MATCH($C325,'Policy Characteristics'!$C:$C,0))),"",INDEX('Policy Characteristics'!K:K,MATCH($C325,'Policy Characteristics'!$C:$C,0)))</f>
        <v>electricity-sector-main.html#early-ret</v>
      </c>
      <c r="R325" s="276" t="str">
        <f>IF(ISBLANK(INDEX('Policy Characteristics'!L:L,MATCH($C325,'Policy Characteristics'!$C:$C,0))),"",INDEX('Policy Characteristics'!L:L,MATCH($C325,'Policy Characteristics'!$C:$C,0)))</f>
        <v>early-retirement-of-power-plants.html</v>
      </c>
    </row>
    <row r="326" spans="1:18" x14ac:dyDescent="0.25">
      <c r="A326" s="276" t="str">
        <f>IF(ISBLANK(INDEX('Policy Characteristics'!A:A,MATCH($C326,'Policy Characteristics'!$C:$C,0))),"",INDEX('Policy Characteristics'!A:A,MATCH($C326,'Policy Characteristics'!$C:$C,0)))</f>
        <v>Electricity Supply</v>
      </c>
      <c r="B326" s="285" t="str">
        <f>IF(ISBLANK(INDEX('Policy Characteristics'!B:B,MATCH($C326,'Policy Characteristics'!$C:$C,0))),"",INDEX('Policy Characteristics'!B:B,MATCH($C326,'Policy Characteristics'!$C:$C,0)))</f>
        <v>Early Retirement of Power Plants</v>
      </c>
      <c r="C326" s="276" t="str">
        <f t="shared" si="20"/>
        <v>Annual Additional Capacity Retired due to Early Retirement Policy</v>
      </c>
      <c r="D326" s="6" t="s">
        <v>2779</v>
      </c>
      <c r="E326" s="47"/>
      <c r="F326" s="6" t="s">
        <v>2494</v>
      </c>
      <c r="G326" s="47"/>
      <c r="H326" s="44">
        <v>630</v>
      </c>
      <c r="I326" s="347" t="s">
        <v>45</v>
      </c>
      <c r="J326" s="277" t="str">
        <f>IF(ISBLANK(INDEX('Policy Characteristics'!D:D,MATCH($C326,'Policy Characteristics'!$C:$C,0))),"",INDEX('Policy Characteristics'!D:D,MATCH($C326,'Policy Characteristics'!$C:$C,0)))</f>
        <v>Early Retirement of Power Plants</v>
      </c>
      <c r="K326" s="276" t="str">
        <f>IF(ISBLANK(INDEX('Policy Characteristics'!E:E,MATCH($C326,'Policy Characteristics'!$C:$C,0))),"",INDEX('Policy Characteristics'!E:E,MATCH($C326,'Policy Characteristics'!$C:$C,0)))</f>
        <v>elec early retirement</v>
      </c>
      <c r="L326" s="276">
        <f>IF(ISBLANK(INDEX('Policy Characteristics'!F:F,MATCH($C326,'Policy Characteristics'!$C:$C,0))),"",INDEX('Policy Characteristics'!F:F,MATCH($C326,'Policy Characteristics'!$C:$C,0)))</f>
        <v>0</v>
      </c>
      <c r="M326" s="276">
        <f>IF(ISBLANK(INDEX('Policy Characteristics'!G:G,MATCH($C326,'Policy Characteristics'!$C:$C,0))),"",INDEX('Policy Characteristics'!G:G,MATCH($C326,'Policy Characteristics'!$C:$C,0)))</f>
        <v>25000</v>
      </c>
      <c r="N326" s="276">
        <f>IF(ISBLANK(INDEX('Policy Characteristics'!H:H,MATCH($C326,'Policy Characteristics'!$C:$C,0))),"",INDEX('Policy Characteristics'!H:H,MATCH($C326,'Policy Characteristics'!$C:$C,0)))</f>
        <v>500</v>
      </c>
      <c r="O326" s="276" t="str">
        <f>IF(ISBLANK(INDEX('Policy Characteristics'!I:I,MATCH($C326,'Policy Characteristics'!$C:$C,0))),"",INDEX('Policy Characteristics'!I:I,MATCH($C326,'Policy Characteristics'!$C:$C,0)))</f>
        <v>MW/year</v>
      </c>
      <c r="P326" s="276" t="str">
        <f>IF(ISBLANK(INDEX('Policy Characteristics'!J:J,MATCH($C326,'Policy Characteristics'!$C:$C,0))),"",INDEX('Policy Characteristics'!J:J,MATCH($C326,'Policy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6" s="276" t="str">
        <f>IF(ISBLANK(INDEX('Policy Characteristics'!K:K,MATCH($C326,'Policy Characteristics'!$C:$C,0))),"",INDEX('Policy Characteristics'!K:K,MATCH($C326,'Policy Characteristics'!$C:$C,0)))</f>
        <v>electricity-sector-main.html#early-ret</v>
      </c>
      <c r="R326" s="276" t="str">
        <f>IF(ISBLANK(INDEX('Policy Characteristics'!L:L,MATCH($C326,'Policy Characteristics'!$C:$C,0))),"",INDEX('Policy Characteristics'!L:L,MATCH($C326,'Policy Characteristics'!$C:$C,0)))</f>
        <v>early-retirement-of-power-plants.html</v>
      </c>
    </row>
    <row r="327" spans="1:18" x14ac:dyDescent="0.25">
      <c r="A327" s="276" t="str">
        <f>IF(ISBLANK(INDEX('Policy Characteristics'!A:A,MATCH($C327,'Policy Characteristics'!$C:$C,0))),"",INDEX('Policy Characteristics'!A:A,MATCH($C327,'Policy Characteristics'!$C:$C,0)))</f>
        <v>Electricity Supply</v>
      </c>
      <c r="B327" s="285" t="str">
        <f>IF(ISBLANK(INDEX('Policy Characteristics'!B:B,MATCH($C327,'Policy Characteristics'!$C:$C,0))),"",INDEX('Policy Characteristics'!B:B,MATCH($C327,'Policy Characteristics'!$C:$C,0)))</f>
        <v>Early Retirement of Power Plants</v>
      </c>
      <c r="C327" s="276" t="str">
        <f t="shared" si="20"/>
        <v>Annual Additional Capacity Retired due to Early Retirement Policy</v>
      </c>
      <c r="D327" s="6" t="s">
        <v>2780</v>
      </c>
      <c r="E327" s="47"/>
      <c r="F327" s="6" t="s">
        <v>2618</v>
      </c>
      <c r="G327" s="47"/>
      <c r="H327" s="44">
        <v>631</v>
      </c>
      <c r="I327" s="347" t="s">
        <v>45</v>
      </c>
      <c r="J327" s="277" t="str">
        <f>IF(ISBLANK(INDEX('Policy Characteristics'!D:D,MATCH($C327,'Policy Characteristics'!$C:$C,0))),"",INDEX('Policy Characteristics'!D:D,MATCH($C327,'Policy Characteristics'!$C:$C,0)))</f>
        <v>Early Retirement of Power Plants</v>
      </c>
      <c r="K327" s="276" t="str">
        <f>IF(ISBLANK(INDEX('Policy Characteristics'!E:E,MATCH($C327,'Policy Characteristics'!$C:$C,0))),"",INDEX('Policy Characteristics'!E:E,MATCH($C327,'Policy Characteristics'!$C:$C,0)))</f>
        <v>elec early retirement</v>
      </c>
      <c r="L327" s="276">
        <f>IF(ISBLANK(INDEX('Policy Characteristics'!F:F,MATCH($C327,'Policy Characteristics'!$C:$C,0))),"",INDEX('Policy Characteristics'!F:F,MATCH($C327,'Policy Characteristics'!$C:$C,0)))</f>
        <v>0</v>
      </c>
      <c r="M327" s="276">
        <f>IF(ISBLANK(INDEX('Policy Characteristics'!G:G,MATCH($C327,'Policy Characteristics'!$C:$C,0))),"",INDEX('Policy Characteristics'!G:G,MATCH($C327,'Policy Characteristics'!$C:$C,0)))</f>
        <v>25000</v>
      </c>
      <c r="N327" s="276">
        <f>IF(ISBLANK(INDEX('Policy Characteristics'!H:H,MATCH($C327,'Policy Characteristics'!$C:$C,0))),"",INDEX('Policy Characteristics'!H:H,MATCH($C327,'Policy Characteristics'!$C:$C,0)))</f>
        <v>500</v>
      </c>
      <c r="O327" s="276" t="str">
        <f>IF(ISBLANK(INDEX('Policy Characteristics'!I:I,MATCH($C327,'Policy Characteristics'!$C:$C,0))),"",INDEX('Policy Characteristics'!I:I,MATCH($C327,'Policy Characteristics'!$C:$C,0)))</f>
        <v>MW/year</v>
      </c>
      <c r="P327" s="276" t="str">
        <f>IF(ISBLANK(INDEX('Policy Characteristics'!J:J,MATCH($C327,'Policy Characteristics'!$C:$C,0))),"",INDEX('Policy Characteristics'!J:J,MATCH($C327,'Policy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7" s="276" t="str">
        <f>IF(ISBLANK(INDEX('Policy Characteristics'!K:K,MATCH($C327,'Policy Characteristics'!$C:$C,0))),"",INDEX('Policy Characteristics'!K:K,MATCH($C327,'Policy Characteristics'!$C:$C,0)))</f>
        <v>electricity-sector-main.html#early-ret</v>
      </c>
      <c r="R327" s="276" t="str">
        <f>IF(ISBLANK(INDEX('Policy Characteristics'!L:L,MATCH($C327,'Policy Characteristics'!$C:$C,0))),"",INDEX('Policy Characteristics'!L:L,MATCH($C327,'Policy Characteristics'!$C:$C,0)))</f>
        <v>early-retirement-of-power-plants.html</v>
      </c>
    </row>
    <row r="328" spans="1:18" x14ac:dyDescent="0.25">
      <c r="A328" s="276" t="str">
        <f>IF(ISBLANK(INDEX('Policy Characteristics'!A:A,MATCH($C328,'Policy Characteristics'!$C:$C,0))),"",INDEX('Policy Characteristics'!A:A,MATCH($C328,'Policy Characteristics'!$C:$C,0)))</f>
        <v>Electricity Supply</v>
      </c>
      <c r="B328" s="285" t="str">
        <f>IF(ISBLANK(INDEX('Policy Characteristics'!B:B,MATCH($C328,'Policy Characteristics'!$C:$C,0))),"",INDEX('Policy Characteristics'!B:B,MATCH($C328,'Policy Characteristics'!$C:$C,0)))</f>
        <v>Early Retirement of Power Plants</v>
      </c>
      <c r="C328" s="276" t="str">
        <f t="shared" si="20"/>
        <v>Annual Additional Capacity Retired due to Early Retirement Policy</v>
      </c>
      <c r="D328" s="6" t="s">
        <v>2781</v>
      </c>
      <c r="E328" s="47"/>
      <c r="F328" s="6" t="s">
        <v>2496</v>
      </c>
      <c r="G328" s="47"/>
      <c r="H328" s="44">
        <v>632</v>
      </c>
      <c r="I328" s="347" t="s">
        <v>45</v>
      </c>
      <c r="J328" s="277" t="str">
        <f>IF(ISBLANK(INDEX('Policy Characteristics'!D:D,MATCH($C328,'Policy Characteristics'!$C:$C,0))),"",INDEX('Policy Characteristics'!D:D,MATCH($C328,'Policy Characteristics'!$C:$C,0)))</f>
        <v>Early Retirement of Power Plants</v>
      </c>
      <c r="K328" s="276" t="str">
        <f>IF(ISBLANK(INDEX('Policy Characteristics'!E:E,MATCH($C328,'Policy Characteristics'!$C:$C,0))),"",INDEX('Policy Characteristics'!E:E,MATCH($C328,'Policy Characteristics'!$C:$C,0)))</f>
        <v>elec early retirement</v>
      </c>
      <c r="L328" s="276">
        <f>IF(ISBLANK(INDEX('Policy Characteristics'!F:F,MATCH($C328,'Policy Characteristics'!$C:$C,0))),"",INDEX('Policy Characteristics'!F:F,MATCH($C328,'Policy Characteristics'!$C:$C,0)))</f>
        <v>0</v>
      </c>
      <c r="M328" s="276">
        <f>IF(ISBLANK(INDEX('Policy Characteristics'!G:G,MATCH($C328,'Policy Characteristics'!$C:$C,0))),"",INDEX('Policy Characteristics'!G:G,MATCH($C328,'Policy Characteristics'!$C:$C,0)))</f>
        <v>25000</v>
      </c>
      <c r="N328" s="276">
        <f>IF(ISBLANK(INDEX('Policy Characteristics'!H:H,MATCH($C328,'Policy Characteristics'!$C:$C,0))),"",INDEX('Policy Characteristics'!H:H,MATCH($C328,'Policy Characteristics'!$C:$C,0)))</f>
        <v>500</v>
      </c>
      <c r="O328" s="276" t="str">
        <f>IF(ISBLANK(INDEX('Policy Characteristics'!I:I,MATCH($C328,'Policy Characteristics'!$C:$C,0))),"",INDEX('Policy Characteristics'!I:I,MATCH($C328,'Policy Characteristics'!$C:$C,0)))</f>
        <v>MW/year</v>
      </c>
      <c r="P328" s="276" t="str">
        <f>IF(ISBLANK(INDEX('Policy Characteristics'!J:J,MATCH($C328,'Policy Characteristics'!$C:$C,0))),"",INDEX('Policy Characteristics'!J:J,MATCH($C328,'Policy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8" s="276" t="str">
        <f>IF(ISBLANK(INDEX('Policy Characteristics'!K:K,MATCH($C328,'Policy Characteristics'!$C:$C,0))),"",INDEX('Policy Characteristics'!K:K,MATCH($C328,'Policy Characteristics'!$C:$C,0)))</f>
        <v>electricity-sector-main.html#early-ret</v>
      </c>
      <c r="R328" s="276" t="str">
        <f>IF(ISBLANK(INDEX('Policy Characteristics'!L:L,MATCH($C328,'Policy Characteristics'!$C:$C,0))),"",INDEX('Policy Characteristics'!L:L,MATCH($C328,'Policy Characteristics'!$C:$C,0)))</f>
        <v>early-retirement-of-power-plants.html</v>
      </c>
    </row>
    <row r="329" spans="1:18" x14ac:dyDescent="0.25">
      <c r="A329" s="276" t="str">
        <f>IF(ISBLANK(INDEX('Policy Characteristics'!A:A,MATCH($C329,'Policy Characteristics'!$C:$C,0))),"",INDEX('Policy Characteristics'!A:A,MATCH($C329,'Policy Characteristics'!$C:$C,0)))</f>
        <v>Electricity Supply</v>
      </c>
      <c r="B329" s="285" t="str">
        <f>IF(ISBLANK(INDEX('Policy Characteristics'!B:B,MATCH($C329,'Policy Characteristics'!$C:$C,0))),"",INDEX('Policy Characteristics'!B:B,MATCH($C329,'Policy Characteristics'!$C:$C,0)))</f>
        <v>Early Retirement of Power Plants</v>
      </c>
      <c r="C329" s="276" t="str">
        <f t="shared" si="20"/>
        <v>Annual Additional Capacity Retired due to Early Retirement Policy</v>
      </c>
      <c r="D329" s="6" t="s">
        <v>3577</v>
      </c>
      <c r="E329" s="47"/>
      <c r="F329" s="6" t="s">
        <v>3584</v>
      </c>
      <c r="G329" s="47"/>
      <c r="H329" s="44">
        <v>1761</v>
      </c>
      <c r="I329" s="347" t="s">
        <v>45</v>
      </c>
      <c r="J329" s="277" t="str">
        <f>IF(ISBLANK(INDEX('Policy Characteristics'!D:D,MATCH($C329,'Policy Characteristics'!$C:$C,0))),"",INDEX('Policy Characteristics'!D:D,MATCH($C329,'Policy Characteristics'!$C:$C,0)))</f>
        <v>Early Retirement of Power Plants</v>
      </c>
      <c r="K329" s="276" t="str">
        <f>IF(ISBLANK(INDEX('Policy Characteristics'!E:E,MATCH($C329,'Policy Characteristics'!$C:$C,0))),"",INDEX('Policy Characteristics'!E:E,MATCH($C329,'Policy Characteristics'!$C:$C,0)))</f>
        <v>elec early retirement</v>
      </c>
      <c r="L329" s="276">
        <f>IF(ISBLANK(INDEX('Policy Characteristics'!F:F,MATCH($C329,'Policy Characteristics'!$C:$C,0))),"",INDEX('Policy Characteristics'!F:F,MATCH($C329,'Policy Characteristics'!$C:$C,0)))</f>
        <v>0</v>
      </c>
      <c r="M329" s="276">
        <f>IF(ISBLANK(INDEX('Policy Characteristics'!G:G,MATCH($C329,'Policy Characteristics'!$C:$C,0))),"",INDEX('Policy Characteristics'!G:G,MATCH($C329,'Policy Characteristics'!$C:$C,0)))</f>
        <v>25000</v>
      </c>
      <c r="N329" s="276">
        <f>IF(ISBLANK(INDEX('Policy Characteristics'!H:H,MATCH($C329,'Policy Characteristics'!$C:$C,0))),"",INDEX('Policy Characteristics'!H:H,MATCH($C329,'Policy Characteristics'!$C:$C,0)))</f>
        <v>500</v>
      </c>
      <c r="O329" s="276" t="str">
        <f>IF(ISBLANK(INDEX('Policy Characteristics'!I:I,MATCH($C329,'Policy Characteristics'!$C:$C,0))),"",INDEX('Policy Characteristics'!I:I,MATCH($C329,'Policy Characteristics'!$C:$C,0)))</f>
        <v>MW/year</v>
      </c>
      <c r="P329" s="276" t="str">
        <f>IF(ISBLANK(INDEX('Policy Characteristics'!J:J,MATCH($C329,'Policy Characteristics'!$C:$C,0))),"",INDEX('Policy Characteristics'!J:J,MATCH($C329,'Policy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29" s="276" t="str">
        <f>IF(ISBLANK(INDEX('Policy Characteristics'!K:K,MATCH($C329,'Policy Characteristics'!$C:$C,0))),"",INDEX('Policy Characteristics'!K:K,MATCH($C329,'Policy Characteristics'!$C:$C,0)))</f>
        <v>electricity-sector-main.html#early-ret</v>
      </c>
      <c r="R329" s="276" t="str">
        <f>IF(ISBLANK(INDEX('Policy Characteristics'!L:L,MATCH($C329,'Policy Characteristics'!$C:$C,0))),"",INDEX('Policy Characteristics'!L:L,MATCH($C329,'Policy Characteristics'!$C:$C,0)))</f>
        <v>early-retirement-of-power-plants.html</v>
      </c>
    </row>
    <row r="330" spans="1:18" x14ac:dyDescent="0.25">
      <c r="A330" s="276" t="str">
        <f>IF(ISBLANK(INDEX('Policy Characteristics'!A:A,MATCH($C330,'Policy Characteristics'!$C:$C,0))),"",INDEX('Policy Characteristics'!A:A,MATCH($C330,'Policy Characteristics'!$C:$C,0)))</f>
        <v>Electricity Supply</v>
      </c>
      <c r="B330" s="285" t="str">
        <f>IF(ISBLANK(INDEX('Policy Characteristics'!B:B,MATCH($C330,'Policy Characteristics'!$C:$C,0))),"",INDEX('Policy Characteristics'!B:B,MATCH($C330,'Policy Characteristics'!$C:$C,0)))</f>
        <v>Early Retirement of Power Plants</v>
      </c>
      <c r="C330" s="276" t="str">
        <f t="shared" si="20"/>
        <v>Annual Additional Capacity Retired due to Early Retirement Policy</v>
      </c>
      <c r="D330" s="6" t="s">
        <v>3580</v>
      </c>
      <c r="E330" s="47"/>
      <c r="F330" s="6" t="s">
        <v>3585</v>
      </c>
      <c r="G330" s="47"/>
      <c r="H330" s="44">
        <v>1762</v>
      </c>
      <c r="I330" s="347" t="s">
        <v>45</v>
      </c>
      <c r="J330" s="277" t="str">
        <f>IF(ISBLANK(INDEX('Policy Characteristics'!D:D,MATCH($C330,'Policy Characteristics'!$C:$C,0))),"",INDEX('Policy Characteristics'!D:D,MATCH($C330,'Policy Characteristics'!$C:$C,0)))</f>
        <v>Early Retirement of Power Plants</v>
      </c>
      <c r="K330" s="276" t="str">
        <f>IF(ISBLANK(INDEX('Policy Characteristics'!E:E,MATCH($C330,'Policy Characteristics'!$C:$C,0))),"",INDEX('Policy Characteristics'!E:E,MATCH($C330,'Policy Characteristics'!$C:$C,0)))</f>
        <v>elec early retirement</v>
      </c>
      <c r="L330" s="276">
        <f>IF(ISBLANK(INDEX('Policy Characteristics'!F:F,MATCH($C330,'Policy Characteristics'!$C:$C,0))),"",INDEX('Policy Characteristics'!F:F,MATCH($C330,'Policy Characteristics'!$C:$C,0)))</f>
        <v>0</v>
      </c>
      <c r="M330" s="276">
        <f>IF(ISBLANK(INDEX('Policy Characteristics'!G:G,MATCH($C330,'Policy Characteristics'!$C:$C,0))),"",INDEX('Policy Characteristics'!G:G,MATCH($C330,'Policy Characteristics'!$C:$C,0)))</f>
        <v>25000</v>
      </c>
      <c r="N330" s="276">
        <f>IF(ISBLANK(INDEX('Policy Characteristics'!H:H,MATCH($C330,'Policy Characteristics'!$C:$C,0))),"",INDEX('Policy Characteristics'!H:H,MATCH($C330,'Policy Characteristics'!$C:$C,0)))</f>
        <v>500</v>
      </c>
      <c r="O330" s="276" t="str">
        <f>IF(ISBLANK(INDEX('Policy Characteristics'!I:I,MATCH($C330,'Policy Characteristics'!$C:$C,0))),"",INDEX('Policy Characteristics'!I:I,MATCH($C330,'Policy Characteristics'!$C:$C,0)))</f>
        <v>MW/year</v>
      </c>
      <c r="P330" s="276" t="str">
        <f>IF(ISBLANK(INDEX('Policy Characteristics'!J:J,MATCH($C330,'Policy Characteristics'!$C:$C,0))),"",INDEX('Policy Characteristics'!J:J,MATCH($C330,'Policy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0" s="276" t="str">
        <f>IF(ISBLANK(INDEX('Policy Characteristics'!K:K,MATCH($C330,'Policy Characteristics'!$C:$C,0))),"",INDEX('Policy Characteristics'!K:K,MATCH($C330,'Policy Characteristics'!$C:$C,0)))</f>
        <v>electricity-sector-main.html#early-ret</v>
      </c>
      <c r="R330" s="276" t="str">
        <f>IF(ISBLANK(INDEX('Policy Characteristics'!L:L,MATCH($C330,'Policy Characteristics'!$C:$C,0))),"",INDEX('Policy Characteristics'!L:L,MATCH($C330,'Policy Characteristics'!$C:$C,0)))</f>
        <v>early-retirement-of-power-plants.html</v>
      </c>
    </row>
    <row r="331" spans="1:18" x14ac:dyDescent="0.25">
      <c r="A331" s="276" t="str">
        <f>IF(ISBLANK(INDEX('Policy Characteristics'!A:A,MATCH($C331,'Policy Characteristics'!$C:$C,0))),"",INDEX('Policy Characteristics'!A:A,MATCH($C331,'Policy Characteristics'!$C:$C,0)))</f>
        <v>Electricity Supply</v>
      </c>
      <c r="B331" s="285" t="str">
        <f>IF(ISBLANK(INDEX('Policy Characteristics'!B:B,MATCH($C331,'Policy Characteristics'!$C:$C,0))),"",INDEX('Policy Characteristics'!B:B,MATCH($C331,'Policy Characteristics'!$C:$C,0)))</f>
        <v>Early Retirement of Power Plants</v>
      </c>
      <c r="C331" s="276" t="str">
        <f t="shared" si="20"/>
        <v>Annual Additional Capacity Retired due to Early Retirement Policy</v>
      </c>
      <c r="D331" s="6" t="s">
        <v>3581</v>
      </c>
      <c r="E331" s="47"/>
      <c r="F331" s="6" t="s">
        <v>3586</v>
      </c>
      <c r="G331" s="47"/>
      <c r="H331" s="44">
        <v>1763</v>
      </c>
      <c r="I331" s="347" t="s">
        <v>45</v>
      </c>
      <c r="J331" s="277" t="str">
        <f>IF(ISBLANK(INDEX('Policy Characteristics'!D:D,MATCH($C331,'Policy Characteristics'!$C:$C,0))),"",INDEX('Policy Characteristics'!D:D,MATCH($C331,'Policy Characteristics'!$C:$C,0)))</f>
        <v>Early Retirement of Power Plants</v>
      </c>
      <c r="K331" s="276" t="str">
        <f>IF(ISBLANK(INDEX('Policy Characteristics'!E:E,MATCH($C331,'Policy Characteristics'!$C:$C,0))),"",INDEX('Policy Characteristics'!E:E,MATCH($C331,'Policy Characteristics'!$C:$C,0)))</f>
        <v>elec early retirement</v>
      </c>
      <c r="L331" s="276">
        <f>IF(ISBLANK(INDEX('Policy Characteristics'!F:F,MATCH($C331,'Policy Characteristics'!$C:$C,0))),"",INDEX('Policy Characteristics'!F:F,MATCH($C331,'Policy Characteristics'!$C:$C,0)))</f>
        <v>0</v>
      </c>
      <c r="M331" s="276">
        <f>IF(ISBLANK(INDEX('Policy Characteristics'!G:G,MATCH($C331,'Policy Characteristics'!$C:$C,0))),"",INDEX('Policy Characteristics'!G:G,MATCH($C331,'Policy Characteristics'!$C:$C,0)))</f>
        <v>25000</v>
      </c>
      <c r="N331" s="276">
        <f>IF(ISBLANK(INDEX('Policy Characteristics'!H:H,MATCH($C331,'Policy Characteristics'!$C:$C,0))),"",INDEX('Policy Characteristics'!H:H,MATCH($C331,'Policy Characteristics'!$C:$C,0)))</f>
        <v>500</v>
      </c>
      <c r="O331" s="276" t="str">
        <f>IF(ISBLANK(INDEX('Policy Characteristics'!I:I,MATCH($C331,'Policy Characteristics'!$C:$C,0))),"",INDEX('Policy Characteristics'!I:I,MATCH($C331,'Policy Characteristics'!$C:$C,0)))</f>
        <v>MW/year</v>
      </c>
      <c r="P331" s="276" t="str">
        <f>IF(ISBLANK(INDEX('Policy Characteristics'!J:J,MATCH($C331,'Policy Characteristics'!$C:$C,0))),"",INDEX('Policy Characteristics'!J:J,MATCH($C331,'Policy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1" s="276" t="str">
        <f>IF(ISBLANK(INDEX('Policy Characteristics'!K:K,MATCH($C331,'Policy Characteristics'!$C:$C,0))),"",INDEX('Policy Characteristics'!K:K,MATCH($C331,'Policy Characteristics'!$C:$C,0)))</f>
        <v>electricity-sector-main.html#early-ret</v>
      </c>
      <c r="R331" s="276" t="str">
        <f>IF(ISBLANK(INDEX('Policy Characteristics'!L:L,MATCH($C331,'Policy Characteristics'!$C:$C,0))),"",INDEX('Policy Characteristics'!L:L,MATCH($C331,'Policy Characteristics'!$C:$C,0)))</f>
        <v>early-retirement-of-power-plants.html</v>
      </c>
    </row>
    <row r="332" spans="1:18" x14ac:dyDescent="0.25">
      <c r="A332" s="276" t="str">
        <f>IF(ISBLANK(INDEX('Policy Characteristics'!A:A,MATCH($C332,'Policy Characteristics'!$C:$C,0))),"",INDEX('Policy Characteristics'!A:A,MATCH($C332,'Policy Characteristics'!$C:$C,0)))</f>
        <v>Electricity Supply</v>
      </c>
      <c r="B332" s="285" t="str">
        <f>IF(ISBLANK(INDEX('Policy Characteristics'!B:B,MATCH($C332,'Policy Characteristics'!$C:$C,0))),"",INDEX('Policy Characteristics'!B:B,MATCH($C332,'Policy Characteristics'!$C:$C,0)))</f>
        <v>Early Retirement of Power Plants</v>
      </c>
      <c r="C332" s="276" t="str">
        <f t="shared" si="20"/>
        <v>Annual Additional Capacity Retired due to Early Retirement Policy</v>
      </c>
      <c r="D332" s="6" t="s">
        <v>3582</v>
      </c>
      <c r="E332" s="47"/>
      <c r="F332" s="6" t="s">
        <v>3587</v>
      </c>
      <c r="G332" s="47"/>
      <c r="H332" s="44">
        <v>1764</v>
      </c>
      <c r="I332" s="347" t="s">
        <v>45</v>
      </c>
      <c r="J332" s="277" t="str">
        <f>IF(ISBLANK(INDEX('Policy Characteristics'!D:D,MATCH($C332,'Policy Characteristics'!$C:$C,0))),"",INDEX('Policy Characteristics'!D:D,MATCH($C332,'Policy Characteristics'!$C:$C,0)))</f>
        <v>Early Retirement of Power Plants</v>
      </c>
      <c r="K332" s="276" t="str">
        <f>IF(ISBLANK(INDEX('Policy Characteristics'!E:E,MATCH($C332,'Policy Characteristics'!$C:$C,0))),"",INDEX('Policy Characteristics'!E:E,MATCH($C332,'Policy Characteristics'!$C:$C,0)))</f>
        <v>elec early retirement</v>
      </c>
      <c r="L332" s="276">
        <f>IF(ISBLANK(INDEX('Policy Characteristics'!F:F,MATCH($C332,'Policy Characteristics'!$C:$C,0))),"",INDEX('Policy Characteristics'!F:F,MATCH($C332,'Policy Characteristics'!$C:$C,0)))</f>
        <v>0</v>
      </c>
      <c r="M332" s="276">
        <f>IF(ISBLANK(INDEX('Policy Characteristics'!G:G,MATCH($C332,'Policy Characteristics'!$C:$C,0))),"",INDEX('Policy Characteristics'!G:G,MATCH($C332,'Policy Characteristics'!$C:$C,0)))</f>
        <v>25000</v>
      </c>
      <c r="N332" s="276">
        <f>IF(ISBLANK(INDEX('Policy Characteristics'!H:H,MATCH($C332,'Policy Characteristics'!$C:$C,0))),"",INDEX('Policy Characteristics'!H:H,MATCH($C332,'Policy Characteristics'!$C:$C,0)))</f>
        <v>500</v>
      </c>
      <c r="O332" s="276" t="str">
        <f>IF(ISBLANK(INDEX('Policy Characteristics'!I:I,MATCH($C332,'Policy Characteristics'!$C:$C,0))),"",INDEX('Policy Characteristics'!I:I,MATCH($C332,'Policy Characteristics'!$C:$C,0)))</f>
        <v>MW/year</v>
      </c>
      <c r="P332" s="276" t="str">
        <f>IF(ISBLANK(INDEX('Policy Characteristics'!J:J,MATCH($C332,'Policy Characteristics'!$C:$C,0))),"",INDEX('Policy Characteristics'!J:J,MATCH($C332,'Policy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2" s="276" t="str">
        <f>IF(ISBLANK(INDEX('Policy Characteristics'!K:K,MATCH($C332,'Policy Characteristics'!$C:$C,0))),"",INDEX('Policy Characteristics'!K:K,MATCH($C332,'Policy Characteristics'!$C:$C,0)))</f>
        <v>electricity-sector-main.html#early-ret</v>
      </c>
      <c r="R332" s="276" t="str">
        <f>IF(ISBLANK(INDEX('Policy Characteristics'!L:L,MATCH($C332,'Policy Characteristics'!$C:$C,0))),"",INDEX('Policy Characteristics'!L:L,MATCH($C332,'Policy Characteristics'!$C:$C,0)))</f>
        <v>early-retirement-of-power-plants.html</v>
      </c>
    </row>
    <row r="333" spans="1:18" x14ac:dyDescent="0.25">
      <c r="A333" s="276" t="str">
        <f>IF(ISBLANK(INDEX('Policy Characteristics'!A:A,MATCH($C333,'Policy Characteristics'!$C:$C,0))),"",INDEX('Policy Characteristics'!A:A,MATCH($C333,'Policy Characteristics'!$C:$C,0)))</f>
        <v>Electricity Supply</v>
      </c>
      <c r="B333" s="285" t="str">
        <f>IF(ISBLANK(INDEX('Policy Characteristics'!B:B,MATCH($C333,'Policy Characteristics'!$C:$C,0))),"",INDEX('Policy Characteristics'!B:B,MATCH($C333,'Policy Characteristics'!$C:$C,0)))</f>
        <v>Early Retirement of Power Plants</v>
      </c>
      <c r="C333" s="276" t="str">
        <f t="shared" si="20"/>
        <v>Annual Additional Capacity Retired due to Early Retirement Policy</v>
      </c>
      <c r="D333" s="6" t="s">
        <v>3583</v>
      </c>
      <c r="E333" s="47"/>
      <c r="F333" s="6" t="s">
        <v>3588</v>
      </c>
      <c r="G333" s="47"/>
      <c r="H333" s="44">
        <v>1765</v>
      </c>
      <c r="I333" s="347" t="s">
        <v>45</v>
      </c>
      <c r="J333" s="277" t="str">
        <f>IF(ISBLANK(INDEX('Policy Characteristics'!D:D,MATCH($C333,'Policy Characteristics'!$C:$C,0))),"",INDEX('Policy Characteristics'!D:D,MATCH($C333,'Policy Characteristics'!$C:$C,0)))</f>
        <v>Early Retirement of Power Plants</v>
      </c>
      <c r="K333" s="276" t="str">
        <f>IF(ISBLANK(INDEX('Policy Characteristics'!E:E,MATCH($C333,'Policy Characteristics'!$C:$C,0))),"",INDEX('Policy Characteristics'!E:E,MATCH($C333,'Policy Characteristics'!$C:$C,0)))</f>
        <v>elec early retirement</v>
      </c>
      <c r="L333" s="276">
        <f>IF(ISBLANK(INDEX('Policy Characteristics'!F:F,MATCH($C333,'Policy Characteristics'!$C:$C,0))),"",INDEX('Policy Characteristics'!F:F,MATCH($C333,'Policy Characteristics'!$C:$C,0)))</f>
        <v>0</v>
      </c>
      <c r="M333" s="276">
        <f>IF(ISBLANK(INDEX('Policy Characteristics'!G:G,MATCH($C333,'Policy Characteristics'!$C:$C,0))),"",INDEX('Policy Characteristics'!G:G,MATCH($C333,'Policy Characteristics'!$C:$C,0)))</f>
        <v>25000</v>
      </c>
      <c r="N333" s="276">
        <f>IF(ISBLANK(INDEX('Policy Characteristics'!H:H,MATCH($C333,'Policy Characteristics'!$C:$C,0))),"",INDEX('Policy Characteristics'!H:H,MATCH($C333,'Policy Characteristics'!$C:$C,0)))</f>
        <v>500</v>
      </c>
      <c r="O333" s="276" t="str">
        <f>IF(ISBLANK(INDEX('Policy Characteristics'!I:I,MATCH($C333,'Policy Characteristics'!$C:$C,0))),"",INDEX('Policy Characteristics'!I:I,MATCH($C333,'Policy Characteristics'!$C:$C,0)))</f>
        <v>MW/year</v>
      </c>
      <c r="P333" s="276" t="str">
        <f>IF(ISBLANK(INDEX('Policy Characteristics'!J:J,MATCH($C333,'Policy Characteristics'!$C:$C,0))),"",INDEX('Policy Characteristics'!J:J,MATCH($C333,'Policy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3" s="276" t="str">
        <f>IF(ISBLANK(INDEX('Policy Characteristics'!K:K,MATCH($C333,'Policy Characteristics'!$C:$C,0))),"",INDEX('Policy Characteristics'!K:K,MATCH($C333,'Policy Characteristics'!$C:$C,0)))</f>
        <v>electricity-sector-main.html#early-ret</v>
      </c>
      <c r="R333" s="276" t="str">
        <f>IF(ISBLANK(INDEX('Policy Characteristics'!L:L,MATCH($C333,'Policy Characteristics'!$C:$C,0))),"",INDEX('Policy Characteristics'!L:L,MATCH($C333,'Policy Characteristics'!$C:$C,0)))</f>
        <v>early-retirement-of-power-plants.html</v>
      </c>
    </row>
    <row r="334" spans="1:18" x14ac:dyDescent="0.25">
      <c r="A334" s="276" t="str">
        <f>IF(ISBLANK(INDEX('Policy Characteristics'!A:A,MATCH($C334,'Policy Characteristics'!$C:$C,0))),"",INDEX('Policy Characteristics'!A:A,MATCH($C334,'Policy Characteristics'!$C:$C,0)))</f>
        <v>Electricity Supply</v>
      </c>
      <c r="B334" s="285" t="str">
        <f>IF(ISBLANK(INDEX('Policy Characteristics'!B:B,MATCH($C334,'Policy Characteristics'!$C:$C,0))),"",INDEX('Policy Characteristics'!B:B,MATCH($C334,'Policy Characteristics'!$C:$C,0)))</f>
        <v>Early Retirement of Power Plants</v>
      </c>
      <c r="C334" s="276" t="str">
        <f t="shared" si="20"/>
        <v>Annual Additional Capacity Retired due to Early Retirement Policy</v>
      </c>
      <c r="D334" s="6" t="s">
        <v>3675</v>
      </c>
      <c r="E334" s="47"/>
      <c r="F334" s="6" t="s">
        <v>3673</v>
      </c>
      <c r="G334" s="47"/>
      <c r="H334" s="44">
        <v>1766</v>
      </c>
      <c r="I334" s="347" t="s">
        <v>45</v>
      </c>
      <c r="J334" s="277" t="str">
        <f>IF(ISBLANK(INDEX('Policy Characteristics'!D:D,MATCH($C334,'Policy Characteristics'!$C:$C,0))),"",INDEX('Policy Characteristics'!D:D,MATCH($C334,'Policy Characteristics'!$C:$C,0)))</f>
        <v>Early Retirement of Power Plants</v>
      </c>
      <c r="K334" s="276" t="str">
        <f>IF(ISBLANK(INDEX('Policy Characteristics'!E:E,MATCH($C334,'Policy Characteristics'!$C:$C,0))),"",INDEX('Policy Characteristics'!E:E,MATCH($C334,'Policy Characteristics'!$C:$C,0)))</f>
        <v>elec early retirement</v>
      </c>
      <c r="L334" s="276">
        <f>IF(ISBLANK(INDEX('Policy Characteristics'!F:F,MATCH($C334,'Policy Characteristics'!$C:$C,0))),"",INDEX('Policy Characteristics'!F:F,MATCH($C334,'Policy Characteristics'!$C:$C,0)))</f>
        <v>0</v>
      </c>
      <c r="M334" s="276">
        <f>IF(ISBLANK(INDEX('Policy Characteristics'!G:G,MATCH($C334,'Policy Characteristics'!$C:$C,0))),"",INDEX('Policy Characteristics'!G:G,MATCH($C334,'Policy Characteristics'!$C:$C,0)))</f>
        <v>25000</v>
      </c>
      <c r="N334" s="276">
        <f>IF(ISBLANK(INDEX('Policy Characteristics'!H:H,MATCH($C334,'Policy Characteristics'!$C:$C,0))),"",INDEX('Policy Characteristics'!H:H,MATCH($C334,'Policy Characteristics'!$C:$C,0)))</f>
        <v>500</v>
      </c>
      <c r="O334" s="276" t="str">
        <f>IF(ISBLANK(INDEX('Policy Characteristics'!I:I,MATCH($C334,'Policy Characteristics'!$C:$C,0))),"",INDEX('Policy Characteristics'!I:I,MATCH($C334,'Policy Characteristics'!$C:$C,0)))</f>
        <v>MW/year</v>
      </c>
      <c r="P334" s="276" t="str">
        <f>IF(ISBLANK(INDEX('Policy Characteristics'!J:J,MATCH($C334,'Policy Characteristics'!$C:$C,0))),"",INDEX('Policy Characteristics'!J:J,MATCH($C334,'Policy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4" s="276" t="str">
        <f>IF(ISBLANK(INDEX('Policy Characteristics'!K:K,MATCH($C334,'Policy Characteristics'!$C:$C,0))),"",INDEX('Policy Characteristics'!K:K,MATCH($C334,'Policy Characteristics'!$C:$C,0)))</f>
        <v>electricity-sector-main.html#early-ret</v>
      </c>
      <c r="R334" s="276" t="str">
        <f>IF(ISBLANK(INDEX('Policy Characteristics'!L:L,MATCH($C334,'Policy Characteristics'!$C:$C,0))),"",INDEX('Policy Characteristics'!L:L,MATCH($C334,'Policy Characteristics'!$C:$C,0)))</f>
        <v>early-retirement-of-power-plants.html</v>
      </c>
    </row>
    <row r="335" spans="1:18" x14ac:dyDescent="0.25">
      <c r="A335" s="276" t="str">
        <f>IF(ISBLANK(INDEX('Policy Characteristics'!A:A,MATCH($C335,'Policy Characteristics'!$C:$C,0))),"",INDEX('Policy Characteristics'!A:A,MATCH($C335,'Policy Characteristics'!$C:$C,0)))</f>
        <v>Electricity Supply</v>
      </c>
      <c r="B335" s="285" t="str">
        <f>IF(ISBLANK(INDEX('Policy Characteristics'!B:B,MATCH($C335,'Policy Characteristics'!$C:$C,0))),"",INDEX('Policy Characteristics'!B:B,MATCH($C335,'Policy Characteristics'!$C:$C,0)))</f>
        <v>Early Retirement of Power Plants</v>
      </c>
      <c r="C335" s="276" t="str">
        <f t="shared" si="20"/>
        <v>Annual Additional Capacity Retired due to Early Retirement Policy</v>
      </c>
      <c r="D335" s="6" t="s">
        <v>3676</v>
      </c>
      <c r="E335" s="47"/>
      <c r="F335" s="6" t="s">
        <v>3674</v>
      </c>
      <c r="G335" s="47"/>
      <c r="H335" s="44">
        <v>2239</v>
      </c>
      <c r="I335" s="347" t="s">
        <v>45</v>
      </c>
      <c r="J335" s="277" t="str">
        <f>IF(ISBLANK(INDEX('Policy Characteristics'!D:D,MATCH($C335,'Policy Characteristics'!$C:$C,0))),"",INDEX('Policy Characteristics'!D:D,MATCH($C335,'Policy Characteristics'!$C:$C,0)))</f>
        <v>Early Retirement of Power Plants</v>
      </c>
      <c r="K335" s="276" t="str">
        <f>IF(ISBLANK(INDEX('Policy Characteristics'!E:E,MATCH($C335,'Policy Characteristics'!$C:$C,0))),"",INDEX('Policy Characteristics'!E:E,MATCH($C335,'Policy Characteristics'!$C:$C,0)))</f>
        <v>elec early retirement</v>
      </c>
      <c r="L335" s="276">
        <f>IF(ISBLANK(INDEX('Policy Characteristics'!F:F,MATCH($C335,'Policy Characteristics'!$C:$C,0))),"",INDEX('Policy Characteristics'!F:F,MATCH($C335,'Policy Characteristics'!$C:$C,0)))</f>
        <v>0</v>
      </c>
      <c r="M335" s="276">
        <f>IF(ISBLANK(INDEX('Policy Characteristics'!G:G,MATCH($C335,'Policy Characteristics'!$C:$C,0))),"",INDEX('Policy Characteristics'!G:G,MATCH($C335,'Policy Characteristics'!$C:$C,0)))</f>
        <v>25000</v>
      </c>
      <c r="N335" s="276">
        <f>IF(ISBLANK(INDEX('Policy Characteristics'!H:H,MATCH($C335,'Policy Characteristics'!$C:$C,0))),"",INDEX('Policy Characteristics'!H:H,MATCH($C335,'Policy Characteristics'!$C:$C,0)))</f>
        <v>500</v>
      </c>
      <c r="O335" s="276" t="str">
        <f>IF(ISBLANK(INDEX('Policy Characteristics'!I:I,MATCH($C335,'Policy Characteristics'!$C:$C,0))),"",INDEX('Policy Characteristics'!I:I,MATCH($C335,'Policy Characteristics'!$C:$C,0)))</f>
        <v>MW/year</v>
      </c>
      <c r="P335" s="276" t="str">
        <f>IF(ISBLANK(INDEX('Policy Characteristics'!J:J,MATCH($C335,'Policy Characteristics'!$C:$C,0))),"",INDEX('Policy Characteristics'!J:J,MATCH($C335,'Policy Characteristics'!$C:$C,0)))</f>
        <v>**Description:** This policy causes the specified quantity of otherwise non-retiring capacity of the selected type(s) to be retired each year. // **Guidance for setting values:** // **Hard Coal:** The EIA Annual Energy Outlook 2015's "Accelerated Coal Retirements" scenario predicts an additional 53.3 GW of coal retirements beyond the reference (BAU) scenario by 2030, which is roughly 4,500 MW/year. // **Natural Gas Non-Peaker:** The U.S. has about 255 GW of natural gas non-peaker plants, which is expected to grow somewhat by about 30 GW by 2050. // **Nuclear:** The U.S. has about 100 GW of nuclear reactors, about 20 GW of which are projected to retire by 2050 in the BAU case.  To retire half of the remainder by 2050 would require about 1200 MW/year of accelerated retirements. // **Natural Gas Peaker:** The U.S. has about 195 GW of natural gas peaker plants, of which 20 GW are projected to retire by 2050. // **Lignite:** The U.S. has about 7,000 MW of lignite power plants, none of which are projected to retire by 2050 in the BAU case.</v>
      </c>
      <c r="Q335" s="276" t="str">
        <f>IF(ISBLANK(INDEX('Policy Characteristics'!K:K,MATCH($C335,'Policy Characteristics'!$C:$C,0))),"",INDEX('Policy Characteristics'!K:K,MATCH($C335,'Policy Characteristics'!$C:$C,0)))</f>
        <v>electricity-sector-main.html#early-ret</v>
      </c>
      <c r="R335" s="276" t="str">
        <f>IF(ISBLANK(INDEX('Policy Characteristics'!L:L,MATCH($C335,'Policy Characteristics'!$C:$C,0))),"",INDEX('Policy Characteristics'!L:L,MATCH($C335,'Policy Characteristics'!$C:$C,0)))</f>
        <v>early-retirement-of-power-plants.html</v>
      </c>
    </row>
    <row r="336" spans="1:18" x14ac:dyDescent="0.25">
      <c r="A336" s="276" t="str">
        <f>IF(ISBLANK(INDEX('Policy Characteristics'!A:A,MATCH($C336,'Policy Characteristics'!$C:$C,0))),"",INDEX('Policy Characteristics'!A:A,MATCH($C336,'Policy Characteristics'!$C:$C,0)))</f>
        <v>Electricity Supply</v>
      </c>
      <c r="B336" s="285" t="str">
        <f>IF(ISBLANK(INDEX('Policy Characteristics'!B:B,MATCH($C336,'Policy Characteristics'!$C:$C,0))),"",INDEX('Policy Characteristics'!B:B,MATCH($C336,'Policy Characteristics'!$C:$C,0)))</f>
        <v>Grid-Scale Electricity Storage</v>
      </c>
      <c r="C336" t="s">
        <v>3008</v>
      </c>
      <c r="D336" s="47"/>
      <c r="E336" s="47"/>
      <c r="F336" s="47"/>
      <c r="G336" s="47"/>
      <c r="H336" s="44">
        <v>33</v>
      </c>
      <c r="I336" s="347" t="s">
        <v>44</v>
      </c>
      <c r="J336" s="277" t="str">
        <f>IF(ISBLANK(INDEX('Policy Characteristics'!D:D,MATCH($C336,'Policy Characteristics'!$C:$C,0))),"",INDEX('Policy Characteristics'!D:D,MATCH($C336,'Policy Characteristics'!$C:$C,0)))</f>
        <v>Grid-Scale Electricity Storage</v>
      </c>
      <c r="K336" s="276" t="str">
        <f>IF(ISBLANK(INDEX('Policy Characteristics'!E:E,MATCH($C336,'Policy Characteristics'!$C:$C,0))),"",INDEX('Policy Characteristics'!E:E,MATCH($C336,'Policy Characteristics'!$C:$C,0)))</f>
        <v>elec storage growth</v>
      </c>
      <c r="L336" s="284">
        <f>IF(ISBLANK(INDEX('Policy Characteristics'!F:F,MATCH($C336,'Policy Characteristics'!$C:$C,0))),"",INDEX('Policy Characteristics'!F:F,MATCH($C336,'Policy Characteristics'!$C:$C,0)))</f>
        <v>0</v>
      </c>
      <c r="M336" s="284">
        <f>IF(ISBLANK(INDEX('Policy Characteristics'!G:G,MATCH($C336,'Policy Characteristics'!$C:$C,0))),"",INDEX('Policy Characteristics'!G:G,MATCH($C336,'Policy Characteristics'!$C:$C,0)))</f>
        <v>1</v>
      </c>
      <c r="N336" s="284">
        <f>IF(ISBLANK(INDEX('Policy Characteristics'!H:H,MATCH($C336,'Policy Characteristics'!$C:$C,0))),"",INDEX('Policy Characteristics'!H:H,MATCH($C336,'Policy Characteristics'!$C:$C,0)))</f>
        <v>0.01</v>
      </c>
      <c r="O336" s="276" t="str">
        <f>IF(ISBLANK(INDEX('Policy Characteristics'!I:I,MATCH($C336,'Policy Characteristics'!$C:$C,0))),"",INDEX('Policy Characteristics'!I:I,MATCH($C336,'Policy Characteristics'!$C:$C,0)))</f>
        <v>% of potential achieved</v>
      </c>
      <c r="P336" s="276" t="str">
        <f>IF(ISBLANK(INDEX('Policy Characteristics'!J:J,MATCH($C336,'Policy Characteristics'!$C:$C,0))),"",INDEX('Policy Characteristics'!J:J,MATCH($C336,'Policy Characteristics'!$C:$C,0)))</f>
        <v>**Description:** This policy causes grid-scale electricity storage from chemical batteries to increase above the amount predicted in the BAU Scenario. // **Guidance for setting values:** In 2019, the U.S. had about 1,400 MW of grid battery storage.  The BAU scenario is based on EIA AEO data and sees grid battery capacity reach 17,400 MW by 2050.  The additional potential is based on NREL's Renewable Electricity Futures Study (80% RE-ITI (2014) scenario) and suggests the U.S. could reach 120,000 MW of grid battery storage by 2050.</v>
      </c>
      <c r="Q336" s="276" t="str">
        <f>IF(ISBLANK(INDEX('Policy Characteristics'!K:K,MATCH($C336,'Policy Characteristics'!$C:$C,0))),"",INDEX('Policy Characteristics'!K:K,MATCH($C336,'Policy Characteristics'!$C:$C,0)))</f>
        <v>electricity-sector-main.html#storage</v>
      </c>
      <c r="R336" s="276" t="str">
        <f>IF(ISBLANK(INDEX('Policy Characteristics'!L:L,MATCH($C336,'Policy Characteristics'!$C:$C,0))),"",INDEX('Policy Characteristics'!L:L,MATCH($C336,'Policy Characteristics'!$C:$C,0)))</f>
        <v>grid-scale-electricity-storage.html</v>
      </c>
    </row>
    <row r="337" spans="1:18" x14ac:dyDescent="0.25">
      <c r="A337" s="276" t="str">
        <f>IF(ISBLANK(INDEX('Policy Characteristics'!A:A,MATCH($C337,'Policy Characteristics'!$C:$C,0))),"",INDEX('Policy Characteristics'!A:A,MATCH($C337,'Policy Characteristics'!$C:$C,0)))</f>
        <v>Electricity Supply</v>
      </c>
      <c r="B337" s="285" t="str">
        <f>IF(ISBLANK(INDEX('Policy Characteristics'!B:B,MATCH($C337,'Policy Characteristics'!$C:$C,0))),"",INDEX('Policy Characteristics'!B:B,MATCH($C337,'Policy Characteristics'!$C:$C,0)))</f>
        <v>Increase Transmission</v>
      </c>
      <c r="C337" t="s">
        <v>294</v>
      </c>
      <c r="D337" s="47"/>
      <c r="E337" s="47"/>
      <c r="F337" s="47"/>
      <c r="G337" s="47"/>
      <c r="H337" s="44">
        <v>34</v>
      </c>
      <c r="I337" s="347" t="s">
        <v>44</v>
      </c>
      <c r="J337" s="277" t="str">
        <f>IF(ISBLANK(INDEX('Policy Characteristics'!D:D,MATCH($C337,'Policy Characteristics'!$C:$C,0))),"",INDEX('Policy Characteristics'!D:D,MATCH($C337,'Policy Characteristics'!$C:$C,0)))</f>
        <v>Increase Transmission</v>
      </c>
      <c r="K337" s="276" t="str">
        <f>IF(ISBLANK(INDEX('Policy Characteristics'!E:E,MATCH($C337,'Policy Characteristics'!$C:$C,0))),"",INDEX('Policy Characteristics'!E:E,MATCH($C337,'Policy Characteristics'!$C:$C,0)))</f>
        <v>elec transmission growth</v>
      </c>
      <c r="L337" s="284">
        <f>IF(ISBLANK(INDEX('Policy Characteristics'!F:F,MATCH($C337,'Policy Characteristics'!$C:$C,0))),"",INDEX('Policy Characteristics'!F:F,MATCH($C337,'Policy Characteristics'!$C:$C,0)))</f>
        <v>0</v>
      </c>
      <c r="M337" s="284">
        <f>IF(ISBLANK(INDEX('Policy Characteristics'!G:G,MATCH($C337,'Policy Characteristics'!$C:$C,0))),"",INDEX('Policy Characteristics'!G:G,MATCH($C337,'Policy Characteristics'!$C:$C,0)))</f>
        <v>1.1299999999999999</v>
      </c>
      <c r="N337" s="284">
        <f>IF(ISBLANK(INDEX('Policy Characteristics'!H:H,MATCH($C337,'Policy Characteristics'!$C:$C,0))),"",INDEX('Policy Characteristics'!H:H,MATCH($C337,'Policy Characteristics'!$C:$C,0)))</f>
        <v>0.01</v>
      </c>
      <c r="O337" s="276" t="str">
        <f>IF(ISBLANK(INDEX('Policy Characteristics'!I:I,MATCH($C337,'Policy Characteristics'!$C:$C,0))),"",INDEX('Policy Characteristics'!I:I,MATCH($C337,'Policy Characteristics'!$C:$C,0)))</f>
        <v>% increase in transmission capacity</v>
      </c>
      <c r="P337" s="276" t="str">
        <f>IF(ISBLANK(INDEX('Policy Characteristics'!J:J,MATCH($C337,'Policy Characteristics'!$C:$C,0))),"",INDEX('Policy Characteristics'!J:J,MATCH($C337,'Policy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NREL's Renewable Electricity Futures study suggest that the most economical method of achieving 50% renewables penetration involves building roughly 37 million MW-miles of new transmission capacity, an increase of 21% beyond the existing 150-200 million MW-miles.</v>
      </c>
      <c r="Q337" s="276" t="str">
        <f>IF(ISBLANK(INDEX('Policy Characteristics'!K:K,MATCH($C337,'Policy Characteristics'!$C:$C,0))),"",INDEX('Policy Characteristics'!K:K,MATCH($C337,'Policy Characteristics'!$C:$C,0)))</f>
        <v>electricity-sector-main.html#transmission</v>
      </c>
      <c r="R337" s="276" t="str">
        <f>IF(ISBLANK(INDEX('Policy Characteristics'!L:L,MATCH($C337,'Policy Characteristics'!$C:$C,0))),"",INDEX('Policy Characteristics'!L:L,MATCH($C337,'Policy Characteristics'!$C:$C,0)))</f>
        <v>increase-transmission.html</v>
      </c>
    </row>
    <row r="338" spans="1:18" x14ac:dyDescent="0.25">
      <c r="A338" s="276" t="str">
        <f>IF(ISBLANK(INDEX('Policy Characteristics'!A:A,MATCH($C338,'Policy Characteristics'!$C:$C,0))),"",INDEX('Policy Characteristics'!A:A,MATCH($C338,'Policy Characteristics'!$C:$C,0)))</f>
        <v>Electricity Supply</v>
      </c>
      <c r="B338" s="285" t="str">
        <f>IF(ISBLANK(INDEX('Policy Characteristics'!B:B,MATCH($C338,'Policy Characteristics'!$C:$C,0))),"",INDEX('Policy Characteristics'!B:B,MATCH($C338,'Policy Characteristics'!$C:$C,0)))</f>
        <v>Non BAU Capacity Retirement Schedule</v>
      </c>
      <c r="C338" t="s">
        <v>3058</v>
      </c>
      <c r="D338" s="47" t="s">
        <v>462</v>
      </c>
      <c r="E338" s="47"/>
      <c r="F338" s="47" t="s">
        <v>461</v>
      </c>
      <c r="G338" s="47"/>
      <c r="H338" s="44">
        <v>860</v>
      </c>
      <c r="I338" s="347" t="s">
        <v>45</v>
      </c>
      <c r="J338" s="277" t="str">
        <f>IF(ISBLANK(INDEX('Policy Characteristics'!D:D,MATCH($C338,'Policy Characteristics'!$C:$C,0))),"",INDEX('Policy Characteristics'!D:D,MATCH($C338,'Policy Characteristics'!$C:$C,0)))</f>
        <v>Non BAU Capacity Retirement Schedule</v>
      </c>
      <c r="K338" s="276" t="str">
        <f>IF(ISBLANK(INDEX('Policy Characteristics'!E:E,MATCH($C338,'Policy Characteristics'!$C:$C,0))),"",INDEX('Policy Characteristics'!E:E,MATCH($C338,'Policy Characteristics'!$C:$C,0)))</f>
        <v/>
      </c>
      <c r="L338" s="276">
        <f>IF(ISBLANK(INDEX('Policy Characteristics'!F:F,MATCH($C338,'Policy Characteristics'!$C:$C,0))),"",INDEX('Policy Characteristics'!F:F,MATCH($C338,'Policy Characteristics'!$C:$C,0)))</f>
        <v>0</v>
      </c>
      <c r="M338" s="276">
        <f>IF(ISBLANK(INDEX('Policy Characteristics'!G:G,MATCH($C338,'Policy Characteristics'!$C:$C,0))),"",INDEX('Policy Characteristics'!G:G,MATCH($C338,'Policy Characteristics'!$C:$C,0)))</f>
        <v>1</v>
      </c>
      <c r="N338" s="276">
        <f>IF(ISBLANK(INDEX('Policy Characteristics'!H:H,MATCH($C338,'Policy Characteristics'!$C:$C,0))),"",INDEX('Policy Characteristics'!H:H,MATCH($C338,'Policy Characteristics'!$C:$C,0)))</f>
        <v>1</v>
      </c>
      <c r="O338" s="276" t="str">
        <f>IF(ISBLANK(INDEX('Policy Characteristics'!I:I,MATCH($C338,'Policy Characteristics'!$C:$C,0))),"",INDEX('Policy Characteristics'!I:I,MATCH($C338,'Policy Characteristics'!$C:$C,0)))</f>
        <v>on/off</v>
      </c>
      <c r="P338" s="276" t="str">
        <f>IF(ISBLANK(INDEX('Policy Characteristics'!J:J,MATCH($C338,'Policy Characteristics'!$C:$C,0))),"",INDEX('Policy Characteristics'!J:J,MATCH($C338,'Policy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8" s="276" t="str">
        <f>IF(ISBLANK(INDEX('Policy Characteristics'!K:K,MATCH($C338,'Policy Characteristics'!$C:$C,0))),"",INDEX('Policy Characteristics'!K:K,MATCH($C338,'Policy Characteristics'!$C:$C,0)))</f>
        <v/>
      </c>
      <c r="R338" s="276" t="str">
        <f>IF(ISBLANK(INDEX('Policy Characteristics'!L:L,MATCH($C338,'Policy Characteristics'!$C:$C,0))),"",INDEX('Policy Characteristics'!L:L,MATCH($C338,'Policy Characteristics'!$C:$C,0)))</f>
        <v/>
      </c>
    </row>
    <row r="339" spans="1:18" x14ac:dyDescent="0.25">
      <c r="A339" s="276" t="str">
        <f>IF(ISBLANK(INDEX('Policy Characteristics'!A:A,MATCH($C339,'Policy Characteristics'!$C:$C,0))),"",INDEX('Policy Characteristics'!A:A,MATCH($C339,'Policy Characteristics'!$C:$C,0)))</f>
        <v>Electricity Supply</v>
      </c>
      <c r="B339" s="285" t="str">
        <f>IF(ISBLANK(INDEX('Policy Characteristics'!B:B,MATCH($C339,'Policy Characteristics'!$C:$C,0))),"",INDEX('Policy Characteristics'!B:B,MATCH($C339,'Policy Characteristics'!$C:$C,0)))</f>
        <v>Non BAU Capacity Retirement Schedule</v>
      </c>
      <c r="C339" s="276" t="str">
        <f t="shared" ref="C339:C361" si="21">C$338</f>
        <v>Boolean Use Non BAU Capacity Retirement Schedule</v>
      </c>
      <c r="D339" s="6" t="s">
        <v>3578</v>
      </c>
      <c r="E339" s="47"/>
      <c r="F339" s="6" t="s">
        <v>3507</v>
      </c>
      <c r="G339" s="47"/>
      <c r="H339" s="44">
        <v>861</v>
      </c>
      <c r="I339" s="347" t="s">
        <v>45</v>
      </c>
      <c r="J339" s="277" t="str">
        <f>IF(ISBLANK(INDEX('Policy Characteristics'!D:D,MATCH($C339,'Policy Characteristics'!$C:$C,0))),"",INDEX('Policy Characteristics'!D:D,MATCH($C339,'Policy Characteristics'!$C:$C,0)))</f>
        <v>Non BAU Capacity Retirement Schedule</v>
      </c>
      <c r="K339" s="276" t="str">
        <f>IF(ISBLANK(INDEX('Policy Characteristics'!E:E,MATCH($C339,'Policy Characteristics'!$C:$C,0))),"",INDEX('Policy Characteristics'!E:E,MATCH($C339,'Policy Characteristics'!$C:$C,0)))</f>
        <v/>
      </c>
      <c r="L339" s="276">
        <f>IF(ISBLANK(INDEX('Policy Characteristics'!F:F,MATCH($C339,'Policy Characteristics'!$C:$C,0))),"",INDEX('Policy Characteristics'!F:F,MATCH($C339,'Policy Characteristics'!$C:$C,0)))</f>
        <v>0</v>
      </c>
      <c r="M339" s="276">
        <f>IF(ISBLANK(INDEX('Policy Characteristics'!G:G,MATCH($C339,'Policy Characteristics'!$C:$C,0))),"",INDEX('Policy Characteristics'!G:G,MATCH($C339,'Policy Characteristics'!$C:$C,0)))</f>
        <v>1</v>
      </c>
      <c r="N339" s="276">
        <f>IF(ISBLANK(INDEX('Policy Characteristics'!H:H,MATCH($C339,'Policy Characteristics'!$C:$C,0))),"",INDEX('Policy Characteristics'!H:H,MATCH($C339,'Policy Characteristics'!$C:$C,0)))</f>
        <v>1</v>
      </c>
      <c r="O339" s="276" t="str">
        <f>IF(ISBLANK(INDEX('Policy Characteristics'!I:I,MATCH($C339,'Policy Characteristics'!$C:$C,0))),"",INDEX('Policy Characteristics'!I:I,MATCH($C339,'Policy Characteristics'!$C:$C,0)))</f>
        <v>on/off</v>
      </c>
      <c r="P339" s="276" t="str">
        <f>IF(ISBLANK(INDEX('Policy Characteristics'!J:J,MATCH($C339,'Policy Characteristics'!$C:$C,0))),"",INDEX('Policy Characteristics'!J:J,MATCH($C339,'Policy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39" s="276" t="str">
        <f>IF(ISBLANK(INDEX('Policy Characteristics'!K:K,MATCH($C339,'Policy Characteristics'!$C:$C,0))),"",INDEX('Policy Characteristics'!K:K,MATCH($C339,'Policy Characteristics'!$C:$C,0)))</f>
        <v/>
      </c>
      <c r="R339" s="276" t="str">
        <f>IF(ISBLANK(INDEX('Policy Characteristics'!L:L,MATCH($C339,'Policy Characteristics'!$C:$C,0))),"",INDEX('Policy Characteristics'!L:L,MATCH($C339,'Policy Characteristics'!$C:$C,0)))</f>
        <v/>
      </c>
    </row>
    <row r="340" spans="1:18" x14ac:dyDescent="0.25">
      <c r="A340" s="276" t="str">
        <f>IF(ISBLANK(INDEX('Policy Characteristics'!A:A,MATCH($C340,'Policy Characteristics'!$C:$C,0))),"",INDEX('Policy Characteristics'!A:A,MATCH($C340,'Policy Characteristics'!$C:$C,0)))</f>
        <v>Electricity Supply</v>
      </c>
      <c r="B340" s="285" t="str">
        <f>IF(ISBLANK(INDEX('Policy Characteristics'!B:B,MATCH($C340,'Policy Characteristics'!$C:$C,0))),"",INDEX('Policy Characteristics'!B:B,MATCH($C340,'Policy Characteristics'!$C:$C,0)))</f>
        <v>Non BAU Capacity Retirement Schedule</v>
      </c>
      <c r="C340" s="276" t="str">
        <f t="shared" si="21"/>
        <v>Boolean Use Non BAU Capacity Retirement Schedule</v>
      </c>
      <c r="D340" s="6" t="s">
        <v>3579</v>
      </c>
      <c r="E340" s="47"/>
      <c r="F340" s="6" t="s">
        <v>3508</v>
      </c>
      <c r="G340" s="47"/>
      <c r="H340" s="44">
        <v>1767</v>
      </c>
      <c r="I340" s="347" t="s">
        <v>44</v>
      </c>
      <c r="J340" s="277" t="str">
        <f>IF(ISBLANK(INDEX('Policy Characteristics'!D:D,MATCH($C340,'Policy Characteristics'!$C:$C,0))),"",INDEX('Policy Characteristics'!D:D,MATCH($C340,'Policy Characteristics'!$C:$C,0)))</f>
        <v>Non BAU Capacity Retirement Schedule</v>
      </c>
      <c r="K340" s="276" t="str">
        <f>IF(ISBLANK(INDEX('Policy Characteristics'!E:E,MATCH($C340,'Policy Characteristics'!$C:$C,0))),"",INDEX('Policy Characteristics'!E:E,MATCH($C340,'Policy Characteristics'!$C:$C,0)))</f>
        <v/>
      </c>
      <c r="L340" s="276">
        <f>IF(ISBLANK(INDEX('Policy Characteristics'!F:F,MATCH($C340,'Policy Characteristics'!$C:$C,0))),"",INDEX('Policy Characteristics'!F:F,MATCH($C340,'Policy Characteristics'!$C:$C,0)))</f>
        <v>0</v>
      </c>
      <c r="M340" s="276">
        <f>IF(ISBLANK(INDEX('Policy Characteristics'!G:G,MATCH($C340,'Policy Characteristics'!$C:$C,0))),"",INDEX('Policy Characteristics'!G:G,MATCH($C340,'Policy Characteristics'!$C:$C,0)))</f>
        <v>1</v>
      </c>
      <c r="N340" s="276">
        <f>IF(ISBLANK(INDEX('Policy Characteristics'!H:H,MATCH($C340,'Policy Characteristics'!$C:$C,0))),"",INDEX('Policy Characteristics'!H:H,MATCH($C340,'Policy Characteristics'!$C:$C,0)))</f>
        <v>1</v>
      </c>
      <c r="O340" s="276" t="str">
        <f>IF(ISBLANK(INDEX('Policy Characteristics'!I:I,MATCH($C340,'Policy Characteristics'!$C:$C,0))),"",INDEX('Policy Characteristics'!I:I,MATCH($C340,'Policy Characteristics'!$C:$C,0)))</f>
        <v>on/off</v>
      </c>
      <c r="P340" s="276" t="str">
        <f>IF(ISBLANK(INDEX('Policy Characteristics'!J:J,MATCH($C340,'Policy Characteristics'!$C:$C,0))),"",INDEX('Policy Characteristics'!J:J,MATCH($C340,'Policy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0" s="276" t="str">
        <f>IF(ISBLANK(INDEX('Policy Characteristics'!K:K,MATCH($C340,'Policy Characteristics'!$C:$C,0))),"",INDEX('Policy Characteristics'!K:K,MATCH($C340,'Policy Characteristics'!$C:$C,0)))</f>
        <v/>
      </c>
      <c r="R340" s="276" t="str">
        <f>IF(ISBLANK(INDEX('Policy Characteristics'!L:L,MATCH($C340,'Policy Characteristics'!$C:$C,0))),"",INDEX('Policy Characteristics'!L:L,MATCH($C340,'Policy Characteristics'!$C:$C,0)))</f>
        <v/>
      </c>
    </row>
    <row r="341" spans="1:18" x14ac:dyDescent="0.25">
      <c r="A341" s="276" t="str">
        <f>IF(ISBLANK(INDEX('Policy Characteristics'!A:A,MATCH($C341,'Policy Characteristics'!$C:$C,0))),"",INDEX('Policy Characteristics'!A:A,MATCH($C341,'Policy Characteristics'!$C:$C,0)))</f>
        <v>Electricity Supply</v>
      </c>
      <c r="B341" s="285" t="str">
        <f>IF(ISBLANK(INDEX('Policy Characteristics'!B:B,MATCH($C341,'Policy Characteristics'!$C:$C,0))),"",INDEX('Policy Characteristics'!B:B,MATCH($C341,'Policy Characteristics'!$C:$C,0)))</f>
        <v>Non BAU Capacity Retirement Schedule</v>
      </c>
      <c r="C341" s="276" t="str">
        <f t="shared" si="21"/>
        <v>Boolean Use Non BAU Capacity Retirement Schedule</v>
      </c>
      <c r="D341" s="6" t="s">
        <v>77</v>
      </c>
      <c r="E341" s="47"/>
      <c r="F341" s="6" t="s">
        <v>3589</v>
      </c>
      <c r="G341" s="47"/>
      <c r="H341" s="44">
        <v>862</v>
      </c>
      <c r="I341" s="347" t="s">
        <v>45</v>
      </c>
      <c r="J341" s="277" t="str">
        <f>IF(ISBLANK(INDEX('Policy Characteristics'!D:D,MATCH($C341,'Policy Characteristics'!$C:$C,0))),"",INDEX('Policy Characteristics'!D:D,MATCH($C341,'Policy Characteristics'!$C:$C,0)))</f>
        <v>Non BAU Capacity Retirement Schedule</v>
      </c>
      <c r="K341" s="276" t="str">
        <f>IF(ISBLANK(INDEX('Policy Characteristics'!E:E,MATCH($C341,'Policy Characteristics'!$C:$C,0))),"",INDEX('Policy Characteristics'!E:E,MATCH($C341,'Policy Characteristics'!$C:$C,0)))</f>
        <v/>
      </c>
      <c r="L341" s="276">
        <f>IF(ISBLANK(INDEX('Policy Characteristics'!F:F,MATCH($C341,'Policy Characteristics'!$C:$C,0))),"",INDEX('Policy Characteristics'!F:F,MATCH($C341,'Policy Characteristics'!$C:$C,0)))</f>
        <v>0</v>
      </c>
      <c r="M341" s="276">
        <f>IF(ISBLANK(INDEX('Policy Characteristics'!G:G,MATCH($C341,'Policy Characteristics'!$C:$C,0))),"",INDEX('Policy Characteristics'!G:G,MATCH($C341,'Policy Characteristics'!$C:$C,0)))</f>
        <v>1</v>
      </c>
      <c r="N341" s="276">
        <f>IF(ISBLANK(INDEX('Policy Characteristics'!H:H,MATCH($C341,'Policy Characteristics'!$C:$C,0))),"",INDEX('Policy Characteristics'!H:H,MATCH($C341,'Policy Characteristics'!$C:$C,0)))</f>
        <v>1</v>
      </c>
      <c r="O341" s="276" t="str">
        <f>IF(ISBLANK(INDEX('Policy Characteristics'!I:I,MATCH($C341,'Policy Characteristics'!$C:$C,0))),"",INDEX('Policy Characteristics'!I:I,MATCH($C341,'Policy Characteristics'!$C:$C,0)))</f>
        <v>on/off</v>
      </c>
      <c r="P341" s="276" t="str">
        <f>IF(ISBLANK(INDEX('Policy Characteristics'!J:J,MATCH($C341,'Policy Characteristics'!$C:$C,0))),"",INDEX('Policy Characteristics'!J:J,MATCH($C341,'Policy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1" s="276" t="str">
        <f>IF(ISBLANK(INDEX('Policy Characteristics'!K:K,MATCH($C341,'Policy Characteristics'!$C:$C,0))),"",INDEX('Policy Characteristics'!K:K,MATCH($C341,'Policy Characteristics'!$C:$C,0)))</f>
        <v/>
      </c>
      <c r="R341" s="276" t="str">
        <f>IF(ISBLANK(INDEX('Policy Characteristics'!L:L,MATCH($C341,'Policy Characteristics'!$C:$C,0))),"",INDEX('Policy Characteristics'!L:L,MATCH($C341,'Policy Characteristics'!$C:$C,0)))</f>
        <v/>
      </c>
    </row>
    <row r="342" spans="1:18" x14ac:dyDescent="0.25">
      <c r="A342" s="276" t="str">
        <f>IF(ISBLANK(INDEX('Policy Characteristics'!A:A,MATCH($C342,'Policy Characteristics'!$C:$C,0))),"",INDEX('Policy Characteristics'!A:A,MATCH($C342,'Policy Characteristics'!$C:$C,0)))</f>
        <v>Electricity Supply</v>
      </c>
      <c r="B342" s="285" t="str">
        <f>IF(ISBLANK(INDEX('Policy Characteristics'!B:B,MATCH($C342,'Policy Characteristics'!$C:$C,0))),"",INDEX('Policy Characteristics'!B:B,MATCH($C342,'Policy Characteristics'!$C:$C,0)))</f>
        <v>Non BAU Capacity Retirement Schedule</v>
      </c>
      <c r="C342" s="276" t="str">
        <f t="shared" si="21"/>
        <v>Boolean Use Non BAU Capacity Retirement Schedule</v>
      </c>
      <c r="D342" s="6" t="s">
        <v>78</v>
      </c>
      <c r="E342" s="47"/>
      <c r="F342" s="6" t="s">
        <v>90</v>
      </c>
      <c r="G342" s="47"/>
      <c r="H342" s="44">
        <v>863</v>
      </c>
      <c r="I342" s="347" t="s">
        <v>45</v>
      </c>
      <c r="J342" s="277" t="str">
        <f>IF(ISBLANK(INDEX('Policy Characteristics'!D:D,MATCH($C342,'Policy Characteristics'!$C:$C,0))),"",INDEX('Policy Characteristics'!D:D,MATCH($C342,'Policy Characteristics'!$C:$C,0)))</f>
        <v>Non BAU Capacity Retirement Schedule</v>
      </c>
      <c r="K342" s="276" t="str">
        <f>IF(ISBLANK(INDEX('Policy Characteristics'!E:E,MATCH($C342,'Policy Characteristics'!$C:$C,0))),"",INDEX('Policy Characteristics'!E:E,MATCH($C342,'Policy Characteristics'!$C:$C,0)))</f>
        <v/>
      </c>
      <c r="L342" s="276">
        <f>IF(ISBLANK(INDEX('Policy Characteristics'!F:F,MATCH($C342,'Policy Characteristics'!$C:$C,0))),"",INDEX('Policy Characteristics'!F:F,MATCH($C342,'Policy Characteristics'!$C:$C,0)))</f>
        <v>0</v>
      </c>
      <c r="M342" s="276">
        <f>IF(ISBLANK(INDEX('Policy Characteristics'!G:G,MATCH($C342,'Policy Characteristics'!$C:$C,0))),"",INDEX('Policy Characteristics'!G:G,MATCH($C342,'Policy Characteristics'!$C:$C,0)))</f>
        <v>1</v>
      </c>
      <c r="N342" s="276">
        <f>IF(ISBLANK(INDEX('Policy Characteristics'!H:H,MATCH($C342,'Policy Characteristics'!$C:$C,0))),"",INDEX('Policy Characteristics'!H:H,MATCH($C342,'Policy Characteristics'!$C:$C,0)))</f>
        <v>1</v>
      </c>
      <c r="O342" s="276" t="str">
        <f>IF(ISBLANK(INDEX('Policy Characteristics'!I:I,MATCH($C342,'Policy Characteristics'!$C:$C,0))),"",INDEX('Policy Characteristics'!I:I,MATCH($C342,'Policy Characteristics'!$C:$C,0)))</f>
        <v>on/off</v>
      </c>
      <c r="P342" s="276" t="str">
        <f>IF(ISBLANK(INDEX('Policy Characteristics'!J:J,MATCH($C342,'Policy Characteristics'!$C:$C,0))),"",INDEX('Policy Characteristics'!J:J,MATCH($C342,'Policy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2" s="276" t="str">
        <f>IF(ISBLANK(INDEX('Policy Characteristics'!K:K,MATCH($C342,'Policy Characteristics'!$C:$C,0))),"",INDEX('Policy Characteristics'!K:K,MATCH($C342,'Policy Characteristics'!$C:$C,0)))</f>
        <v/>
      </c>
      <c r="R342" s="276" t="str">
        <f>IF(ISBLANK(INDEX('Policy Characteristics'!L:L,MATCH($C342,'Policy Characteristics'!$C:$C,0))),"",INDEX('Policy Characteristics'!L:L,MATCH($C342,'Policy Characteristics'!$C:$C,0)))</f>
        <v/>
      </c>
    </row>
    <row r="343" spans="1:18" x14ac:dyDescent="0.25">
      <c r="A343" s="276" t="str">
        <f>IF(ISBLANK(INDEX('Policy Characteristics'!A:A,MATCH($C343,'Policy Characteristics'!$C:$C,0))),"",INDEX('Policy Characteristics'!A:A,MATCH($C343,'Policy Characteristics'!$C:$C,0)))</f>
        <v>Electricity Supply</v>
      </c>
      <c r="B343" s="285" t="str">
        <f>IF(ISBLANK(INDEX('Policy Characteristics'!B:B,MATCH($C343,'Policy Characteristics'!$C:$C,0))),"",INDEX('Policy Characteristics'!B:B,MATCH($C343,'Policy Characteristics'!$C:$C,0)))</f>
        <v>Non BAU Capacity Retirement Schedule</v>
      </c>
      <c r="C343" s="276" t="str">
        <f t="shared" si="21"/>
        <v>Boolean Use Non BAU Capacity Retirement Schedule</v>
      </c>
      <c r="D343" s="6" t="s">
        <v>463</v>
      </c>
      <c r="E343" s="47"/>
      <c r="F343" s="6" t="s">
        <v>466</v>
      </c>
      <c r="G343" s="47"/>
      <c r="H343" s="44">
        <v>864</v>
      </c>
      <c r="I343" s="347" t="s">
        <v>45</v>
      </c>
      <c r="J343" s="277" t="str">
        <f>IF(ISBLANK(INDEX('Policy Characteristics'!D:D,MATCH($C343,'Policy Characteristics'!$C:$C,0))),"",INDEX('Policy Characteristics'!D:D,MATCH($C343,'Policy Characteristics'!$C:$C,0)))</f>
        <v>Non BAU Capacity Retirement Schedule</v>
      </c>
      <c r="K343" s="276" t="str">
        <f>IF(ISBLANK(INDEX('Policy Characteristics'!E:E,MATCH($C343,'Policy Characteristics'!$C:$C,0))),"",INDEX('Policy Characteristics'!E:E,MATCH($C343,'Policy Characteristics'!$C:$C,0)))</f>
        <v/>
      </c>
      <c r="L343" s="276">
        <f>IF(ISBLANK(INDEX('Policy Characteristics'!F:F,MATCH($C343,'Policy Characteristics'!$C:$C,0))),"",INDEX('Policy Characteristics'!F:F,MATCH($C343,'Policy Characteristics'!$C:$C,0)))</f>
        <v>0</v>
      </c>
      <c r="M343" s="276">
        <f>IF(ISBLANK(INDEX('Policy Characteristics'!G:G,MATCH($C343,'Policy Characteristics'!$C:$C,0))),"",INDEX('Policy Characteristics'!G:G,MATCH($C343,'Policy Characteristics'!$C:$C,0)))</f>
        <v>1</v>
      </c>
      <c r="N343" s="276">
        <f>IF(ISBLANK(INDEX('Policy Characteristics'!H:H,MATCH($C343,'Policy Characteristics'!$C:$C,0))),"",INDEX('Policy Characteristics'!H:H,MATCH($C343,'Policy Characteristics'!$C:$C,0)))</f>
        <v>1</v>
      </c>
      <c r="O343" s="276" t="str">
        <f>IF(ISBLANK(INDEX('Policy Characteristics'!I:I,MATCH($C343,'Policy Characteristics'!$C:$C,0))),"",INDEX('Policy Characteristics'!I:I,MATCH($C343,'Policy Characteristics'!$C:$C,0)))</f>
        <v>on/off</v>
      </c>
      <c r="P343" s="276" t="str">
        <f>IF(ISBLANK(INDEX('Policy Characteristics'!J:J,MATCH($C343,'Policy Characteristics'!$C:$C,0))),"",INDEX('Policy Characteristics'!J:J,MATCH($C343,'Policy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3" s="276" t="str">
        <f>IF(ISBLANK(INDEX('Policy Characteristics'!K:K,MATCH($C343,'Policy Characteristics'!$C:$C,0))),"",INDEX('Policy Characteristics'!K:K,MATCH($C343,'Policy Characteristics'!$C:$C,0)))</f>
        <v/>
      </c>
      <c r="R343" s="276" t="str">
        <f>IF(ISBLANK(INDEX('Policy Characteristics'!L:L,MATCH($C343,'Policy Characteristics'!$C:$C,0))),"",INDEX('Policy Characteristics'!L:L,MATCH($C343,'Policy Characteristics'!$C:$C,0)))</f>
        <v/>
      </c>
    </row>
    <row r="344" spans="1:18" x14ac:dyDescent="0.25">
      <c r="A344" s="276" t="str">
        <f>IF(ISBLANK(INDEX('Policy Characteristics'!A:A,MATCH($C344,'Policy Characteristics'!$C:$C,0))),"",INDEX('Policy Characteristics'!A:A,MATCH($C344,'Policy Characteristics'!$C:$C,0)))</f>
        <v>Electricity Supply</v>
      </c>
      <c r="B344" s="285" t="str">
        <f>IF(ISBLANK(INDEX('Policy Characteristics'!B:B,MATCH($C344,'Policy Characteristics'!$C:$C,0))),"",INDEX('Policy Characteristics'!B:B,MATCH($C344,'Policy Characteristics'!$C:$C,0)))</f>
        <v>Non BAU Capacity Retirement Schedule</v>
      </c>
      <c r="C344" s="276" t="str">
        <f t="shared" si="21"/>
        <v>Boolean Use Non BAU Capacity Retirement Schedule</v>
      </c>
      <c r="D344" s="6" t="s">
        <v>79</v>
      </c>
      <c r="E344" s="47"/>
      <c r="F344" s="6" t="s">
        <v>91</v>
      </c>
      <c r="G344" s="47"/>
      <c r="H344" s="44">
        <v>865</v>
      </c>
      <c r="I344" s="347" t="s">
        <v>45</v>
      </c>
      <c r="J344" s="277" t="str">
        <f>IF(ISBLANK(INDEX('Policy Characteristics'!D:D,MATCH($C344,'Policy Characteristics'!$C:$C,0))),"",INDEX('Policy Characteristics'!D:D,MATCH($C344,'Policy Characteristics'!$C:$C,0)))</f>
        <v>Non BAU Capacity Retirement Schedule</v>
      </c>
      <c r="K344" s="276" t="str">
        <f>IF(ISBLANK(INDEX('Policy Characteristics'!E:E,MATCH($C344,'Policy Characteristics'!$C:$C,0))),"",INDEX('Policy Characteristics'!E:E,MATCH($C344,'Policy Characteristics'!$C:$C,0)))</f>
        <v/>
      </c>
      <c r="L344" s="276">
        <f>IF(ISBLANK(INDEX('Policy Characteristics'!F:F,MATCH($C344,'Policy Characteristics'!$C:$C,0))),"",INDEX('Policy Characteristics'!F:F,MATCH($C344,'Policy Characteristics'!$C:$C,0)))</f>
        <v>0</v>
      </c>
      <c r="M344" s="276">
        <f>IF(ISBLANK(INDEX('Policy Characteristics'!G:G,MATCH($C344,'Policy Characteristics'!$C:$C,0))),"",INDEX('Policy Characteristics'!G:G,MATCH($C344,'Policy Characteristics'!$C:$C,0)))</f>
        <v>1</v>
      </c>
      <c r="N344" s="276">
        <f>IF(ISBLANK(INDEX('Policy Characteristics'!H:H,MATCH($C344,'Policy Characteristics'!$C:$C,0))),"",INDEX('Policy Characteristics'!H:H,MATCH($C344,'Policy Characteristics'!$C:$C,0)))</f>
        <v>1</v>
      </c>
      <c r="O344" s="276" t="str">
        <f>IF(ISBLANK(INDEX('Policy Characteristics'!I:I,MATCH($C344,'Policy Characteristics'!$C:$C,0))),"",INDEX('Policy Characteristics'!I:I,MATCH($C344,'Policy Characteristics'!$C:$C,0)))</f>
        <v>on/off</v>
      </c>
      <c r="P344" s="276" t="str">
        <f>IF(ISBLANK(INDEX('Policy Characteristics'!J:J,MATCH($C344,'Policy Characteristics'!$C:$C,0))),"",INDEX('Policy Characteristics'!J:J,MATCH($C344,'Policy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4" s="276" t="str">
        <f>IF(ISBLANK(INDEX('Policy Characteristics'!K:K,MATCH($C344,'Policy Characteristics'!$C:$C,0))),"",INDEX('Policy Characteristics'!K:K,MATCH($C344,'Policy Characteristics'!$C:$C,0)))</f>
        <v/>
      </c>
      <c r="R344" s="276" t="str">
        <f>IF(ISBLANK(INDEX('Policy Characteristics'!L:L,MATCH($C344,'Policy Characteristics'!$C:$C,0))),"",INDEX('Policy Characteristics'!L:L,MATCH($C344,'Policy Characteristics'!$C:$C,0)))</f>
        <v/>
      </c>
    </row>
    <row r="345" spans="1:18" x14ac:dyDescent="0.25">
      <c r="A345" s="276" t="str">
        <f>IF(ISBLANK(INDEX('Policy Characteristics'!A:A,MATCH($C345,'Policy Characteristics'!$C:$C,0))),"",INDEX('Policy Characteristics'!A:A,MATCH($C345,'Policy Characteristics'!$C:$C,0)))</f>
        <v>Electricity Supply</v>
      </c>
      <c r="B345" s="285" t="str">
        <f>IF(ISBLANK(INDEX('Policy Characteristics'!B:B,MATCH($C345,'Policy Characteristics'!$C:$C,0))),"",INDEX('Policy Characteristics'!B:B,MATCH($C345,'Policy Characteristics'!$C:$C,0)))</f>
        <v>Non BAU Capacity Retirement Schedule</v>
      </c>
      <c r="C345" s="276" t="str">
        <f t="shared" si="21"/>
        <v>Boolean Use Non BAU Capacity Retirement Schedule</v>
      </c>
      <c r="D345" s="6" t="s">
        <v>80</v>
      </c>
      <c r="E345" s="47"/>
      <c r="F345" s="6" t="s">
        <v>92</v>
      </c>
      <c r="G345" s="47"/>
      <c r="H345" s="44">
        <v>866</v>
      </c>
      <c r="I345" s="347" t="s">
        <v>45</v>
      </c>
      <c r="J345" s="277" t="str">
        <f>IF(ISBLANK(INDEX('Policy Characteristics'!D:D,MATCH($C345,'Policy Characteristics'!$C:$C,0))),"",INDEX('Policy Characteristics'!D:D,MATCH($C345,'Policy Characteristics'!$C:$C,0)))</f>
        <v>Non BAU Capacity Retirement Schedule</v>
      </c>
      <c r="K345" s="276" t="str">
        <f>IF(ISBLANK(INDEX('Policy Characteristics'!E:E,MATCH($C345,'Policy Characteristics'!$C:$C,0))),"",INDEX('Policy Characteristics'!E:E,MATCH($C345,'Policy Characteristics'!$C:$C,0)))</f>
        <v/>
      </c>
      <c r="L345" s="276">
        <f>IF(ISBLANK(INDEX('Policy Characteristics'!F:F,MATCH($C345,'Policy Characteristics'!$C:$C,0))),"",INDEX('Policy Characteristics'!F:F,MATCH($C345,'Policy Characteristics'!$C:$C,0)))</f>
        <v>0</v>
      </c>
      <c r="M345" s="276">
        <f>IF(ISBLANK(INDEX('Policy Characteristics'!G:G,MATCH($C345,'Policy Characteristics'!$C:$C,0))),"",INDEX('Policy Characteristics'!G:G,MATCH($C345,'Policy Characteristics'!$C:$C,0)))</f>
        <v>1</v>
      </c>
      <c r="N345" s="276">
        <f>IF(ISBLANK(INDEX('Policy Characteristics'!H:H,MATCH($C345,'Policy Characteristics'!$C:$C,0))),"",INDEX('Policy Characteristics'!H:H,MATCH($C345,'Policy Characteristics'!$C:$C,0)))</f>
        <v>1</v>
      </c>
      <c r="O345" s="276" t="str">
        <f>IF(ISBLANK(INDEX('Policy Characteristics'!I:I,MATCH($C345,'Policy Characteristics'!$C:$C,0))),"",INDEX('Policy Characteristics'!I:I,MATCH($C345,'Policy Characteristics'!$C:$C,0)))</f>
        <v>on/off</v>
      </c>
      <c r="P345" s="276" t="str">
        <f>IF(ISBLANK(INDEX('Policy Characteristics'!J:J,MATCH($C345,'Policy Characteristics'!$C:$C,0))),"",INDEX('Policy Characteristics'!J:J,MATCH($C345,'Policy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5" s="276" t="str">
        <f>IF(ISBLANK(INDEX('Policy Characteristics'!K:K,MATCH($C345,'Policy Characteristics'!$C:$C,0))),"",INDEX('Policy Characteristics'!K:K,MATCH($C345,'Policy Characteristics'!$C:$C,0)))</f>
        <v/>
      </c>
      <c r="R345" s="276" t="str">
        <f>IF(ISBLANK(INDEX('Policy Characteristics'!L:L,MATCH($C345,'Policy Characteristics'!$C:$C,0))),"",INDEX('Policy Characteristics'!L:L,MATCH($C345,'Policy Characteristics'!$C:$C,0)))</f>
        <v/>
      </c>
    </row>
    <row r="346" spans="1:18" x14ac:dyDescent="0.25">
      <c r="A346" s="276" t="str">
        <f>IF(ISBLANK(INDEX('Policy Characteristics'!A:A,MATCH($C346,'Policy Characteristics'!$C:$C,0))),"",INDEX('Policy Characteristics'!A:A,MATCH($C346,'Policy Characteristics'!$C:$C,0)))</f>
        <v>Electricity Supply</v>
      </c>
      <c r="B346" s="285" t="str">
        <f>IF(ISBLANK(INDEX('Policy Characteristics'!B:B,MATCH($C346,'Policy Characteristics'!$C:$C,0))),"",INDEX('Policy Characteristics'!B:B,MATCH($C346,'Policy Characteristics'!$C:$C,0)))</f>
        <v>Non BAU Capacity Retirement Schedule</v>
      </c>
      <c r="C346" s="276" t="str">
        <f t="shared" si="21"/>
        <v>Boolean Use Non BAU Capacity Retirement Schedule</v>
      </c>
      <c r="D346" s="6" t="s">
        <v>81</v>
      </c>
      <c r="E346" s="47"/>
      <c r="F346" s="6" t="s">
        <v>93</v>
      </c>
      <c r="G346" s="47"/>
      <c r="H346" s="44">
        <v>867</v>
      </c>
      <c r="I346" s="347" t="s">
        <v>45</v>
      </c>
      <c r="J346" s="277" t="str">
        <f>IF(ISBLANK(INDEX('Policy Characteristics'!D:D,MATCH($C346,'Policy Characteristics'!$C:$C,0))),"",INDEX('Policy Characteristics'!D:D,MATCH($C346,'Policy Characteristics'!$C:$C,0)))</f>
        <v>Non BAU Capacity Retirement Schedule</v>
      </c>
      <c r="K346" s="276" t="str">
        <f>IF(ISBLANK(INDEX('Policy Characteristics'!E:E,MATCH($C346,'Policy Characteristics'!$C:$C,0))),"",INDEX('Policy Characteristics'!E:E,MATCH($C346,'Policy Characteristics'!$C:$C,0)))</f>
        <v/>
      </c>
      <c r="L346" s="276">
        <f>IF(ISBLANK(INDEX('Policy Characteristics'!F:F,MATCH($C346,'Policy Characteristics'!$C:$C,0))),"",INDEX('Policy Characteristics'!F:F,MATCH($C346,'Policy Characteristics'!$C:$C,0)))</f>
        <v>0</v>
      </c>
      <c r="M346" s="276">
        <f>IF(ISBLANK(INDEX('Policy Characteristics'!G:G,MATCH($C346,'Policy Characteristics'!$C:$C,0))),"",INDEX('Policy Characteristics'!G:G,MATCH($C346,'Policy Characteristics'!$C:$C,0)))</f>
        <v>1</v>
      </c>
      <c r="N346" s="276">
        <f>IF(ISBLANK(INDEX('Policy Characteristics'!H:H,MATCH($C346,'Policy Characteristics'!$C:$C,0))),"",INDEX('Policy Characteristics'!H:H,MATCH($C346,'Policy Characteristics'!$C:$C,0)))</f>
        <v>1</v>
      </c>
      <c r="O346" s="276" t="str">
        <f>IF(ISBLANK(INDEX('Policy Characteristics'!I:I,MATCH($C346,'Policy Characteristics'!$C:$C,0))),"",INDEX('Policy Characteristics'!I:I,MATCH($C346,'Policy Characteristics'!$C:$C,0)))</f>
        <v>on/off</v>
      </c>
      <c r="P346" s="276" t="str">
        <f>IF(ISBLANK(INDEX('Policy Characteristics'!J:J,MATCH($C346,'Policy Characteristics'!$C:$C,0))),"",INDEX('Policy Characteristics'!J:J,MATCH($C346,'Policy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6" s="276" t="str">
        <f>IF(ISBLANK(INDEX('Policy Characteristics'!K:K,MATCH($C346,'Policy Characteristics'!$C:$C,0))),"",INDEX('Policy Characteristics'!K:K,MATCH($C346,'Policy Characteristics'!$C:$C,0)))</f>
        <v/>
      </c>
      <c r="R346" s="276" t="str">
        <f>IF(ISBLANK(INDEX('Policy Characteristics'!L:L,MATCH($C346,'Policy Characteristics'!$C:$C,0))),"",INDEX('Policy Characteristics'!L:L,MATCH($C346,'Policy Characteristics'!$C:$C,0)))</f>
        <v/>
      </c>
    </row>
    <row r="347" spans="1:18" x14ac:dyDescent="0.25">
      <c r="A347" s="276" t="str">
        <f>IF(ISBLANK(INDEX('Policy Characteristics'!A:A,MATCH($C347,'Policy Characteristics'!$C:$C,0))),"",INDEX('Policy Characteristics'!A:A,MATCH($C347,'Policy Characteristics'!$C:$C,0)))</f>
        <v>Electricity Supply</v>
      </c>
      <c r="B347" s="285" t="str">
        <f>IF(ISBLANK(INDEX('Policy Characteristics'!B:B,MATCH($C347,'Policy Characteristics'!$C:$C,0))),"",INDEX('Policy Characteristics'!B:B,MATCH($C347,'Policy Characteristics'!$C:$C,0)))</f>
        <v>Non BAU Capacity Retirement Schedule</v>
      </c>
      <c r="C347" s="276" t="str">
        <f t="shared" si="21"/>
        <v>Boolean Use Non BAU Capacity Retirement Schedule</v>
      </c>
      <c r="D347" s="6" t="s">
        <v>2450</v>
      </c>
      <c r="E347" s="47"/>
      <c r="F347" s="6" t="s">
        <v>451</v>
      </c>
      <c r="G347" s="47"/>
      <c r="H347" s="44">
        <v>868</v>
      </c>
      <c r="I347" s="347" t="s">
        <v>45</v>
      </c>
      <c r="J347" s="277" t="str">
        <f>IF(ISBLANK(INDEX('Policy Characteristics'!D:D,MATCH($C347,'Policy Characteristics'!$C:$C,0))),"",INDEX('Policy Characteristics'!D:D,MATCH($C347,'Policy Characteristics'!$C:$C,0)))</f>
        <v>Non BAU Capacity Retirement Schedule</v>
      </c>
      <c r="K347" s="276" t="str">
        <f>IF(ISBLANK(INDEX('Policy Characteristics'!E:E,MATCH($C347,'Policy Characteristics'!$C:$C,0))),"",INDEX('Policy Characteristics'!E:E,MATCH($C347,'Policy Characteristics'!$C:$C,0)))</f>
        <v/>
      </c>
      <c r="L347" s="276">
        <f>IF(ISBLANK(INDEX('Policy Characteristics'!F:F,MATCH($C347,'Policy Characteristics'!$C:$C,0))),"",INDEX('Policy Characteristics'!F:F,MATCH($C347,'Policy Characteristics'!$C:$C,0)))</f>
        <v>0</v>
      </c>
      <c r="M347" s="276">
        <f>IF(ISBLANK(INDEX('Policy Characteristics'!G:G,MATCH($C347,'Policy Characteristics'!$C:$C,0))),"",INDEX('Policy Characteristics'!G:G,MATCH($C347,'Policy Characteristics'!$C:$C,0)))</f>
        <v>1</v>
      </c>
      <c r="N347" s="276">
        <f>IF(ISBLANK(INDEX('Policy Characteristics'!H:H,MATCH($C347,'Policy Characteristics'!$C:$C,0))),"",INDEX('Policy Characteristics'!H:H,MATCH($C347,'Policy Characteristics'!$C:$C,0)))</f>
        <v>1</v>
      </c>
      <c r="O347" s="276" t="str">
        <f>IF(ISBLANK(INDEX('Policy Characteristics'!I:I,MATCH($C347,'Policy Characteristics'!$C:$C,0))),"",INDEX('Policy Characteristics'!I:I,MATCH($C347,'Policy Characteristics'!$C:$C,0)))</f>
        <v>on/off</v>
      </c>
      <c r="P347" s="276" t="str">
        <f>IF(ISBLANK(INDEX('Policy Characteristics'!J:J,MATCH($C347,'Policy Characteristics'!$C:$C,0))),"",INDEX('Policy Characteristics'!J:J,MATCH($C347,'Policy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7" s="276" t="str">
        <f>IF(ISBLANK(INDEX('Policy Characteristics'!K:K,MATCH($C347,'Policy Characteristics'!$C:$C,0))),"",INDEX('Policy Characteristics'!K:K,MATCH($C347,'Policy Characteristics'!$C:$C,0)))</f>
        <v/>
      </c>
      <c r="R347" s="276" t="str">
        <f>IF(ISBLANK(INDEX('Policy Characteristics'!L:L,MATCH($C347,'Policy Characteristics'!$C:$C,0))),"",INDEX('Policy Characteristics'!L:L,MATCH($C347,'Policy Characteristics'!$C:$C,0)))</f>
        <v/>
      </c>
    </row>
    <row r="348" spans="1:18" x14ac:dyDescent="0.25">
      <c r="A348" s="276" t="str">
        <f>IF(ISBLANK(INDEX('Policy Characteristics'!A:A,MATCH($C348,'Policy Characteristics'!$C:$C,0))),"",INDEX('Policy Characteristics'!A:A,MATCH($C348,'Policy Characteristics'!$C:$C,0)))</f>
        <v>Electricity Supply</v>
      </c>
      <c r="B348" s="285" t="str">
        <f>IF(ISBLANK(INDEX('Policy Characteristics'!B:B,MATCH($C348,'Policy Characteristics'!$C:$C,0))),"",INDEX('Policy Characteristics'!B:B,MATCH($C348,'Policy Characteristics'!$C:$C,0)))</f>
        <v>Non BAU Capacity Retirement Schedule</v>
      </c>
      <c r="C348" s="276" t="str">
        <f t="shared" si="21"/>
        <v>Boolean Use Non BAU Capacity Retirement Schedule</v>
      </c>
      <c r="D348" s="6" t="s">
        <v>322</v>
      </c>
      <c r="E348" s="47"/>
      <c r="F348" s="6" t="s">
        <v>324</v>
      </c>
      <c r="G348" s="47"/>
      <c r="H348" s="44">
        <v>869</v>
      </c>
      <c r="I348" s="347" t="s">
        <v>45</v>
      </c>
      <c r="J348" s="277" t="str">
        <f>IF(ISBLANK(INDEX('Policy Characteristics'!D:D,MATCH($C348,'Policy Characteristics'!$C:$C,0))),"",INDEX('Policy Characteristics'!D:D,MATCH($C348,'Policy Characteristics'!$C:$C,0)))</f>
        <v>Non BAU Capacity Retirement Schedule</v>
      </c>
      <c r="K348" s="276" t="str">
        <f>IF(ISBLANK(INDEX('Policy Characteristics'!E:E,MATCH($C348,'Policy Characteristics'!$C:$C,0))),"",INDEX('Policy Characteristics'!E:E,MATCH($C348,'Policy Characteristics'!$C:$C,0)))</f>
        <v/>
      </c>
      <c r="L348" s="276">
        <f>IF(ISBLANK(INDEX('Policy Characteristics'!F:F,MATCH($C348,'Policy Characteristics'!$C:$C,0))),"",INDEX('Policy Characteristics'!F:F,MATCH($C348,'Policy Characteristics'!$C:$C,0)))</f>
        <v>0</v>
      </c>
      <c r="M348" s="276">
        <f>IF(ISBLANK(INDEX('Policy Characteristics'!G:G,MATCH($C348,'Policy Characteristics'!$C:$C,0))),"",INDEX('Policy Characteristics'!G:G,MATCH($C348,'Policy Characteristics'!$C:$C,0)))</f>
        <v>1</v>
      </c>
      <c r="N348" s="276">
        <f>IF(ISBLANK(INDEX('Policy Characteristics'!H:H,MATCH($C348,'Policy Characteristics'!$C:$C,0))),"",INDEX('Policy Characteristics'!H:H,MATCH($C348,'Policy Characteristics'!$C:$C,0)))</f>
        <v>1</v>
      </c>
      <c r="O348" s="276" t="str">
        <f>IF(ISBLANK(INDEX('Policy Characteristics'!I:I,MATCH($C348,'Policy Characteristics'!$C:$C,0))),"",INDEX('Policy Characteristics'!I:I,MATCH($C348,'Policy Characteristics'!$C:$C,0)))</f>
        <v>on/off</v>
      </c>
      <c r="P348" s="276" t="str">
        <f>IF(ISBLANK(INDEX('Policy Characteristics'!J:J,MATCH($C348,'Policy Characteristics'!$C:$C,0))),"",INDEX('Policy Characteristics'!J:J,MATCH($C348,'Policy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8" s="276" t="str">
        <f>IF(ISBLANK(INDEX('Policy Characteristics'!K:K,MATCH($C348,'Policy Characteristics'!$C:$C,0))),"",INDEX('Policy Characteristics'!K:K,MATCH($C348,'Policy Characteristics'!$C:$C,0)))</f>
        <v/>
      </c>
      <c r="R348" s="276" t="str">
        <f>IF(ISBLANK(INDEX('Policy Characteristics'!L:L,MATCH($C348,'Policy Characteristics'!$C:$C,0))),"",INDEX('Policy Characteristics'!L:L,MATCH($C348,'Policy Characteristics'!$C:$C,0)))</f>
        <v/>
      </c>
    </row>
    <row r="349" spans="1:18" x14ac:dyDescent="0.25">
      <c r="A349" s="276" t="str">
        <f>IF(ISBLANK(INDEX('Policy Characteristics'!A:A,MATCH($C349,'Policy Characteristics'!$C:$C,0))),"",INDEX('Policy Characteristics'!A:A,MATCH($C349,'Policy Characteristics'!$C:$C,0)))</f>
        <v>Electricity Supply</v>
      </c>
      <c r="B349" s="285" t="str">
        <f>IF(ISBLANK(INDEX('Policy Characteristics'!B:B,MATCH($C349,'Policy Characteristics'!$C:$C,0))),"",INDEX('Policy Characteristics'!B:B,MATCH($C349,'Policy Characteristics'!$C:$C,0)))</f>
        <v>Non BAU Capacity Retirement Schedule</v>
      </c>
      <c r="C349" s="276" t="str">
        <f t="shared" si="21"/>
        <v>Boolean Use Non BAU Capacity Retirement Schedule</v>
      </c>
      <c r="D349" s="6" t="s">
        <v>323</v>
      </c>
      <c r="E349" s="47"/>
      <c r="F349" s="6" t="s">
        <v>325</v>
      </c>
      <c r="G349" s="47"/>
      <c r="H349" s="44">
        <v>870</v>
      </c>
      <c r="I349" s="347" t="s">
        <v>45</v>
      </c>
      <c r="J349" s="277" t="str">
        <f>IF(ISBLANK(INDEX('Policy Characteristics'!D:D,MATCH($C349,'Policy Characteristics'!$C:$C,0))),"",INDEX('Policy Characteristics'!D:D,MATCH($C349,'Policy Characteristics'!$C:$C,0)))</f>
        <v>Non BAU Capacity Retirement Schedule</v>
      </c>
      <c r="K349" s="276" t="str">
        <f>IF(ISBLANK(INDEX('Policy Characteristics'!E:E,MATCH($C349,'Policy Characteristics'!$C:$C,0))),"",INDEX('Policy Characteristics'!E:E,MATCH($C349,'Policy Characteristics'!$C:$C,0)))</f>
        <v/>
      </c>
      <c r="L349" s="276">
        <f>IF(ISBLANK(INDEX('Policy Characteristics'!F:F,MATCH($C349,'Policy Characteristics'!$C:$C,0))),"",INDEX('Policy Characteristics'!F:F,MATCH($C349,'Policy Characteristics'!$C:$C,0)))</f>
        <v>0</v>
      </c>
      <c r="M349" s="276">
        <f>IF(ISBLANK(INDEX('Policy Characteristics'!G:G,MATCH($C349,'Policy Characteristics'!$C:$C,0))),"",INDEX('Policy Characteristics'!G:G,MATCH($C349,'Policy Characteristics'!$C:$C,0)))</f>
        <v>1</v>
      </c>
      <c r="N349" s="276">
        <f>IF(ISBLANK(INDEX('Policy Characteristics'!H:H,MATCH($C349,'Policy Characteristics'!$C:$C,0))),"",INDEX('Policy Characteristics'!H:H,MATCH($C349,'Policy Characteristics'!$C:$C,0)))</f>
        <v>1</v>
      </c>
      <c r="O349" s="276" t="str">
        <f>IF(ISBLANK(INDEX('Policy Characteristics'!I:I,MATCH($C349,'Policy Characteristics'!$C:$C,0))),"",INDEX('Policy Characteristics'!I:I,MATCH($C349,'Policy Characteristics'!$C:$C,0)))</f>
        <v>on/off</v>
      </c>
      <c r="P349" s="276" t="str">
        <f>IF(ISBLANK(INDEX('Policy Characteristics'!J:J,MATCH($C349,'Policy Characteristics'!$C:$C,0))),"",INDEX('Policy Characteristics'!J:J,MATCH($C349,'Policy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49" s="276" t="str">
        <f>IF(ISBLANK(INDEX('Policy Characteristics'!K:K,MATCH($C349,'Policy Characteristics'!$C:$C,0))),"",INDEX('Policy Characteristics'!K:K,MATCH($C349,'Policy Characteristics'!$C:$C,0)))</f>
        <v/>
      </c>
      <c r="R349" s="276" t="str">
        <f>IF(ISBLANK(INDEX('Policy Characteristics'!L:L,MATCH($C349,'Policy Characteristics'!$C:$C,0))),"",INDEX('Policy Characteristics'!L:L,MATCH($C349,'Policy Characteristics'!$C:$C,0)))</f>
        <v/>
      </c>
    </row>
    <row r="350" spans="1:18" x14ac:dyDescent="0.25">
      <c r="A350" s="276" t="str">
        <f>IF(ISBLANK(INDEX('Policy Characteristics'!A:A,MATCH($C350,'Policy Characteristics'!$C:$C,0))),"",INDEX('Policy Characteristics'!A:A,MATCH($C350,'Policy Characteristics'!$C:$C,0)))</f>
        <v>Electricity Supply</v>
      </c>
      <c r="B350" s="285" t="str">
        <f>IF(ISBLANK(INDEX('Policy Characteristics'!B:B,MATCH($C350,'Policy Characteristics'!$C:$C,0))),"",INDEX('Policy Characteristics'!B:B,MATCH($C350,'Policy Characteristics'!$C:$C,0)))</f>
        <v>Non BAU Capacity Retirement Schedule</v>
      </c>
      <c r="C350" s="276" t="str">
        <f t="shared" si="21"/>
        <v>Boolean Use Non BAU Capacity Retirement Schedule</v>
      </c>
      <c r="D350" s="6" t="s">
        <v>459</v>
      </c>
      <c r="E350" s="47"/>
      <c r="F350" s="6" t="s">
        <v>458</v>
      </c>
      <c r="G350" s="47"/>
      <c r="H350" s="44">
        <v>871</v>
      </c>
      <c r="I350" s="347" t="s">
        <v>45</v>
      </c>
      <c r="J350" s="277" t="str">
        <f>IF(ISBLANK(INDEX('Policy Characteristics'!D:D,MATCH($C350,'Policy Characteristics'!$C:$C,0))),"",INDEX('Policy Characteristics'!D:D,MATCH($C350,'Policy Characteristics'!$C:$C,0)))</f>
        <v>Non BAU Capacity Retirement Schedule</v>
      </c>
      <c r="K350" s="276" t="str">
        <f>IF(ISBLANK(INDEX('Policy Characteristics'!E:E,MATCH($C350,'Policy Characteristics'!$C:$C,0))),"",INDEX('Policy Characteristics'!E:E,MATCH($C350,'Policy Characteristics'!$C:$C,0)))</f>
        <v/>
      </c>
      <c r="L350" s="276">
        <f>IF(ISBLANK(INDEX('Policy Characteristics'!F:F,MATCH($C350,'Policy Characteristics'!$C:$C,0))),"",INDEX('Policy Characteristics'!F:F,MATCH($C350,'Policy Characteristics'!$C:$C,0)))</f>
        <v>0</v>
      </c>
      <c r="M350" s="276">
        <f>IF(ISBLANK(INDEX('Policy Characteristics'!G:G,MATCH($C350,'Policy Characteristics'!$C:$C,0))),"",INDEX('Policy Characteristics'!G:G,MATCH($C350,'Policy Characteristics'!$C:$C,0)))</f>
        <v>1</v>
      </c>
      <c r="N350" s="276">
        <f>IF(ISBLANK(INDEX('Policy Characteristics'!H:H,MATCH($C350,'Policy Characteristics'!$C:$C,0))),"",INDEX('Policy Characteristics'!H:H,MATCH($C350,'Policy Characteristics'!$C:$C,0)))</f>
        <v>1</v>
      </c>
      <c r="O350" s="276" t="str">
        <f>IF(ISBLANK(INDEX('Policy Characteristics'!I:I,MATCH($C350,'Policy Characteristics'!$C:$C,0))),"",INDEX('Policy Characteristics'!I:I,MATCH($C350,'Policy Characteristics'!$C:$C,0)))</f>
        <v>on/off</v>
      </c>
      <c r="P350" s="276" t="str">
        <f>IF(ISBLANK(INDEX('Policy Characteristics'!J:J,MATCH($C350,'Policy Characteristics'!$C:$C,0))),"",INDEX('Policy Characteristics'!J:J,MATCH($C350,'Policy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0" s="276" t="str">
        <f>IF(ISBLANK(INDEX('Policy Characteristics'!K:K,MATCH($C350,'Policy Characteristics'!$C:$C,0))),"",INDEX('Policy Characteristics'!K:K,MATCH($C350,'Policy Characteristics'!$C:$C,0)))</f>
        <v/>
      </c>
      <c r="R350" s="276" t="str">
        <f>IF(ISBLANK(INDEX('Policy Characteristics'!L:L,MATCH($C350,'Policy Characteristics'!$C:$C,0))),"",INDEX('Policy Characteristics'!L:L,MATCH($C350,'Policy Characteristics'!$C:$C,0)))</f>
        <v/>
      </c>
    </row>
    <row r="351" spans="1:18" x14ac:dyDescent="0.25">
      <c r="A351" s="276" t="str">
        <f>IF(ISBLANK(INDEX('Policy Characteristics'!A:A,MATCH($C351,'Policy Characteristics'!$C:$C,0))),"",INDEX('Policy Characteristics'!A:A,MATCH($C351,'Policy Characteristics'!$C:$C,0)))</f>
        <v>Electricity Supply</v>
      </c>
      <c r="B351" s="285" t="str">
        <f>IF(ISBLANK(INDEX('Policy Characteristics'!B:B,MATCH($C351,'Policy Characteristics'!$C:$C,0))),"",INDEX('Policy Characteristics'!B:B,MATCH($C351,'Policy Characteristics'!$C:$C,0)))</f>
        <v>Non BAU Capacity Retirement Schedule</v>
      </c>
      <c r="C351" s="276" t="str">
        <f t="shared" si="21"/>
        <v>Boolean Use Non BAU Capacity Retirement Schedule</v>
      </c>
      <c r="D351" s="6" t="s">
        <v>468</v>
      </c>
      <c r="E351" s="47"/>
      <c r="F351" s="6" t="s">
        <v>469</v>
      </c>
      <c r="G351" s="47"/>
      <c r="H351" s="44">
        <v>872</v>
      </c>
      <c r="I351" s="347" t="s">
        <v>45</v>
      </c>
      <c r="J351" s="277" t="str">
        <f>IF(ISBLANK(INDEX('Policy Characteristics'!D:D,MATCH($C351,'Policy Characteristics'!$C:$C,0))),"",INDEX('Policy Characteristics'!D:D,MATCH($C351,'Policy Characteristics'!$C:$C,0)))</f>
        <v>Non BAU Capacity Retirement Schedule</v>
      </c>
      <c r="K351" s="276" t="str">
        <f>IF(ISBLANK(INDEX('Policy Characteristics'!E:E,MATCH($C351,'Policy Characteristics'!$C:$C,0))),"",INDEX('Policy Characteristics'!E:E,MATCH($C351,'Policy Characteristics'!$C:$C,0)))</f>
        <v/>
      </c>
      <c r="L351" s="276">
        <f>IF(ISBLANK(INDEX('Policy Characteristics'!F:F,MATCH($C351,'Policy Characteristics'!$C:$C,0))),"",INDEX('Policy Characteristics'!F:F,MATCH($C351,'Policy Characteristics'!$C:$C,0)))</f>
        <v>0</v>
      </c>
      <c r="M351" s="276">
        <f>IF(ISBLANK(INDEX('Policy Characteristics'!G:G,MATCH($C351,'Policy Characteristics'!$C:$C,0))),"",INDEX('Policy Characteristics'!G:G,MATCH($C351,'Policy Characteristics'!$C:$C,0)))</f>
        <v>1</v>
      </c>
      <c r="N351" s="276">
        <f>IF(ISBLANK(INDEX('Policy Characteristics'!H:H,MATCH($C351,'Policy Characteristics'!$C:$C,0))),"",INDEX('Policy Characteristics'!H:H,MATCH($C351,'Policy Characteristics'!$C:$C,0)))</f>
        <v>1</v>
      </c>
      <c r="O351" s="276" t="str">
        <f>IF(ISBLANK(INDEX('Policy Characteristics'!I:I,MATCH($C351,'Policy Characteristics'!$C:$C,0))),"",INDEX('Policy Characteristics'!I:I,MATCH($C351,'Policy Characteristics'!$C:$C,0)))</f>
        <v>on/off</v>
      </c>
      <c r="P351" s="276" t="str">
        <f>IF(ISBLANK(INDEX('Policy Characteristics'!J:J,MATCH($C351,'Policy Characteristics'!$C:$C,0))),"",INDEX('Policy Characteristics'!J:J,MATCH($C351,'Policy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1" s="276" t="str">
        <f>IF(ISBLANK(INDEX('Policy Characteristics'!K:K,MATCH($C351,'Policy Characteristics'!$C:$C,0))),"",INDEX('Policy Characteristics'!K:K,MATCH($C351,'Policy Characteristics'!$C:$C,0)))</f>
        <v/>
      </c>
      <c r="R351" s="276" t="str">
        <f>IF(ISBLANK(INDEX('Policy Characteristics'!L:L,MATCH($C351,'Policy Characteristics'!$C:$C,0))),"",INDEX('Policy Characteristics'!L:L,MATCH($C351,'Policy Characteristics'!$C:$C,0)))</f>
        <v/>
      </c>
    </row>
    <row r="352" spans="1:18" x14ac:dyDescent="0.25">
      <c r="A352" s="276" t="str">
        <f>IF(ISBLANK(INDEX('Policy Characteristics'!A:A,MATCH($C352,'Policy Characteristics'!$C:$C,0))),"",INDEX('Policy Characteristics'!A:A,MATCH($C352,'Policy Characteristics'!$C:$C,0)))</f>
        <v>Electricity Supply</v>
      </c>
      <c r="B352" s="285" t="str">
        <f>IF(ISBLANK(INDEX('Policy Characteristics'!B:B,MATCH($C352,'Policy Characteristics'!$C:$C,0))),"",INDEX('Policy Characteristics'!B:B,MATCH($C352,'Policy Characteristics'!$C:$C,0)))</f>
        <v>Non BAU Capacity Retirement Schedule</v>
      </c>
      <c r="C352" s="276" t="str">
        <f t="shared" si="21"/>
        <v>Boolean Use Non BAU Capacity Retirement Schedule</v>
      </c>
      <c r="D352" s="6" t="s">
        <v>2779</v>
      </c>
      <c r="E352" s="47"/>
      <c r="F352" s="6" t="s">
        <v>2494</v>
      </c>
      <c r="G352" s="47"/>
      <c r="H352" s="44">
        <v>873</v>
      </c>
      <c r="I352" s="347" t="s">
        <v>45</v>
      </c>
      <c r="J352" s="277" t="str">
        <f>IF(ISBLANK(INDEX('Policy Characteristics'!D:D,MATCH($C352,'Policy Characteristics'!$C:$C,0))),"",INDEX('Policy Characteristics'!D:D,MATCH($C352,'Policy Characteristics'!$C:$C,0)))</f>
        <v>Non BAU Capacity Retirement Schedule</v>
      </c>
      <c r="K352" s="276" t="str">
        <f>IF(ISBLANK(INDEX('Policy Characteristics'!E:E,MATCH($C352,'Policy Characteristics'!$C:$C,0))),"",INDEX('Policy Characteristics'!E:E,MATCH($C352,'Policy Characteristics'!$C:$C,0)))</f>
        <v/>
      </c>
      <c r="L352" s="276">
        <f>IF(ISBLANK(INDEX('Policy Characteristics'!F:F,MATCH($C352,'Policy Characteristics'!$C:$C,0))),"",INDEX('Policy Characteristics'!F:F,MATCH($C352,'Policy Characteristics'!$C:$C,0)))</f>
        <v>0</v>
      </c>
      <c r="M352" s="276">
        <f>IF(ISBLANK(INDEX('Policy Characteristics'!G:G,MATCH($C352,'Policy Characteristics'!$C:$C,0))),"",INDEX('Policy Characteristics'!G:G,MATCH($C352,'Policy Characteristics'!$C:$C,0)))</f>
        <v>1</v>
      </c>
      <c r="N352" s="276">
        <f>IF(ISBLANK(INDEX('Policy Characteristics'!H:H,MATCH($C352,'Policy Characteristics'!$C:$C,0))),"",INDEX('Policy Characteristics'!H:H,MATCH($C352,'Policy Characteristics'!$C:$C,0)))</f>
        <v>1</v>
      </c>
      <c r="O352" s="276" t="str">
        <f>IF(ISBLANK(INDEX('Policy Characteristics'!I:I,MATCH($C352,'Policy Characteristics'!$C:$C,0))),"",INDEX('Policy Characteristics'!I:I,MATCH($C352,'Policy Characteristics'!$C:$C,0)))</f>
        <v>on/off</v>
      </c>
      <c r="P352" s="276" t="str">
        <f>IF(ISBLANK(INDEX('Policy Characteristics'!J:J,MATCH($C352,'Policy Characteristics'!$C:$C,0))),"",INDEX('Policy Characteristics'!J:J,MATCH($C352,'Policy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2" s="276" t="str">
        <f>IF(ISBLANK(INDEX('Policy Characteristics'!K:K,MATCH($C352,'Policy Characteristics'!$C:$C,0))),"",INDEX('Policy Characteristics'!K:K,MATCH($C352,'Policy Characteristics'!$C:$C,0)))</f>
        <v/>
      </c>
      <c r="R352" s="276" t="str">
        <f>IF(ISBLANK(INDEX('Policy Characteristics'!L:L,MATCH($C352,'Policy Characteristics'!$C:$C,0))),"",INDEX('Policy Characteristics'!L:L,MATCH($C352,'Policy Characteristics'!$C:$C,0)))</f>
        <v/>
      </c>
    </row>
    <row r="353" spans="1:18" x14ac:dyDescent="0.25">
      <c r="A353" s="276" t="str">
        <f>IF(ISBLANK(INDEX('Policy Characteristics'!A:A,MATCH($C353,'Policy Characteristics'!$C:$C,0))),"",INDEX('Policy Characteristics'!A:A,MATCH($C353,'Policy Characteristics'!$C:$C,0)))</f>
        <v>Electricity Supply</v>
      </c>
      <c r="B353" s="285" t="str">
        <f>IF(ISBLANK(INDEX('Policy Characteristics'!B:B,MATCH($C353,'Policy Characteristics'!$C:$C,0))),"",INDEX('Policy Characteristics'!B:B,MATCH($C353,'Policy Characteristics'!$C:$C,0)))</f>
        <v>Non BAU Capacity Retirement Schedule</v>
      </c>
      <c r="C353" s="276" t="str">
        <f t="shared" si="21"/>
        <v>Boolean Use Non BAU Capacity Retirement Schedule</v>
      </c>
      <c r="D353" s="6" t="s">
        <v>2780</v>
      </c>
      <c r="E353" s="47"/>
      <c r="F353" s="6" t="s">
        <v>2618</v>
      </c>
      <c r="G353" s="47"/>
      <c r="H353" s="44">
        <v>874</v>
      </c>
      <c r="I353" s="347" t="s">
        <v>45</v>
      </c>
      <c r="J353" s="277" t="str">
        <f>IF(ISBLANK(INDEX('Policy Characteristics'!D:D,MATCH($C353,'Policy Characteristics'!$C:$C,0))),"",INDEX('Policy Characteristics'!D:D,MATCH($C353,'Policy Characteristics'!$C:$C,0)))</f>
        <v>Non BAU Capacity Retirement Schedule</v>
      </c>
      <c r="K353" s="276" t="str">
        <f>IF(ISBLANK(INDEX('Policy Characteristics'!E:E,MATCH($C353,'Policy Characteristics'!$C:$C,0))),"",INDEX('Policy Characteristics'!E:E,MATCH($C353,'Policy Characteristics'!$C:$C,0)))</f>
        <v/>
      </c>
      <c r="L353" s="276">
        <f>IF(ISBLANK(INDEX('Policy Characteristics'!F:F,MATCH($C353,'Policy Characteristics'!$C:$C,0))),"",INDEX('Policy Characteristics'!F:F,MATCH($C353,'Policy Characteristics'!$C:$C,0)))</f>
        <v>0</v>
      </c>
      <c r="M353" s="276">
        <f>IF(ISBLANK(INDEX('Policy Characteristics'!G:G,MATCH($C353,'Policy Characteristics'!$C:$C,0))),"",INDEX('Policy Characteristics'!G:G,MATCH($C353,'Policy Characteristics'!$C:$C,0)))</f>
        <v>1</v>
      </c>
      <c r="N353" s="276">
        <f>IF(ISBLANK(INDEX('Policy Characteristics'!H:H,MATCH($C353,'Policy Characteristics'!$C:$C,0))),"",INDEX('Policy Characteristics'!H:H,MATCH($C353,'Policy Characteristics'!$C:$C,0)))</f>
        <v>1</v>
      </c>
      <c r="O353" s="276" t="str">
        <f>IF(ISBLANK(INDEX('Policy Characteristics'!I:I,MATCH($C353,'Policy Characteristics'!$C:$C,0))),"",INDEX('Policy Characteristics'!I:I,MATCH($C353,'Policy Characteristics'!$C:$C,0)))</f>
        <v>on/off</v>
      </c>
      <c r="P353" s="276" t="str">
        <f>IF(ISBLANK(INDEX('Policy Characteristics'!J:J,MATCH($C353,'Policy Characteristics'!$C:$C,0))),"",INDEX('Policy Characteristics'!J:J,MATCH($C353,'Policy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3" s="276" t="str">
        <f>IF(ISBLANK(INDEX('Policy Characteristics'!K:K,MATCH($C353,'Policy Characteristics'!$C:$C,0))),"",INDEX('Policy Characteristics'!K:K,MATCH($C353,'Policy Characteristics'!$C:$C,0)))</f>
        <v/>
      </c>
      <c r="R353" s="276" t="str">
        <f>IF(ISBLANK(INDEX('Policy Characteristics'!L:L,MATCH($C353,'Policy Characteristics'!$C:$C,0))),"",INDEX('Policy Characteristics'!L:L,MATCH($C353,'Policy Characteristics'!$C:$C,0)))</f>
        <v/>
      </c>
    </row>
    <row r="354" spans="1:18" x14ac:dyDescent="0.25">
      <c r="A354" s="276" t="str">
        <f>IF(ISBLANK(INDEX('Policy Characteristics'!A:A,MATCH($C354,'Policy Characteristics'!$C:$C,0))),"",INDEX('Policy Characteristics'!A:A,MATCH($C354,'Policy Characteristics'!$C:$C,0)))</f>
        <v>Electricity Supply</v>
      </c>
      <c r="B354" s="285" t="str">
        <f>IF(ISBLANK(INDEX('Policy Characteristics'!B:B,MATCH($C354,'Policy Characteristics'!$C:$C,0))),"",INDEX('Policy Characteristics'!B:B,MATCH($C354,'Policy Characteristics'!$C:$C,0)))</f>
        <v>Non BAU Capacity Retirement Schedule</v>
      </c>
      <c r="C354" s="276" t="str">
        <f t="shared" si="21"/>
        <v>Boolean Use Non BAU Capacity Retirement Schedule</v>
      </c>
      <c r="D354" s="6" t="s">
        <v>2781</v>
      </c>
      <c r="E354" s="47"/>
      <c r="F354" s="6" t="s">
        <v>2496</v>
      </c>
      <c r="G354" s="47"/>
      <c r="H354" s="44">
        <v>875</v>
      </c>
      <c r="I354" s="347" t="s">
        <v>45</v>
      </c>
      <c r="J354" s="277" t="str">
        <f>IF(ISBLANK(INDEX('Policy Characteristics'!D:D,MATCH($C354,'Policy Characteristics'!$C:$C,0))),"",INDEX('Policy Characteristics'!D:D,MATCH($C354,'Policy Characteristics'!$C:$C,0)))</f>
        <v>Non BAU Capacity Retirement Schedule</v>
      </c>
      <c r="K354" s="276" t="str">
        <f>IF(ISBLANK(INDEX('Policy Characteristics'!E:E,MATCH($C354,'Policy Characteristics'!$C:$C,0))),"",INDEX('Policy Characteristics'!E:E,MATCH($C354,'Policy Characteristics'!$C:$C,0)))</f>
        <v/>
      </c>
      <c r="L354" s="276">
        <f>IF(ISBLANK(INDEX('Policy Characteristics'!F:F,MATCH($C354,'Policy Characteristics'!$C:$C,0))),"",INDEX('Policy Characteristics'!F:F,MATCH($C354,'Policy Characteristics'!$C:$C,0)))</f>
        <v>0</v>
      </c>
      <c r="M354" s="276">
        <f>IF(ISBLANK(INDEX('Policy Characteristics'!G:G,MATCH($C354,'Policy Characteristics'!$C:$C,0))),"",INDEX('Policy Characteristics'!G:G,MATCH($C354,'Policy Characteristics'!$C:$C,0)))</f>
        <v>1</v>
      </c>
      <c r="N354" s="276">
        <f>IF(ISBLANK(INDEX('Policy Characteristics'!H:H,MATCH($C354,'Policy Characteristics'!$C:$C,0))),"",INDEX('Policy Characteristics'!H:H,MATCH($C354,'Policy Characteristics'!$C:$C,0)))</f>
        <v>1</v>
      </c>
      <c r="O354" s="276" t="str">
        <f>IF(ISBLANK(INDEX('Policy Characteristics'!I:I,MATCH($C354,'Policy Characteristics'!$C:$C,0))),"",INDEX('Policy Characteristics'!I:I,MATCH($C354,'Policy Characteristics'!$C:$C,0)))</f>
        <v>on/off</v>
      </c>
      <c r="P354" s="276" t="str">
        <f>IF(ISBLANK(INDEX('Policy Characteristics'!J:J,MATCH($C354,'Policy Characteristics'!$C:$C,0))),"",INDEX('Policy Characteristics'!J:J,MATCH($C354,'Policy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4" s="276" t="str">
        <f>IF(ISBLANK(INDEX('Policy Characteristics'!K:K,MATCH($C354,'Policy Characteristics'!$C:$C,0))),"",INDEX('Policy Characteristics'!K:K,MATCH($C354,'Policy Characteristics'!$C:$C,0)))</f>
        <v/>
      </c>
      <c r="R354" s="276" t="str">
        <f>IF(ISBLANK(INDEX('Policy Characteristics'!L:L,MATCH($C354,'Policy Characteristics'!$C:$C,0))),"",INDEX('Policy Characteristics'!L:L,MATCH($C354,'Policy Characteristics'!$C:$C,0)))</f>
        <v/>
      </c>
    </row>
    <row r="355" spans="1:18" x14ac:dyDescent="0.25">
      <c r="A355" s="276" t="str">
        <f>IF(ISBLANK(INDEX('Policy Characteristics'!A:A,MATCH($C355,'Policy Characteristics'!$C:$C,0))),"",INDEX('Policy Characteristics'!A:A,MATCH($C355,'Policy Characteristics'!$C:$C,0)))</f>
        <v>Electricity Supply</v>
      </c>
      <c r="B355" s="285" t="str">
        <f>IF(ISBLANK(INDEX('Policy Characteristics'!B:B,MATCH($C355,'Policy Characteristics'!$C:$C,0))),"",INDEX('Policy Characteristics'!B:B,MATCH($C355,'Policy Characteristics'!$C:$C,0)))</f>
        <v>Non BAU Capacity Retirement Schedule</v>
      </c>
      <c r="C355" s="276" t="str">
        <f t="shared" si="21"/>
        <v>Boolean Use Non BAU Capacity Retirement Schedule</v>
      </c>
      <c r="D355" s="6" t="s">
        <v>3577</v>
      </c>
      <c r="E355" s="47"/>
      <c r="F355" s="6" t="s">
        <v>3584</v>
      </c>
      <c r="G355" s="47"/>
      <c r="H355" s="44">
        <v>1768</v>
      </c>
      <c r="I355" s="347" t="s">
        <v>45</v>
      </c>
      <c r="J355" s="277" t="str">
        <f>IF(ISBLANK(INDEX('Policy Characteristics'!D:D,MATCH($C355,'Policy Characteristics'!$C:$C,0))),"",INDEX('Policy Characteristics'!D:D,MATCH($C355,'Policy Characteristics'!$C:$C,0)))</f>
        <v>Non BAU Capacity Retirement Schedule</v>
      </c>
      <c r="K355" s="276" t="str">
        <f>IF(ISBLANK(INDEX('Policy Characteristics'!E:E,MATCH($C355,'Policy Characteristics'!$C:$C,0))),"",INDEX('Policy Characteristics'!E:E,MATCH($C355,'Policy Characteristics'!$C:$C,0)))</f>
        <v/>
      </c>
      <c r="L355" s="276">
        <f>IF(ISBLANK(INDEX('Policy Characteristics'!F:F,MATCH($C355,'Policy Characteristics'!$C:$C,0))),"",INDEX('Policy Characteristics'!F:F,MATCH($C355,'Policy Characteristics'!$C:$C,0)))</f>
        <v>0</v>
      </c>
      <c r="M355" s="276">
        <f>IF(ISBLANK(INDEX('Policy Characteristics'!G:G,MATCH($C355,'Policy Characteristics'!$C:$C,0))),"",INDEX('Policy Characteristics'!G:G,MATCH($C355,'Policy Characteristics'!$C:$C,0)))</f>
        <v>1</v>
      </c>
      <c r="N355" s="276">
        <f>IF(ISBLANK(INDEX('Policy Characteristics'!H:H,MATCH($C355,'Policy Characteristics'!$C:$C,0))),"",INDEX('Policy Characteristics'!H:H,MATCH($C355,'Policy Characteristics'!$C:$C,0)))</f>
        <v>1</v>
      </c>
      <c r="O355" s="276" t="str">
        <f>IF(ISBLANK(INDEX('Policy Characteristics'!I:I,MATCH($C355,'Policy Characteristics'!$C:$C,0))),"",INDEX('Policy Characteristics'!I:I,MATCH($C355,'Policy Characteristics'!$C:$C,0)))</f>
        <v>on/off</v>
      </c>
      <c r="P355" s="276" t="str">
        <f>IF(ISBLANK(INDEX('Policy Characteristics'!J:J,MATCH($C355,'Policy Characteristics'!$C:$C,0))),"",INDEX('Policy Characteristics'!J:J,MATCH($C355,'Policy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5" s="276" t="str">
        <f>IF(ISBLANK(INDEX('Policy Characteristics'!K:K,MATCH($C355,'Policy Characteristics'!$C:$C,0))),"",INDEX('Policy Characteristics'!K:K,MATCH($C355,'Policy Characteristics'!$C:$C,0)))</f>
        <v/>
      </c>
      <c r="R355" s="276" t="str">
        <f>IF(ISBLANK(INDEX('Policy Characteristics'!L:L,MATCH($C355,'Policy Characteristics'!$C:$C,0))),"",INDEX('Policy Characteristics'!L:L,MATCH($C355,'Policy Characteristics'!$C:$C,0)))</f>
        <v/>
      </c>
    </row>
    <row r="356" spans="1:18" x14ac:dyDescent="0.25">
      <c r="A356" s="276" t="str">
        <f>IF(ISBLANK(INDEX('Policy Characteristics'!A:A,MATCH($C356,'Policy Characteristics'!$C:$C,0))),"",INDEX('Policy Characteristics'!A:A,MATCH($C356,'Policy Characteristics'!$C:$C,0)))</f>
        <v>Electricity Supply</v>
      </c>
      <c r="B356" s="285" t="str">
        <f>IF(ISBLANK(INDEX('Policy Characteristics'!B:B,MATCH($C356,'Policy Characteristics'!$C:$C,0))),"",INDEX('Policy Characteristics'!B:B,MATCH($C356,'Policy Characteristics'!$C:$C,0)))</f>
        <v>Non BAU Capacity Retirement Schedule</v>
      </c>
      <c r="C356" s="276" t="str">
        <f t="shared" si="21"/>
        <v>Boolean Use Non BAU Capacity Retirement Schedule</v>
      </c>
      <c r="D356" s="6" t="s">
        <v>3580</v>
      </c>
      <c r="E356" s="47"/>
      <c r="F356" s="6" t="s">
        <v>3585</v>
      </c>
      <c r="G356" s="47"/>
      <c r="H356" s="44">
        <v>1769</v>
      </c>
      <c r="I356" s="347" t="s">
        <v>45</v>
      </c>
      <c r="J356" s="277" t="str">
        <f>IF(ISBLANK(INDEX('Policy Characteristics'!D:D,MATCH($C356,'Policy Characteristics'!$C:$C,0))),"",INDEX('Policy Characteristics'!D:D,MATCH($C356,'Policy Characteristics'!$C:$C,0)))</f>
        <v>Non BAU Capacity Retirement Schedule</v>
      </c>
      <c r="K356" s="276" t="str">
        <f>IF(ISBLANK(INDEX('Policy Characteristics'!E:E,MATCH($C356,'Policy Characteristics'!$C:$C,0))),"",INDEX('Policy Characteristics'!E:E,MATCH($C356,'Policy Characteristics'!$C:$C,0)))</f>
        <v/>
      </c>
      <c r="L356" s="276">
        <f>IF(ISBLANK(INDEX('Policy Characteristics'!F:F,MATCH($C356,'Policy Characteristics'!$C:$C,0))),"",INDEX('Policy Characteristics'!F:F,MATCH($C356,'Policy Characteristics'!$C:$C,0)))</f>
        <v>0</v>
      </c>
      <c r="M356" s="276">
        <f>IF(ISBLANK(INDEX('Policy Characteristics'!G:G,MATCH($C356,'Policy Characteristics'!$C:$C,0))),"",INDEX('Policy Characteristics'!G:G,MATCH($C356,'Policy Characteristics'!$C:$C,0)))</f>
        <v>1</v>
      </c>
      <c r="N356" s="276">
        <f>IF(ISBLANK(INDEX('Policy Characteristics'!H:H,MATCH($C356,'Policy Characteristics'!$C:$C,0))),"",INDEX('Policy Characteristics'!H:H,MATCH($C356,'Policy Characteristics'!$C:$C,0)))</f>
        <v>1</v>
      </c>
      <c r="O356" s="276" t="str">
        <f>IF(ISBLANK(INDEX('Policy Characteristics'!I:I,MATCH($C356,'Policy Characteristics'!$C:$C,0))),"",INDEX('Policy Characteristics'!I:I,MATCH($C356,'Policy Characteristics'!$C:$C,0)))</f>
        <v>on/off</v>
      </c>
      <c r="P356" s="276" t="str">
        <f>IF(ISBLANK(INDEX('Policy Characteristics'!J:J,MATCH($C356,'Policy Characteristics'!$C:$C,0))),"",INDEX('Policy Characteristics'!J:J,MATCH($C356,'Policy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6" s="276" t="str">
        <f>IF(ISBLANK(INDEX('Policy Characteristics'!K:K,MATCH($C356,'Policy Characteristics'!$C:$C,0))),"",INDEX('Policy Characteristics'!K:K,MATCH($C356,'Policy Characteristics'!$C:$C,0)))</f>
        <v/>
      </c>
      <c r="R356" s="276" t="str">
        <f>IF(ISBLANK(INDEX('Policy Characteristics'!L:L,MATCH($C356,'Policy Characteristics'!$C:$C,0))),"",INDEX('Policy Characteristics'!L:L,MATCH($C356,'Policy Characteristics'!$C:$C,0)))</f>
        <v/>
      </c>
    </row>
    <row r="357" spans="1:18" x14ac:dyDescent="0.25">
      <c r="A357" s="276" t="str">
        <f>IF(ISBLANK(INDEX('Policy Characteristics'!A:A,MATCH($C357,'Policy Characteristics'!$C:$C,0))),"",INDEX('Policy Characteristics'!A:A,MATCH($C357,'Policy Characteristics'!$C:$C,0)))</f>
        <v>Electricity Supply</v>
      </c>
      <c r="B357" s="285" t="str">
        <f>IF(ISBLANK(INDEX('Policy Characteristics'!B:B,MATCH($C357,'Policy Characteristics'!$C:$C,0))),"",INDEX('Policy Characteristics'!B:B,MATCH($C357,'Policy Characteristics'!$C:$C,0)))</f>
        <v>Non BAU Capacity Retirement Schedule</v>
      </c>
      <c r="C357" s="276" t="str">
        <f t="shared" si="21"/>
        <v>Boolean Use Non BAU Capacity Retirement Schedule</v>
      </c>
      <c r="D357" s="6" t="s">
        <v>3581</v>
      </c>
      <c r="E357" s="47"/>
      <c r="F357" s="6" t="s">
        <v>3586</v>
      </c>
      <c r="G357" s="47"/>
      <c r="H357" s="44">
        <v>1770</v>
      </c>
      <c r="I357" s="347" t="s">
        <v>45</v>
      </c>
      <c r="J357" s="277" t="str">
        <f>IF(ISBLANK(INDEX('Policy Characteristics'!D:D,MATCH($C357,'Policy Characteristics'!$C:$C,0))),"",INDEX('Policy Characteristics'!D:D,MATCH($C357,'Policy Characteristics'!$C:$C,0)))</f>
        <v>Non BAU Capacity Retirement Schedule</v>
      </c>
      <c r="K357" s="276" t="str">
        <f>IF(ISBLANK(INDEX('Policy Characteristics'!E:E,MATCH($C357,'Policy Characteristics'!$C:$C,0))),"",INDEX('Policy Characteristics'!E:E,MATCH($C357,'Policy Characteristics'!$C:$C,0)))</f>
        <v/>
      </c>
      <c r="L357" s="276">
        <f>IF(ISBLANK(INDEX('Policy Characteristics'!F:F,MATCH($C357,'Policy Characteristics'!$C:$C,0))),"",INDEX('Policy Characteristics'!F:F,MATCH($C357,'Policy Characteristics'!$C:$C,0)))</f>
        <v>0</v>
      </c>
      <c r="M357" s="276">
        <f>IF(ISBLANK(INDEX('Policy Characteristics'!G:G,MATCH($C357,'Policy Characteristics'!$C:$C,0))),"",INDEX('Policy Characteristics'!G:G,MATCH($C357,'Policy Characteristics'!$C:$C,0)))</f>
        <v>1</v>
      </c>
      <c r="N357" s="276">
        <f>IF(ISBLANK(INDEX('Policy Characteristics'!H:H,MATCH($C357,'Policy Characteristics'!$C:$C,0))),"",INDEX('Policy Characteristics'!H:H,MATCH($C357,'Policy Characteristics'!$C:$C,0)))</f>
        <v>1</v>
      </c>
      <c r="O357" s="276" t="str">
        <f>IF(ISBLANK(INDEX('Policy Characteristics'!I:I,MATCH($C357,'Policy Characteristics'!$C:$C,0))),"",INDEX('Policy Characteristics'!I:I,MATCH($C357,'Policy Characteristics'!$C:$C,0)))</f>
        <v>on/off</v>
      </c>
      <c r="P357" s="276" t="str">
        <f>IF(ISBLANK(INDEX('Policy Characteristics'!J:J,MATCH($C357,'Policy Characteristics'!$C:$C,0))),"",INDEX('Policy Characteristics'!J:J,MATCH($C357,'Policy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7" s="276" t="str">
        <f>IF(ISBLANK(INDEX('Policy Characteristics'!K:K,MATCH($C357,'Policy Characteristics'!$C:$C,0))),"",INDEX('Policy Characteristics'!K:K,MATCH($C357,'Policy Characteristics'!$C:$C,0)))</f>
        <v/>
      </c>
      <c r="R357" s="276" t="str">
        <f>IF(ISBLANK(INDEX('Policy Characteristics'!L:L,MATCH($C357,'Policy Characteristics'!$C:$C,0))),"",INDEX('Policy Characteristics'!L:L,MATCH($C357,'Policy Characteristics'!$C:$C,0)))</f>
        <v/>
      </c>
    </row>
    <row r="358" spans="1:18" x14ac:dyDescent="0.25">
      <c r="A358" s="276" t="str">
        <f>IF(ISBLANK(INDEX('Policy Characteristics'!A:A,MATCH($C358,'Policy Characteristics'!$C:$C,0))),"",INDEX('Policy Characteristics'!A:A,MATCH($C358,'Policy Characteristics'!$C:$C,0)))</f>
        <v>Electricity Supply</v>
      </c>
      <c r="B358" s="285" t="str">
        <f>IF(ISBLANK(INDEX('Policy Characteristics'!B:B,MATCH($C358,'Policy Characteristics'!$C:$C,0))),"",INDEX('Policy Characteristics'!B:B,MATCH($C358,'Policy Characteristics'!$C:$C,0)))</f>
        <v>Non BAU Capacity Retirement Schedule</v>
      </c>
      <c r="C358" s="276" t="str">
        <f t="shared" si="21"/>
        <v>Boolean Use Non BAU Capacity Retirement Schedule</v>
      </c>
      <c r="D358" s="6" t="s">
        <v>3582</v>
      </c>
      <c r="E358" s="47"/>
      <c r="F358" s="6" t="s">
        <v>3587</v>
      </c>
      <c r="G358" s="47"/>
      <c r="H358" s="44">
        <v>1771</v>
      </c>
      <c r="I358" s="347" t="s">
        <v>45</v>
      </c>
      <c r="J358" s="277" t="str">
        <f>IF(ISBLANK(INDEX('Policy Characteristics'!D:D,MATCH($C358,'Policy Characteristics'!$C:$C,0))),"",INDEX('Policy Characteristics'!D:D,MATCH($C358,'Policy Characteristics'!$C:$C,0)))</f>
        <v>Non BAU Capacity Retirement Schedule</v>
      </c>
      <c r="K358" s="276" t="str">
        <f>IF(ISBLANK(INDEX('Policy Characteristics'!E:E,MATCH($C358,'Policy Characteristics'!$C:$C,0))),"",INDEX('Policy Characteristics'!E:E,MATCH($C358,'Policy Characteristics'!$C:$C,0)))</f>
        <v/>
      </c>
      <c r="L358" s="276">
        <f>IF(ISBLANK(INDEX('Policy Characteristics'!F:F,MATCH($C358,'Policy Characteristics'!$C:$C,0))),"",INDEX('Policy Characteristics'!F:F,MATCH($C358,'Policy Characteristics'!$C:$C,0)))</f>
        <v>0</v>
      </c>
      <c r="M358" s="276">
        <f>IF(ISBLANK(INDEX('Policy Characteristics'!G:G,MATCH($C358,'Policy Characteristics'!$C:$C,0))),"",INDEX('Policy Characteristics'!G:G,MATCH($C358,'Policy Characteristics'!$C:$C,0)))</f>
        <v>1</v>
      </c>
      <c r="N358" s="276">
        <f>IF(ISBLANK(INDEX('Policy Characteristics'!H:H,MATCH($C358,'Policy Characteristics'!$C:$C,0))),"",INDEX('Policy Characteristics'!H:H,MATCH($C358,'Policy Characteristics'!$C:$C,0)))</f>
        <v>1</v>
      </c>
      <c r="O358" s="276" t="str">
        <f>IF(ISBLANK(INDEX('Policy Characteristics'!I:I,MATCH($C358,'Policy Characteristics'!$C:$C,0))),"",INDEX('Policy Characteristics'!I:I,MATCH($C358,'Policy Characteristics'!$C:$C,0)))</f>
        <v>on/off</v>
      </c>
      <c r="P358" s="276" t="str">
        <f>IF(ISBLANK(INDEX('Policy Characteristics'!J:J,MATCH($C358,'Policy Characteristics'!$C:$C,0))),"",INDEX('Policy Characteristics'!J:J,MATCH($C358,'Policy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8" s="276" t="str">
        <f>IF(ISBLANK(INDEX('Policy Characteristics'!K:K,MATCH($C358,'Policy Characteristics'!$C:$C,0))),"",INDEX('Policy Characteristics'!K:K,MATCH($C358,'Policy Characteristics'!$C:$C,0)))</f>
        <v/>
      </c>
      <c r="R358" s="276" t="str">
        <f>IF(ISBLANK(INDEX('Policy Characteristics'!L:L,MATCH($C358,'Policy Characteristics'!$C:$C,0))),"",INDEX('Policy Characteristics'!L:L,MATCH($C358,'Policy Characteristics'!$C:$C,0)))</f>
        <v/>
      </c>
    </row>
    <row r="359" spans="1:18" x14ac:dyDescent="0.25">
      <c r="A359" s="276" t="str">
        <f>IF(ISBLANK(INDEX('Policy Characteristics'!A:A,MATCH($C359,'Policy Characteristics'!$C:$C,0))),"",INDEX('Policy Characteristics'!A:A,MATCH($C359,'Policy Characteristics'!$C:$C,0)))</f>
        <v>Electricity Supply</v>
      </c>
      <c r="B359" s="285" t="str">
        <f>IF(ISBLANK(INDEX('Policy Characteristics'!B:B,MATCH($C359,'Policy Characteristics'!$C:$C,0))),"",INDEX('Policy Characteristics'!B:B,MATCH($C359,'Policy Characteristics'!$C:$C,0)))</f>
        <v>Non BAU Capacity Retirement Schedule</v>
      </c>
      <c r="C359" s="276" t="str">
        <f t="shared" si="21"/>
        <v>Boolean Use Non BAU Capacity Retirement Schedule</v>
      </c>
      <c r="D359" s="6" t="s">
        <v>3583</v>
      </c>
      <c r="E359" s="47"/>
      <c r="F359" s="6" t="s">
        <v>3588</v>
      </c>
      <c r="G359" s="47"/>
      <c r="H359" s="44">
        <v>1772</v>
      </c>
      <c r="I359" s="347" t="s">
        <v>45</v>
      </c>
      <c r="J359" s="277" t="str">
        <f>IF(ISBLANK(INDEX('Policy Characteristics'!D:D,MATCH($C359,'Policy Characteristics'!$C:$C,0))),"",INDEX('Policy Characteristics'!D:D,MATCH($C359,'Policy Characteristics'!$C:$C,0)))</f>
        <v>Non BAU Capacity Retirement Schedule</v>
      </c>
      <c r="K359" s="276" t="str">
        <f>IF(ISBLANK(INDEX('Policy Characteristics'!E:E,MATCH($C359,'Policy Characteristics'!$C:$C,0))),"",INDEX('Policy Characteristics'!E:E,MATCH($C359,'Policy Characteristics'!$C:$C,0)))</f>
        <v/>
      </c>
      <c r="L359" s="276">
        <f>IF(ISBLANK(INDEX('Policy Characteristics'!F:F,MATCH($C359,'Policy Characteristics'!$C:$C,0))),"",INDEX('Policy Characteristics'!F:F,MATCH($C359,'Policy Characteristics'!$C:$C,0)))</f>
        <v>0</v>
      </c>
      <c r="M359" s="276">
        <f>IF(ISBLANK(INDEX('Policy Characteristics'!G:G,MATCH($C359,'Policy Characteristics'!$C:$C,0))),"",INDEX('Policy Characteristics'!G:G,MATCH($C359,'Policy Characteristics'!$C:$C,0)))</f>
        <v>1</v>
      </c>
      <c r="N359" s="276">
        <f>IF(ISBLANK(INDEX('Policy Characteristics'!H:H,MATCH($C359,'Policy Characteristics'!$C:$C,0))),"",INDEX('Policy Characteristics'!H:H,MATCH($C359,'Policy Characteristics'!$C:$C,0)))</f>
        <v>1</v>
      </c>
      <c r="O359" s="276" t="str">
        <f>IF(ISBLANK(INDEX('Policy Characteristics'!I:I,MATCH($C359,'Policy Characteristics'!$C:$C,0))),"",INDEX('Policy Characteristics'!I:I,MATCH($C359,'Policy Characteristics'!$C:$C,0)))</f>
        <v>on/off</v>
      </c>
      <c r="P359" s="276" t="str">
        <f>IF(ISBLANK(INDEX('Policy Characteristics'!J:J,MATCH($C359,'Policy Characteristics'!$C:$C,0))),"",INDEX('Policy Characteristics'!J:J,MATCH($C359,'Policy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59" s="276" t="str">
        <f>IF(ISBLANK(INDEX('Policy Characteristics'!K:K,MATCH($C359,'Policy Characteristics'!$C:$C,0))),"",INDEX('Policy Characteristics'!K:K,MATCH($C359,'Policy Characteristics'!$C:$C,0)))</f>
        <v/>
      </c>
      <c r="R359" s="276" t="str">
        <f>IF(ISBLANK(INDEX('Policy Characteristics'!L:L,MATCH($C359,'Policy Characteristics'!$C:$C,0))),"",INDEX('Policy Characteristics'!L:L,MATCH($C359,'Policy Characteristics'!$C:$C,0)))</f>
        <v/>
      </c>
    </row>
    <row r="360" spans="1:18" x14ac:dyDescent="0.25">
      <c r="A360" s="276" t="str">
        <f>IF(ISBLANK(INDEX('Policy Characteristics'!A:A,MATCH($C360,'Policy Characteristics'!$C:$C,0))),"",INDEX('Policy Characteristics'!A:A,MATCH($C360,'Policy Characteristics'!$C:$C,0)))</f>
        <v>Electricity Supply</v>
      </c>
      <c r="B360" s="285" t="str">
        <f>IF(ISBLANK(INDEX('Policy Characteristics'!B:B,MATCH($C360,'Policy Characteristics'!$C:$C,0))),"",INDEX('Policy Characteristics'!B:B,MATCH($C360,'Policy Characteristics'!$C:$C,0)))</f>
        <v>Non BAU Capacity Retirement Schedule</v>
      </c>
      <c r="C360" s="276" t="str">
        <f t="shared" si="21"/>
        <v>Boolean Use Non BAU Capacity Retirement Schedule</v>
      </c>
      <c r="D360" s="6" t="s">
        <v>3675</v>
      </c>
      <c r="E360" s="47"/>
      <c r="F360" s="6" t="s">
        <v>3673</v>
      </c>
      <c r="G360" s="47"/>
      <c r="H360" s="44">
        <v>1773</v>
      </c>
      <c r="I360" s="347" t="s">
        <v>45</v>
      </c>
      <c r="J360" s="277" t="str">
        <f>IF(ISBLANK(INDEX('Policy Characteristics'!D:D,MATCH($C360,'Policy Characteristics'!$C:$C,0))),"",INDEX('Policy Characteristics'!D:D,MATCH($C360,'Policy Characteristics'!$C:$C,0)))</f>
        <v>Non BAU Capacity Retirement Schedule</v>
      </c>
      <c r="K360" s="276" t="str">
        <f>IF(ISBLANK(INDEX('Policy Characteristics'!E:E,MATCH($C360,'Policy Characteristics'!$C:$C,0))),"",INDEX('Policy Characteristics'!E:E,MATCH($C360,'Policy Characteristics'!$C:$C,0)))</f>
        <v/>
      </c>
      <c r="L360" s="276">
        <f>IF(ISBLANK(INDEX('Policy Characteristics'!F:F,MATCH($C360,'Policy Characteristics'!$C:$C,0))),"",INDEX('Policy Characteristics'!F:F,MATCH($C360,'Policy Characteristics'!$C:$C,0)))</f>
        <v>0</v>
      </c>
      <c r="M360" s="276">
        <f>IF(ISBLANK(INDEX('Policy Characteristics'!G:G,MATCH($C360,'Policy Characteristics'!$C:$C,0))),"",INDEX('Policy Characteristics'!G:G,MATCH($C360,'Policy Characteristics'!$C:$C,0)))</f>
        <v>1</v>
      </c>
      <c r="N360" s="276">
        <f>IF(ISBLANK(INDEX('Policy Characteristics'!H:H,MATCH($C360,'Policy Characteristics'!$C:$C,0))),"",INDEX('Policy Characteristics'!H:H,MATCH($C360,'Policy Characteristics'!$C:$C,0)))</f>
        <v>1</v>
      </c>
      <c r="O360" s="276" t="str">
        <f>IF(ISBLANK(INDEX('Policy Characteristics'!I:I,MATCH($C360,'Policy Characteristics'!$C:$C,0))),"",INDEX('Policy Characteristics'!I:I,MATCH($C360,'Policy Characteristics'!$C:$C,0)))</f>
        <v>on/off</v>
      </c>
      <c r="P360" s="276" t="str">
        <f>IF(ISBLANK(INDEX('Policy Characteristics'!J:J,MATCH($C360,'Policy Characteristics'!$C:$C,0))),"",INDEX('Policy Characteristics'!J:J,MATCH($C360,'Policy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0" s="276" t="str">
        <f>IF(ISBLANK(INDEX('Policy Characteristics'!K:K,MATCH($C360,'Policy Characteristics'!$C:$C,0))),"",INDEX('Policy Characteristics'!K:K,MATCH($C360,'Policy Characteristics'!$C:$C,0)))</f>
        <v/>
      </c>
      <c r="R360" s="276" t="str">
        <f>IF(ISBLANK(INDEX('Policy Characteristics'!L:L,MATCH($C360,'Policy Characteristics'!$C:$C,0))),"",INDEX('Policy Characteristics'!L:L,MATCH($C360,'Policy Characteristics'!$C:$C,0)))</f>
        <v/>
      </c>
    </row>
    <row r="361" spans="1:18" x14ac:dyDescent="0.25">
      <c r="A361" s="276" t="str">
        <f>IF(ISBLANK(INDEX('Policy Characteristics'!A:A,MATCH($C361,'Policy Characteristics'!$C:$C,0))),"",INDEX('Policy Characteristics'!A:A,MATCH($C361,'Policy Characteristics'!$C:$C,0)))</f>
        <v>Electricity Supply</v>
      </c>
      <c r="B361" s="285" t="str">
        <f>IF(ISBLANK(INDEX('Policy Characteristics'!B:B,MATCH($C361,'Policy Characteristics'!$C:$C,0))),"",INDEX('Policy Characteristics'!B:B,MATCH($C361,'Policy Characteristics'!$C:$C,0)))</f>
        <v>Non BAU Capacity Retirement Schedule</v>
      </c>
      <c r="C361" s="276" t="str">
        <f t="shared" si="21"/>
        <v>Boolean Use Non BAU Capacity Retirement Schedule</v>
      </c>
      <c r="D361" s="6" t="s">
        <v>3676</v>
      </c>
      <c r="E361" s="47"/>
      <c r="F361" s="6" t="s">
        <v>3674</v>
      </c>
      <c r="G361" s="47"/>
      <c r="H361" s="44">
        <v>2240</v>
      </c>
      <c r="I361" s="347" t="s">
        <v>45</v>
      </c>
      <c r="J361" s="277" t="str">
        <f>IF(ISBLANK(INDEX('Policy Characteristics'!D:D,MATCH($C361,'Policy Characteristics'!$C:$C,0))),"",INDEX('Policy Characteristics'!D:D,MATCH($C361,'Policy Characteristics'!$C:$C,0)))</f>
        <v>Non BAU Capacity Retirement Schedule</v>
      </c>
      <c r="K361" s="276" t="str">
        <f>IF(ISBLANK(INDEX('Policy Characteristics'!E:E,MATCH($C361,'Policy Characteristics'!$C:$C,0))),"",INDEX('Policy Characteristics'!E:E,MATCH($C361,'Policy Characteristics'!$C:$C,0)))</f>
        <v/>
      </c>
      <c r="L361" s="276">
        <f>IF(ISBLANK(INDEX('Policy Characteristics'!F:F,MATCH($C361,'Policy Characteristics'!$C:$C,0))),"",INDEX('Policy Characteristics'!F:F,MATCH($C361,'Policy Characteristics'!$C:$C,0)))</f>
        <v>0</v>
      </c>
      <c r="M361" s="276">
        <f>IF(ISBLANK(INDEX('Policy Characteristics'!G:G,MATCH($C361,'Policy Characteristics'!$C:$C,0))),"",INDEX('Policy Characteristics'!G:G,MATCH($C361,'Policy Characteristics'!$C:$C,0)))</f>
        <v>1</v>
      </c>
      <c r="N361" s="276">
        <f>IF(ISBLANK(INDEX('Policy Characteristics'!H:H,MATCH($C361,'Policy Characteristics'!$C:$C,0))),"",INDEX('Policy Characteristics'!H:H,MATCH($C361,'Policy Characteristics'!$C:$C,0)))</f>
        <v>1</v>
      </c>
      <c r="O361" s="276" t="str">
        <f>IF(ISBLANK(INDEX('Policy Characteristics'!I:I,MATCH($C361,'Policy Characteristics'!$C:$C,0))),"",INDEX('Policy Characteristics'!I:I,MATCH($C361,'Policy Characteristics'!$C:$C,0)))</f>
        <v>on/off</v>
      </c>
      <c r="P361" s="276" t="str">
        <f>IF(ISBLANK(INDEX('Policy Characteristics'!J:J,MATCH($C361,'Policy Characteristics'!$C:$C,0))),"",INDEX('Policy Characteristics'!J:J,MATCH($C361,'Policy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361" s="276"/>
      <c r="R361" s="276"/>
    </row>
    <row r="362" spans="1:18" s="4" customFormat="1" x14ac:dyDescent="0.25">
      <c r="A362" s="276" t="str">
        <f>IF(ISBLANK(INDEX('Policy Characteristics'!A:A,MATCH($C362,'Policy Characteristics'!$C:$C,0))),"",INDEX('Policy Characteristics'!A:A,MATCH($C362,'Policy Characteristics'!$C:$C,0)))</f>
        <v>Electricity Supply</v>
      </c>
      <c r="B362" s="285" t="str">
        <f>IF(ISBLANK(INDEX('Policy Characteristics'!B:B,MATCH($C362,'Policy Characteristics'!$C:$C,0))),"",INDEX('Policy Characteristics'!B:B,MATCH($C362,'Policy Characteristics'!$C:$C,0)))</f>
        <v>Non BAU Mandated Capacity Construction</v>
      </c>
      <c r="C362" t="s">
        <v>131</v>
      </c>
      <c r="D362" s="47" t="s">
        <v>462</v>
      </c>
      <c r="E362" s="47"/>
      <c r="F362" s="47" t="s">
        <v>461</v>
      </c>
      <c r="G362" s="47"/>
      <c r="H362" s="44">
        <v>633</v>
      </c>
      <c r="I362" s="347" t="s">
        <v>45</v>
      </c>
      <c r="J362" s="277" t="str">
        <f>IF(ISBLANK(INDEX('Policy Characteristics'!D:D,MATCH($C362,'Policy Characteristics'!$C:$C,0))),"",INDEX('Policy Characteristics'!D:D,MATCH($C362,'Policy Characteristics'!$C:$C,0)))</f>
        <v>Non BAU Mandated Capacity Construction</v>
      </c>
      <c r="K362" s="276" t="str">
        <f>IF(ISBLANK(INDEX('Policy Characteristics'!E:E,MATCH($C362,'Policy Characteristics'!$C:$C,0))),"",INDEX('Policy Characteristics'!E:E,MATCH($C362,'Policy Characteristics'!$C:$C,0)))</f>
        <v/>
      </c>
      <c r="L362" s="276">
        <f>IF(ISBLANK(INDEX('Policy Characteristics'!F:F,MATCH($C362,'Policy Characteristics'!$C:$C,0))),"",INDEX('Policy Characteristics'!F:F,MATCH($C362,'Policy Characteristics'!$C:$C,0)))</f>
        <v>0</v>
      </c>
      <c r="M362" s="276">
        <f>IF(ISBLANK(INDEX('Policy Characteristics'!G:G,MATCH($C362,'Policy Characteristics'!$C:$C,0))),"",INDEX('Policy Characteristics'!G:G,MATCH($C362,'Policy Characteristics'!$C:$C,0)))</f>
        <v>1</v>
      </c>
      <c r="N362" s="276">
        <f>IF(ISBLANK(INDEX('Policy Characteristics'!H:H,MATCH($C362,'Policy Characteristics'!$C:$C,0))),"",INDEX('Policy Characteristics'!H:H,MATCH($C362,'Policy Characteristics'!$C:$C,0)))</f>
        <v>1</v>
      </c>
      <c r="O362" s="276" t="str">
        <f>IF(ISBLANK(INDEX('Policy Characteristics'!I:I,MATCH($C362,'Policy Characteristics'!$C:$C,0))),"",INDEX('Policy Characteristics'!I:I,MATCH($C362,'Policy Characteristics'!$C:$C,0)))</f>
        <v>on/off</v>
      </c>
      <c r="P362" s="276" t="str">
        <f>IF(ISBLANK(INDEX('Policy Characteristics'!J:J,MATCH($C362,'Policy Characteristics'!$C:$C,0))),"",INDEX('Policy Characteristics'!J:J,MATCH($C362,'Policy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2" s="276" t="str">
        <f>IF(ISBLANK(INDEX('Policy Characteristics'!K:K,MATCH($C362,'Policy Characteristics'!$C:$C,0))),"",INDEX('Policy Characteristics'!K:K,MATCH($C362,'Policy Characteristics'!$C:$C,0)))</f>
        <v/>
      </c>
      <c r="R362" s="276" t="str">
        <f>IF(ISBLANK(INDEX('Policy Characteristics'!L:L,MATCH($C362,'Policy Characteristics'!$C:$C,0))),"",INDEX('Policy Characteristics'!L:L,MATCH($C362,'Policy Characteristics'!$C:$C,0)))</f>
        <v/>
      </c>
    </row>
    <row r="363" spans="1:18" s="4" customFormat="1" x14ac:dyDescent="0.25">
      <c r="A363" s="276" t="str">
        <f>IF(ISBLANK(INDEX('Policy Characteristics'!A:A,MATCH($C363,'Policy Characteristics'!$C:$C,0))),"",INDEX('Policy Characteristics'!A:A,MATCH($C363,'Policy Characteristics'!$C:$C,0)))</f>
        <v>Electricity Supply</v>
      </c>
      <c r="B363" s="285" t="str">
        <f>IF(ISBLANK(INDEX('Policy Characteristics'!B:B,MATCH($C363,'Policy Characteristics'!$C:$C,0))),"",INDEX('Policy Characteristics'!B:B,MATCH($C363,'Policy Characteristics'!$C:$C,0)))</f>
        <v>Non BAU Mandated Capacity Construction</v>
      </c>
      <c r="C363" s="276" t="str">
        <f t="shared" ref="C363:C385" si="22">C$362</f>
        <v>Boolean Use Non BAU Mandated Capacity Construction Schedule</v>
      </c>
      <c r="D363" s="6" t="s">
        <v>3578</v>
      </c>
      <c r="E363" s="47"/>
      <c r="F363" s="6" t="s">
        <v>3507</v>
      </c>
      <c r="G363" s="47"/>
      <c r="H363" s="44">
        <v>634</v>
      </c>
      <c r="I363" s="347" t="s">
        <v>45</v>
      </c>
      <c r="J363" s="277" t="str">
        <f>IF(ISBLANK(INDEX('Policy Characteristics'!D:D,MATCH($C363,'Policy Characteristics'!$C:$C,0))),"",INDEX('Policy Characteristics'!D:D,MATCH($C363,'Policy Characteristics'!$C:$C,0)))</f>
        <v>Non BAU Mandated Capacity Construction</v>
      </c>
      <c r="K363" s="276" t="str">
        <f>IF(ISBLANK(INDEX('Policy Characteristics'!E:E,MATCH($C363,'Policy Characteristics'!$C:$C,0))),"",INDEX('Policy Characteristics'!E:E,MATCH($C363,'Policy Characteristics'!$C:$C,0)))</f>
        <v/>
      </c>
      <c r="L363" s="276">
        <f>IF(ISBLANK(INDEX('Policy Characteristics'!F:F,MATCH($C363,'Policy Characteristics'!$C:$C,0))),"",INDEX('Policy Characteristics'!F:F,MATCH($C363,'Policy Characteristics'!$C:$C,0)))</f>
        <v>0</v>
      </c>
      <c r="M363" s="276">
        <f>IF(ISBLANK(INDEX('Policy Characteristics'!G:G,MATCH($C363,'Policy Characteristics'!$C:$C,0))),"",INDEX('Policy Characteristics'!G:G,MATCH($C363,'Policy Characteristics'!$C:$C,0)))</f>
        <v>1</v>
      </c>
      <c r="N363" s="276">
        <f>IF(ISBLANK(INDEX('Policy Characteristics'!H:H,MATCH($C363,'Policy Characteristics'!$C:$C,0))),"",INDEX('Policy Characteristics'!H:H,MATCH($C363,'Policy Characteristics'!$C:$C,0)))</f>
        <v>1</v>
      </c>
      <c r="O363" s="276" t="str">
        <f>IF(ISBLANK(INDEX('Policy Characteristics'!I:I,MATCH($C363,'Policy Characteristics'!$C:$C,0))),"",INDEX('Policy Characteristics'!I:I,MATCH($C363,'Policy Characteristics'!$C:$C,0)))</f>
        <v>on/off</v>
      </c>
      <c r="P363" s="276" t="str">
        <f>IF(ISBLANK(INDEX('Policy Characteristics'!J:J,MATCH($C363,'Policy Characteristics'!$C:$C,0))),"",INDEX('Policy Characteristics'!J:J,MATCH($C363,'Policy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3" s="276" t="str">
        <f>IF(ISBLANK(INDEX('Policy Characteristics'!K:K,MATCH($C363,'Policy Characteristics'!$C:$C,0))),"",INDEX('Policy Characteristics'!K:K,MATCH($C363,'Policy Characteristics'!$C:$C,0)))</f>
        <v/>
      </c>
      <c r="R363" s="276" t="str">
        <f>IF(ISBLANK(INDEX('Policy Characteristics'!L:L,MATCH($C363,'Policy Characteristics'!$C:$C,0))),"",INDEX('Policy Characteristics'!L:L,MATCH($C363,'Policy Characteristics'!$C:$C,0)))</f>
        <v/>
      </c>
    </row>
    <row r="364" spans="1:18" s="4" customFormat="1" x14ac:dyDescent="0.25">
      <c r="A364" s="276" t="str">
        <f>IF(ISBLANK(INDEX('Policy Characteristics'!A:A,MATCH($C364,'Policy Characteristics'!$C:$C,0))),"",INDEX('Policy Characteristics'!A:A,MATCH($C364,'Policy Characteristics'!$C:$C,0)))</f>
        <v>Electricity Supply</v>
      </c>
      <c r="B364" s="285" t="str">
        <f>IF(ISBLANK(INDEX('Policy Characteristics'!B:B,MATCH($C364,'Policy Characteristics'!$C:$C,0))),"",INDEX('Policy Characteristics'!B:B,MATCH($C364,'Policy Characteristics'!$C:$C,0)))</f>
        <v>Non BAU Mandated Capacity Construction</v>
      </c>
      <c r="C364" s="276" t="str">
        <f t="shared" si="22"/>
        <v>Boolean Use Non BAU Mandated Capacity Construction Schedule</v>
      </c>
      <c r="D364" s="6" t="s">
        <v>3579</v>
      </c>
      <c r="E364" s="47"/>
      <c r="F364" s="6" t="s">
        <v>3508</v>
      </c>
      <c r="G364" s="47"/>
      <c r="H364" s="44">
        <v>1774</v>
      </c>
      <c r="I364" s="347" t="s">
        <v>44</v>
      </c>
      <c r="J364" s="277" t="str">
        <f>IF(ISBLANK(INDEX('Policy Characteristics'!D:D,MATCH($C364,'Policy Characteristics'!$C:$C,0))),"",INDEX('Policy Characteristics'!D:D,MATCH($C364,'Policy Characteristics'!$C:$C,0)))</f>
        <v>Non BAU Mandated Capacity Construction</v>
      </c>
      <c r="K364" s="276" t="str">
        <f>IF(ISBLANK(INDEX('Policy Characteristics'!E:E,MATCH($C364,'Policy Characteristics'!$C:$C,0))),"",INDEX('Policy Characteristics'!E:E,MATCH($C364,'Policy Characteristics'!$C:$C,0)))</f>
        <v/>
      </c>
      <c r="L364" s="276">
        <f>IF(ISBLANK(INDEX('Policy Characteristics'!F:F,MATCH($C364,'Policy Characteristics'!$C:$C,0))),"",INDEX('Policy Characteristics'!F:F,MATCH($C364,'Policy Characteristics'!$C:$C,0)))</f>
        <v>0</v>
      </c>
      <c r="M364" s="276">
        <f>IF(ISBLANK(INDEX('Policy Characteristics'!G:G,MATCH($C364,'Policy Characteristics'!$C:$C,0))),"",INDEX('Policy Characteristics'!G:G,MATCH($C364,'Policy Characteristics'!$C:$C,0)))</f>
        <v>1</v>
      </c>
      <c r="N364" s="276">
        <f>IF(ISBLANK(INDEX('Policy Characteristics'!H:H,MATCH($C364,'Policy Characteristics'!$C:$C,0))),"",INDEX('Policy Characteristics'!H:H,MATCH($C364,'Policy Characteristics'!$C:$C,0)))</f>
        <v>1</v>
      </c>
      <c r="O364" s="276" t="str">
        <f>IF(ISBLANK(INDEX('Policy Characteristics'!I:I,MATCH($C364,'Policy Characteristics'!$C:$C,0))),"",INDEX('Policy Characteristics'!I:I,MATCH($C364,'Policy Characteristics'!$C:$C,0)))</f>
        <v>on/off</v>
      </c>
      <c r="P364" s="276" t="str">
        <f>IF(ISBLANK(INDEX('Policy Characteristics'!J:J,MATCH($C364,'Policy Characteristics'!$C:$C,0))),"",INDEX('Policy Characteristics'!J:J,MATCH($C364,'Policy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4" s="276" t="str">
        <f>IF(ISBLANK(INDEX('Policy Characteristics'!K:K,MATCH($C364,'Policy Characteristics'!$C:$C,0))),"",INDEX('Policy Characteristics'!K:K,MATCH($C364,'Policy Characteristics'!$C:$C,0)))</f>
        <v/>
      </c>
      <c r="R364" s="276" t="str">
        <f>IF(ISBLANK(INDEX('Policy Characteristics'!L:L,MATCH($C364,'Policy Characteristics'!$C:$C,0))),"",INDEX('Policy Characteristics'!L:L,MATCH($C364,'Policy Characteristics'!$C:$C,0)))</f>
        <v/>
      </c>
    </row>
    <row r="365" spans="1:18" s="4" customFormat="1" x14ac:dyDescent="0.25">
      <c r="A365" s="276" t="str">
        <f>IF(ISBLANK(INDEX('Policy Characteristics'!A:A,MATCH($C365,'Policy Characteristics'!$C:$C,0))),"",INDEX('Policy Characteristics'!A:A,MATCH($C365,'Policy Characteristics'!$C:$C,0)))</f>
        <v>Electricity Supply</v>
      </c>
      <c r="B365" s="285" t="str">
        <f>IF(ISBLANK(INDEX('Policy Characteristics'!B:B,MATCH($C365,'Policy Characteristics'!$C:$C,0))),"",INDEX('Policy Characteristics'!B:B,MATCH($C365,'Policy Characteristics'!$C:$C,0)))</f>
        <v>Non BAU Mandated Capacity Construction</v>
      </c>
      <c r="C365" s="276" t="str">
        <f t="shared" si="22"/>
        <v>Boolean Use Non BAU Mandated Capacity Construction Schedule</v>
      </c>
      <c r="D365" s="6" t="s">
        <v>77</v>
      </c>
      <c r="E365" s="47"/>
      <c r="F365" s="6" t="s">
        <v>3589</v>
      </c>
      <c r="G365" s="47"/>
      <c r="H365" s="44">
        <v>635</v>
      </c>
      <c r="I365" s="347" t="s">
        <v>45</v>
      </c>
      <c r="J365" s="277" t="str">
        <f>IF(ISBLANK(INDEX('Policy Characteristics'!D:D,MATCH($C365,'Policy Characteristics'!$C:$C,0))),"",INDEX('Policy Characteristics'!D:D,MATCH($C365,'Policy Characteristics'!$C:$C,0)))</f>
        <v>Non BAU Mandated Capacity Construction</v>
      </c>
      <c r="K365" s="276" t="str">
        <f>IF(ISBLANK(INDEX('Policy Characteristics'!E:E,MATCH($C365,'Policy Characteristics'!$C:$C,0))),"",INDEX('Policy Characteristics'!E:E,MATCH($C365,'Policy Characteristics'!$C:$C,0)))</f>
        <v/>
      </c>
      <c r="L365" s="276">
        <f>IF(ISBLANK(INDEX('Policy Characteristics'!F:F,MATCH($C365,'Policy Characteristics'!$C:$C,0))),"",INDEX('Policy Characteristics'!F:F,MATCH($C365,'Policy Characteristics'!$C:$C,0)))</f>
        <v>0</v>
      </c>
      <c r="M365" s="276">
        <f>IF(ISBLANK(INDEX('Policy Characteristics'!G:G,MATCH($C365,'Policy Characteristics'!$C:$C,0))),"",INDEX('Policy Characteristics'!G:G,MATCH($C365,'Policy Characteristics'!$C:$C,0)))</f>
        <v>1</v>
      </c>
      <c r="N365" s="276">
        <f>IF(ISBLANK(INDEX('Policy Characteristics'!H:H,MATCH($C365,'Policy Characteristics'!$C:$C,0))),"",INDEX('Policy Characteristics'!H:H,MATCH($C365,'Policy Characteristics'!$C:$C,0)))</f>
        <v>1</v>
      </c>
      <c r="O365" s="276" t="str">
        <f>IF(ISBLANK(INDEX('Policy Characteristics'!I:I,MATCH($C365,'Policy Characteristics'!$C:$C,0))),"",INDEX('Policy Characteristics'!I:I,MATCH($C365,'Policy Characteristics'!$C:$C,0)))</f>
        <v>on/off</v>
      </c>
      <c r="P365" s="276" t="str">
        <f>IF(ISBLANK(INDEX('Policy Characteristics'!J:J,MATCH($C365,'Policy Characteristics'!$C:$C,0))),"",INDEX('Policy Characteristics'!J:J,MATCH($C365,'Policy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5" s="276" t="str">
        <f>IF(ISBLANK(INDEX('Policy Characteristics'!K:K,MATCH($C365,'Policy Characteristics'!$C:$C,0))),"",INDEX('Policy Characteristics'!K:K,MATCH($C365,'Policy Characteristics'!$C:$C,0)))</f>
        <v/>
      </c>
      <c r="R365" s="276" t="str">
        <f>IF(ISBLANK(INDEX('Policy Characteristics'!L:L,MATCH($C365,'Policy Characteristics'!$C:$C,0))),"",INDEX('Policy Characteristics'!L:L,MATCH($C365,'Policy Characteristics'!$C:$C,0)))</f>
        <v/>
      </c>
    </row>
    <row r="366" spans="1:18" s="4" customFormat="1" x14ac:dyDescent="0.25">
      <c r="A366" s="276" t="str">
        <f>IF(ISBLANK(INDEX('Policy Characteristics'!A:A,MATCH($C366,'Policy Characteristics'!$C:$C,0))),"",INDEX('Policy Characteristics'!A:A,MATCH($C366,'Policy Characteristics'!$C:$C,0)))</f>
        <v>Electricity Supply</v>
      </c>
      <c r="B366" s="285" t="str">
        <f>IF(ISBLANK(INDEX('Policy Characteristics'!B:B,MATCH($C366,'Policy Characteristics'!$C:$C,0))),"",INDEX('Policy Characteristics'!B:B,MATCH($C366,'Policy Characteristics'!$C:$C,0)))</f>
        <v>Non BAU Mandated Capacity Construction</v>
      </c>
      <c r="C366" s="276" t="str">
        <f t="shared" si="22"/>
        <v>Boolean Use Non BAU Mandated Capacity Construction Schedule</v>
      </c>
      <c r="D366" s="6" t="s">
        <v>78</v>
      </c>
      <c r="E366" s="47"/>
      <c r="F366" s="6" t="s">
        <v>90</v>
      </c>
      <c r="G366" s="47"/>
      <c r="H366" s="44">
        <v>636</v>
      </c>
      <c r="I366" s="347" t="s">
        <v>45</v>
      </c>
      <c r="J366" s="277" t="str">
        <f>IF(ISBLANK(INDEX('Policy Characteristics'!D:D,MATCH($C366,'Policy Characteristics'!$C:$C,0))),"",INDEX('Policy Characteristics'!D:D,MATCH($C366,'Policy Characteristics'!$C:$C,0)))</f>
        <v>Non BAU Mandated Capacity Construction</v>
      </c>
      <c r="K366" s="276" t="str">
        <f>IF(ISBLANK(INDEX('Policy Characteristics'!E:E,MATCH($C366,'Policy Characteristics'!$C:$C,0))),"",INDEX('Policy Characteristics'!E:E,MATCH($C366,'Policy Characteristics'!$C:$C,0)))</f>
        <v/>
      </c>
      <c r="L366" s="276">
        <f>IF(ISBLANK(INDEX('Policy Characteristics'!F:F,MATCH($C366,'Policy Characteristics'!$C:$C,0))),"",INDEX('Policy Characteristics'!F:F,MATCH($C366,'Policy Characteristics'!$C:$C,0)))</f>
        <v>0</v>
      </c>
      <c r="M366" s="276">
        <f>IF(ISBLANK(INDEX('Policy Characteristics'!G:G,MATCH($C366,'Policy Characteristics'!$C:$C,0))),"",INDEX('Policy Characteristics'!G:G,MATCH($C366,'Policy Characteristics'!$C:$C,0)))</f>
        <v>1</v>
      </c>
      <c r="N366" s="276">
        <f>IF(ISBLANK(INDEX('Policy Characteristics'!H:H,MATCH($C366,'Policy Characteristics'!$C:$C,0))),"",INDEX('Policy Characteristics'!H:H,MATCH($C366,'Policy Characteristics'!$C:$C,0)))</f>
        <v>1</v>
      </c>
      <c r="O366" s="276" t="str">
        <f>IF(ISBLANK(INDEX('Policy Characteristics'!I:I,MATCH($C366,'Policy Characteristics'!$C:$C,0))),"",INDEX('Policy Characteristics'!I:I,MATCH($C366,'Policy Characteristics'!$C:$C,0)))</f>
        <v>on/off</v>
      </c>
      <c r="P366" s="276" t="str">
        <f>IF(ISBLANK(INDEX('Policy Characteristics'!J:J,MATCH($C366,'Policy Characteristics'!$C:$C,0))),"",INDEX('Policy Characteristics'!J:J,MATCH($C366,'Policy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6" s="276" t="str">
        <f>IF(ISBLANK(INDEX('Policy Characteristics'!K:K,MATCH($C366,'Policy Characteristics'!$C:$C,0))),"",INDEX('Policy Characteristics'!K:K,MATCH($C366,'Policy Characteristics'!$C:$C,0)))</f>
        <v/>
      </c>
      <c r="R366" s="276" t="str">
        <f>IF(ISBLANK(INDEX('Policy Characteristics'!L:L,MATCH($C366,'Policy Characteristics'!$C:$C,0))),"",INDEX('Policy Characteristics'!L:L,MATCH($C366,'Policy Characteristics'!$C:$C,0)))</f>
        <v/>
      </c>
    </row>
    <row r="367" spans="1:18" s="4" customFormat="1" x14ac:dyDescent="0.25">
      <c r="A367" s="276" t="str">
        <f>IF(ISBLANK(INDEX('Policy Characteristics'!A:A,MATCH($C367,'Policy Characteristics'!$C:$C,0))),"",INDEX('Policy Characteristics'!A:A,MATCH($C367,'Policy Characteristics'!$C:$C,0)))</f>
        <v>Electricity Supply</v>
      </c>
      <c r="B367" s="285" t="str">
        <f>IF(ISBLANK(INDEX('Policy Characteristics'!B:B,MATCH($C367,'Policy Characteristics'!$C:$C,0))),"",INDEX('Policy Characteristics'!B:B,MATCH($C367,'Policy Characteristics'!$C:$C,0)))</f>
        <v>Non BAU Mandated Capacity Construction</v>
      </c>
      <c r="C367" s="276" t="str">
        <f t="shared" si="22"/>
        <v>Boolean Use Non BAU Mandated Capacity Construction Schedule</v>
      </c>
      <c r="D367" s="6" t="s">
        <v>463</v>
      </c>
      <c r="E367" s="47"/>
      <c r="F367" s="6" t="s">
        <v>466</v>
      </c>
      <c r="G367" s="47"/>
      <c r="H367" s="44">
        <v>637</v>
      </c>
      <c r="I367" s="347" t="s">
        <v>45</v>
      </c>
      <c r="J367" s="277" t="str">
        <f>IF(ISBLANK(INDEX('Policy Characteristics'!D:D,MATCH($C367,'Policy Characteristics'!$C:$C,0))),"",INDEX('Policy Characteristics'!D:D,MATCH($C367,'Policy Characteristics'!$C:$C,0)))</f>
        <v>Non BAU Mandated Capacity Construction</v>
      </c>
      <c r="K367" s="276" t="str">
        <f>IF(ISBLANK(INDEX('Policy Characteristics'!E:E,MATCH($C367,'Policy Characteristics'!$C:$C,0))),"",INDEX('Policy Characteristics'!E:E,MATCH($C367,'Policy Characteristics'!$C:$C,0)))</f>
        <v/>
      </c>
      <c r="L367" s="276">
        <f>IF(ISBLANK(INDEX('Policy Characteristics'!F:F,MATCH($C367,'Policy Characteristics'!$C:$C,0))),"",INDEX('Policy Characteristics'!F:F,MATCH($C367,'Policy Characteristics'!$C:$C,0)))</f>
        <v>0</v>
      </c>
      <c r="M367" s="276">
        <f>IF(ISBLANK(INDEX('Policy Characteristics'!G:G,MATCH($C367,'Policy Characteristics'!$C:$C,0))),"",INDEX('Policy Characteristics'!G:G,MATCH($C367,'Policy Characteristics'!$C:$C,0)))</f>
        <v>1</v>
      </c>
      <c r="N367" s="276">
        <f>IF(ISBLANK(INDEX('Policy Characteristics'!H:H,MATCH($C367,'Policy Characteristics'!$C:$C,0))),"",INDEX('Policy Characteristics'!H:H,MATCH($C367,'Policy Characteristics'!$C:$C,0)))</f>
        <v>1</v>
      </c>
      <c r="O367" s="276" t="str">
        <f>IF(ISBLANK(INDEX('Policy Characteristics'!I:I,MATCH($C367,'Policy Characteristics'!$C:$C,0))),"",INDEX('Policy Characteristics'!I:I,MATCH($C367,'Policy Characteristics'!$C:$C,0)))</f>
        <v>on/off</v>
      </c>
      <c r="P367" s="276" t="str">
        <f>IF(ISBLANK(INDEX('Policy Characteristics'!J:J,MATCH($C367,'Policy Characteristics'!$C:$C,0))),"",INDEX('Policy Characteristics'!J:J,MATCH($C367,'Policy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7" s="276" t="str">
        <f>IF(ISBLANK(INDEX('Policy Characteristics'!K:K,MATCH($C367,'Policy Characteristics'!$C:$C,0))),"",INDEX('Policy Characteristics'!K:K,MATCH($C367,'Policy Characteristics'!$C:$C,0)))</f>
        <v/>
      </c>
      <c r="R367" s="276" t="str">
        <f>IF(ISBLANK(INDEX('Policy Characteristics'!L:L,MATCH($C367,'Policy Characteristics'!$C:$C,0))),"",INDEX('Policy Characteristics'!L:L,MATCH($C367,'Policy Characteristics'!$C:$C,0)))</f>
        <v/>
      </c>
    </row>
    <row r="368" spans="1:18" s="4" customFormat="1" x14ac:dyDescent="0.25">
      <c r="A368" s="276" t="str">
        <f>IF(ISBLANK(INDEX('Policy Characteristics'!A:A,MATCH($C368,'Policy Characteristics'!$C:$C,0))),"",INDEX('Policy Characteristics'!A:A,MATCH($C368,'Policy Characteristics'!$C:$C,0)))</f>
        <v>Electricity Supply</v>
      </c>
      <c r="B368" s="285" t="str">
        <f>IF(ISBLANK(INDEX('Policy Characteristics'!B:B,MATCH($C368,'Policy Characteristics'!$C:$C,0))),"",INDEX('Policy Characteristics'!B:B,MATCH($C368,'Policy Characteristics'!$C:$C,0)))</f>
        <v>Non BAU Mandated Capacity Construction</v>
      </c>
      <c r="C368" s="276" t="str">
        <f t="shared" si="22"/>
        <v>Boolean Use Non BAU Mandated Capacity Construction Schedule</v>
      </c>
      <c r="D368" s="6" t="s">
        <v>79</v>
      </c>
      <c r="E368" s="47"/>
      <c r="F368" s="6" t="s">
        <v>91</v>
      </c>
      <c r="G368" s="47"/>
      <c r="H368" s="44">
        <v>638</v>
      </c>
      <c r="I368" s="347" t="s">
        <v>45</v>
      </c>
      <c r="J368" s="277" t="str">
        <f>IF(ISBLANK(INDEX('Policy Characteristics'!D:D,MATCH($C368,'Policy Characteristics'!$C:$C,0))),"",INDEX('Policy Characteristics'!D:D,MATCH($C368,'Policy Characteristics'!$C:$C,0)))</f>
        <v>Non BAU Mandated Capacity Construction</v>
      </c>
      <c r="K368" s="276" t="str">
        <f>IF(ISBLANK(INDEX('Policy Characteristics'!E:E,MATCH($C368,'Policy Characteristics'!$C:$C,0))),"",INDEX('Policy Characteristics'!E:E,MATCH($C368,'Policy Characteristics'!$C:$C,0)))</f>
        <v/>
      </c>
      <c r="L368" s="276">
        <f>IF(ISBLANK(INDEX('Policy Characteristics'!F:F,MATCH($C368,'Policy Characteristics'!$C:$C,0))),"",INDEX('Policy Characteristics'!F:F,MATCH($C368,'Policy Characteristics'!$C:$C,0)))</f>
        <v>0</v>
      </c>
      <c r="M368" s="276">
        <f>IF(ISBLANK(INDEX('Policy Characteristics'!G:G,MATCH($C368,'Policy Characteristics'!$C:$C,0))),"",INDEX('Policy Characteristics'!G:G,MATCH($C368,'Policy Characteristics'!$C:$C,0)))</f>
        <v>1</v>
      </c>
      <c r="N368" s="276">
        <f>IF(ISBLANK(INDEX('Policy Characteristics'!H:H,MATCH($C368,'Policy Characteristics'!$C:$C,0))),"",INDEX('Policy Characteristics'!H:H,MATCH($C368,'Policy Characteristics'!$C:$C,0)))</f>
        <v>1</v>
      </c>
      <c r="O368" s="276" t="str">
        <f>IF(ISBLANK(INDEX('Policy Characteristics'!I:I,MATCH($C368,'Policy Characteristics'!$C:$C,0))),"",INDEX('Policy Characteristics'!I:I,MATCH($C368,'Policy Characteristics'!$C:$C,0)))</f>
        <v>on/off</v>
      </c>
      <c r="P368" s="276" t="str">
        <f>IF(ISBLANK(INDEX('Policy Characteristics'!J:J,MATCH($C368,'Policy Characteristics'!$C:$C,0))),"",INDEX('Policy Characteristics'!J:J,MATCH($C368,'Policy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8" s="276" t="str">
        <f>IF(ISBLANK(INDEX('Policy Characteristics'!K:K,MATCH($C368,'Policy Characteristics'!$C:$C,0))),"",INDEX('Policy Characteristics'!K:K,MATCH($C368,'Policy Characteristics'!$C:$C,0)))</f>
        <v/>
      </c>
      <c r="R368" s="276" t="str">
        <f>IF(ISBLANK(INDEX('Policy Characteristics'!L:L,MATCH($C368,'Policy Characteristics'!$C:$C,0))),"",INDEX('Policy Characteristics'!L:L,MATCH($C368,'Policy Characteristics'!$C:$C,0)))</f>
        <v/>
      </c>
    </row>
    <row r="369" spans="1:18" s="4" customFormat="1" x14ac:dyDescent="0.25">
      <c r="A369" s="276" t="str">
        <f>IF(ISBLANK(INDEX('Policy Characteristics'!A:A,MATCH($C369,'Policy Characteristics'!$C:$C,0))),"",INDEX('Policy Characteristics'!A:A,MATCH($C369,'Policy Characteristics'!$C:$C,0)))</f>
        <v>Electricity Supply</v>
      </c>
      <c r="B369" s="285" t="str">
        <f>IF(ISBLANK(INDEX('Policy Characteristics'!B:B,MATCH($C369,'Policy Characteristics'!$C:$C,0))),"",INDEX('Policy Characteristics'!B:B,MATCH($C369,'Policy Characteristics'!$C:$C,0)))</f>
        <v>Non BAU Mandated Capacity Construction</v>
      </c>
      <c r="C369" s="276" t="str">
        <f t="shared" si="22"/>
        <v>Boolean Use Non BAU Mandated Capacity Construction Schedule</v>
      </c>
      <c r="D369" s="6" t="s">
        <v>80</v>
      </c>
      <c r="E369" s="47"/>
      <c r="F369" s="6" t="s">
        <v>92</v>
      </c>
      <c r="G369" s="47"/>
      <c r="H369" s="44">
        <v>639</v>
      </c>
      <c r="I369" s="347" t="s">
        <v>45</v>
      </c>
      <c r="J369" s="277" t="str">
        <f>IF(ISBLANK(INDEX('Policy Characteristics'!D:D,MATCH($C369,'Policy Characteristics'!$C:$C,0))),"",INDEX('Policy Characteristics'!D:D,MATCH($C369,'Policy Characteristics'!$C:$C,0)))</f>
        <v>Non BAU Mandated Capacity Construction</v>
      </c>
      <c r="K369" s="276" t="str">
        <f>IF(ISBLANK(INDEX('Policy Characteristics'!E:E,MATCH($C369,'Policy Characteristics'!$C:$C,0))),"",INDEX('Policy Characteristics'!E:E,MATCH($C369,'Policy Characteristics'!$C:$C,0)))</f>
        <v/>
      </c>
      <c r="L369" s="276">
        <f>IF(ISBLANK(INDEX('Policy Characteristics'!F:F,MATCH($C369,'Policy Characteristics'!$C:$C,0))),"",INDEX('Policy Characteristics'!F:F,MATCH($C369,'Policy Characteristics'!$C:$C,0)))</f>
        <v>0</v>
      </c>
      <c r="M369" s="276">
        <f>IF(ISBLANK(INDEX('Policy Characteristics'!G:G,MATCH($C369,'Policy Characteristics'!$C:$C,0))),"",INDEX('Policy Characteristics'!G:G,MATCH($C369,'Policy Characteristics'!$C:$C,0)))</f>
        <v>1</v>
      </c>
      <c r="N369" s="276">
        <f>IF(ISBLANK(INDEX('Policy Characteristics'!H:H,MATCH($C369,'Policy Characteristics'!$C:$C,0))),"",INDEX('Policy Characteristics'!H:H,MATCH($C369,'Policy Characteristics'!$C:$C,0)))</f>
        <v>1</v>
      </c>
      <c r="O369" s="276" t="str">
        <f>IF(ISBLANK(INDEX('Policy Characteristics'!I:I,MATCH($C369,'Policy Characteristics'!$C:$C,0))),"",INDEX('Policy Characteristics'!I:I,MATCH($C369,'Policy Characteristics'!$C:$C,0)))</f>
        <v>on/off</v>
      </c>
      <c r="P369" s="276" t="str">
        <f>IF(ISBLANK(INDEX('Policy Characteristics'!J:J,MATCH($C369,'Policy Characteristics'!$C:$C,0))),"",INDEX('Policy Characteristics'!J:J,MATCH($C369,'Policy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69" s="276" t="str">
        <f>IF(ISBLANK(INDEX('Policy Characteristics'!K:K,MATCH($C369,'Policy Characteristics'!$C:$C,0))),"",INDEX('Policy Characteristics'!K:K,MATCH($C369,'Policy Characteristics'!$C:$C,0)))</f>
        <v/>
      </c>
      <c r="R369" s="276" t="str">
        <f>IF(ISBLANK(INDEX('Policy Characteristics'!L:L,MATCH($C369,'Policy Characteristics'!$C:$C,0))),"",INDEX('Policy Characteristics'!L:L,MATCH($C369,'Policy Characteristics'!$C:$C,0)))</f>
        <v/>
      </c>
    </row>
    <row r="370" spans="1:18" s="4" customFormat="1" x14ac:dyDescent="0.25">
      <c r="A370" s="276" t="str">
        <f>IF(ISBLANK(INDEX('Policy Characteristics'!A:A,MATCH($C370,'Policy Characteristics'!$C:$C,0))),"",INDEX('Policy Characteristics'!A:A,MATCH($C370,'Policy Characteristics'!$C:$C,0)))</f>
        <v>Electricity Supply</v>
      </c>
      <c r="B370" s="285" t="str">
        <f>IF(ISBLANK(INDEX('Policy Characteristics'!B:B,MATCH($C370,'Policy Characteristics'!$C:$C,0))),"",INDEX('Policy Characteristics'!B:B,MATCH($C370,'Policy Characteristics'!$C:$C,0)))</f>
        <v>Non BAU Mandated Capacity Construction</v>
      </c>
      <c r="C370" s="276" t="str">
        <f t="shared" si="22"/>
        <v>Boolean Use Non BAU Mandated Capacity Construction Schedule</v>
      </c>
      <c r="D370" s="6" t="s">
        <v>81</v>
      </c>
      <c r="E370" s="47"/>
      <c r="F370" s="6" t="s">
        <v>93</v>
      </c>
      <c r="G370" s="47"/>
      <c r="H370" s="44">
        <v>640</v>
      </c>
      <c r="I370" s="347" t="s">
        <v>45</v>
      </c>
      <c r="J370" s="277" t="str">
        <f>IF(ISBLANK(INDEX('Policy Characteristics'!D:D,MATCH($C370,'Policy Characteristics'!$C:$C,0))),"",INDEX('Policy Characteristics'!D:D,MATCH($C370,'Policy Characteristics'!$C:$C,0)))</f>
        <v>Non BAU Mandated Capacity Construction</v>
      </c>
      <c r="K370" s="276" t="str">
        <f>IF(ISBLANK(INDEX('Policy Characteristics'!E:E,MATCH($C370,'Policy Characteristics'!$C:$C,0))),"",INDEX('Policy Characteristics'!E:E,MATCH($C370,'Policy Characteristics'!$C:$C,0)))</f>
        <v/>
      </c>
      <c r="L370" s="276">
        <f>IF(ISBLANK(INDEX('Policy Characteristics'!F:F,MATCH($C370,'Policy Characteristics'!$C:$C,0))),"",INDEX('Policy Characteristics'!F:F,MATCH($C370,'Policy Characteristics'!$C:$C,0)))</f>
        <v>0</v>
      </c>
      <c r="M370" s="276">
        <f>IF(ISBLANK(INDEX('Policy Characteristics'!G:G,MATCH($C370,'Policy Characteristics'!$C:$C,0))),"",INDEX('Policy Characteristics'!G:G,MATCH($C370,'Policy Characteristics'!$C:$C,0)))</f>
        <v>1</v>
      </c>
      <c r="N370" s="276">
        <f>IF(ISBLANK(INDEX('Policy Characteristics'!H:H,MATCH($C370,'Policy Characteristics'!$C:$C,0))),"",INDEX('Policy Characteristics'!H:H,MATCH($C370,'Policy Characteristics'!$C:$C,0)))</f>
        <v>1</v>
      </c>
      <c r="O370" s="276" t="str">
        <f>IF(ISBLANK(INDEX('Policy Characteristics'!I:I,MATCH($C370,'Policy Characteristics'!$C:$C,0))),"",INDEX('Policy Characteristics'!I:I,MATCH($C370,'Policy Characteristics'!$C:$C,0)))</f>
        <v>on/off</v>
      </c>
      <c r="P370" s="276" t="str">
        <f>IF(ISBLANK(INDEX('Policy Characteristics'!J:J,MATCH($C370,'Policy Characteristics'!$C:$C,0))),"",INDEX('Policy Characteristics'!J:J,MATCH($C370,'Policy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0" s="276" t="str">
        <f>IF(ISBLANK(INDEX('Policy Characteristics'!K:K,MATCH($C370,'Policy Characteristics'!$C:$C,0))),"",INDEX('Policy Characteristics'!K:K,MATCH($C370,'Policy Characteristics'!$C:$C,0)))</f>
        <v/>
      </c>
      <c r="R370" s="276" t="str">
        <f>IF(ISBLANK(INDEX('Policy Characteristics'!L:L,MATCH($C370,'Policy Characteristics'!$C:$C,0))),"",INDEX('Policy Characteristics'!L:L,MATCH($C370,'Policy Characteristics'!$C:$C,0)))</f>
        <v/>
      </c>
    </row>
    <row r="371" spans="1:18" s="4" customFormat="1" x14ac:dyDescent="0.25">
      <c r="A371" s="276" t="str">
        <f>IF(ISBLANK(INDEX('Policy Characteristics'!A:A,MATCH($C371,'Policy Characteristics'!$C:$C,0))),"",INDEX('Policy Characteristics'!A:A,MATCH($C371,'Policy Characteristics'!$C:$C,0)))</f>
        <v>Electricity Supply</v>
      </c>
      <c r="B371" s="285" t="str">
        <f>IF(ISBLANK(INDEX('Policy Characteristics'!B:B,MATCH($C371,'Policy Characteristics'!$C:$C,0))),"",INDEX('Policy Characteristics'!B:B,MATCH($C371,'Policy Characteristics'!$C:$C,0)))</f>
        <v>Non BAU Mandated Capacity Construction</v>
      </c>
      <c r="C371" s="276" t="str">
        <f t="shared" si="22"/>
        <v>Boolean Use Non BAU Mandated Capacity Construction Schedule</v>
      </c>
      <c r="D371" s="6" t="s">
        <v>2450</v>
      </c>
      <c r="E371" s="47"/>
      <c r="F371" s="6" t="s">
        <v>451</v>
      </c>
      <c r="G371" s="47"/>
      <c r="H371" s="44">
        <v>641</v>
      </c>
      <c r="I371" s="347" t="s">
        <v>45</v>
      </c>
      <c r="J371" s="277" t="str">
        <f>IF(ISBLANK(INDEX('Policy Characteristics'!D:D,MATCH($C371,'Policy Characteristics'!$C:$C,0))),"",INDEX('Policy Characteristics'!D:D,MATCH($C371,'Policy Characteristics'!$C:$C,0)))</f>
        <v>Non BAU Mandated Capacity Construction</v>
      </c>
      <c r="K371" s="276" t="str">
        <f>IF(ISBLANK(INDEX('Policy Characteristics'!E:E,MATCH($C371,'Policy Characteristics'!$C:$C,0))),"",INDEX('Policy Characteristics'!E:E,MATCH($C371,'Policy Characteristics'!$C:$C,0)))</f>
        <v/>
      </c>
      <c r="L371" s="276">
        <f>IF(ISBLANK(INDEX('Policy Characteristics'!F:F,MATCH($C371,'Policy Characteristics'!$C:$C,0))),"",INDEX('Policy Characteristics'!F:F,MATCH($C371,'Policy Characteristics'!$C:$C,0)))</f>
        <v>0</v>
      </c>
      <c r="M371" s="276">
        <f>IF(ISBLANK(INDEX('Policy Characteristics'!G:G,MATCH($C371,'Policy Characteristics'!$C:$C,0))),"",INDEX('Policy Characteristics'!G:G,MATCH($C371,'Policy Characteristics'!$C:$C,0)))</f>
        <v>1</v>
      </c>
      <c r="N371" s="276">
        <f>IF(ISBLANK(INDEX('Policy Characteristics'!H:H,MATCH($C371,'Policy Characteristics'!$C:$C,0))),"",INDEX('Policy Characteristics'!H:H,MATCH($C371,'Policy Characteristics'!$C:$C,0)))</f>
        <v>1</v>
      </c>
      <c r="O371" s="276" t="str">
        <f>IF(ISBLANK(INDEX('Policy Characteristics'!I:I,MATCH($C371,'Policy Characteristics'!$C:$C,0))),"",INDEX('Policy Characteristics'!I:I,MATCH($C371,'Policy Characteristics'!$C:$C,0)))</f>
        <v>on/off</v>
      </c>
      <c r="P371" s="276" t="str">
        <f>IF(ISBLANK(INDEX('Policy Characteristics'!J:J,MATCH($C371,'Policy Characteristics'!$C:$C,0))),"",INDEX('Policy Characteristics'!J:J,MATCH($C371,'Policy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1" s="276" t="str">
        <f>IF(ISBLANK(INDEX('Policy Characteristics'!K:K,MATCH($C371,'Policy Characteristics'!$C:$C,0))),"",INDEX('Policy Characteristics'!K:K,MATCH($C371,'Policy Characteristics'!$C:$C,0)))</f>
        <v/>
      </c>
      <c r="R371" s="276" t="str">
        <f>IF(ISBLANK(INDEX('Policy Characteristics'!L:L,MATCH($C371,'Policy Characteristics'!$C:$C,0))),"",INDEX('Policy Characteristics'!L:L,MATCH($C371,'Policy Characteristics'!$C:$C,0)))</f>
        <v/>
      </c>
    </row>
    <row r="372" spans="1:18" s="4" customFormat="1" x14ac:dyDescent="0.25">
      <c r="A372" s="276" t="str">
        <f>IF(ISBLANK(INDEX('Policy Characteristics'!A:A,MATCH($C372,'Policy Characteristics'!$C:$C,0))),"",INDEX('Policy Characteristics'!A:A,MATCH($C372,'Policy Characteristics'!$C:$C,0)))</f>
        <v>Electricity Supply</v>
      </c>
      <c r="B372" s="285" t="str">
        <f>IF(ISBLANK(INDEX('Policy Characteristics'!B:B,MATCH($C372,'Policy Characteristics'!$C:$C,0))),"",INDEX('Policy Characteristics'!B:B,MATCH($C372,'Policy Characteristics'!$C:$C,0)))</f>
        <v>Non BAU Mandated Capacity Construction</v>
      </c>
      <c r="C372" s="276" t="str">
        <f t="shared" si="22"/>
        <v>Boolean Use Non BAU Mandated Capacity Construction Schedule</v>
      </c>
      <c r="D372" s="6" t="s">
        <v>322</v>
      </c>
      <c r="E372" s="47"/>
      <c r="F372" s="6" t="s">
        <v>324</v>
      </c>
      <c r="G372" s="47"/>
      <c r="H372" s="44">
        <v>642</v>
      </c>
      <c r="I372" s="347" t="s">
        <v>45</v>
      </c>
      <c r="J372" s="277" t="str">
        <f>IF(ISBLANK(INDEX('Policy Characteristics'!D:D,MATCH($C372,'Policy Characteristics'!$C:$C,0))),"",INDEX('Policy Characteristics'!D:D,MATCH($C372,'Policy Characteristics'!$C:$C,0)))</f>
        <v>Non BAU Mandated Capacity Construction</v>
      </c>
      <c r="K372" s="276" t="str">
        <f>IF(ISBLANK(INDEX('Policy Characteristics'!E:E,MATCH($C372,'Policy Characteristics'!$C:$C,0))),"",INDEX('Policy Characteristics'!E:E,MATCH($C372,'Policy Characteristics'!$C:$C,0)))</f>
        <v/>
      </c>
      <c r="L372" s="276">
        <f>IF(ISBLANK(INDEX('Policy Characteristics'!F:F,MATCH($C372,'Policy Characteristics'!$C:$C,0))),"",INDEX('Policy Characteristics'!F:F,MATCH($C372,'Policy Characteristics'!$C:$C,0)))</f>
        <v>0</v>
      </c>
      <c r="M372" s="276">
        <f>IF(ISBLANK(INDEX('Policy Characteristics'!G:G,MATCH($C372,'Policy Characteristics'!$C:$C,0))),"",INDEX('Policy Characteristics'!G:G,MATCH($C372,'Policy Characteristics'!$C:$C,0)))</f>
        <v>1</v>
      </c>
      <c r="N372" s="276">
        <f>IF(ISBLANK(INDEX('Policy Characteristics'!H:H,MATCH($C372,'Policy Characteristics'!$C:$C,0))),"",INDEX('Policy Characteristics'!H:H,MATCH($C372,'Policy Characteristics'!$C:$C,0)))</f>
        <v>1</v>
      </c>
      <c r="O372" s="276" t="str">
        <f>IF(ISBLANK(INDEX('Policy Characteristics'!I:I,MATCH($C372,'Policy Characteristics'!$C:$C,0))),"",INDEX('Policy Characteristics'!I:I,MATCH($C372,'Policy Characteristics'!$C:$C,0)))</f>
        <v>on/off</v>
      </c>
      <c r="P372" s="276" t="str">
        <f>IF(ISBLANK(INDEX('Policy Characteristics'!J:J,MATCH($C372,'Policy Characteristics'!$C:$C,0))),"",INDEX('Policy Characteristics'!J:J,MATCH($C372,'Policy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2" s="276" t="str">
        <f>IF(ISBLANK(INDEX('Policy Characteristics'!K:K,MATCH($C372,'Policy Characteristics'!$C:$C,0))),"",INDEX('Policy Characteristics'!K:K,MATCH($C372,'Policy Characteristics'!$C:$C,0)))</f>
        <v/>
      </c>
      <c r="R372" s="276" t="str">
        <f>IF(ISBLANK(INDEX('Policy Characteristics'!L:L,MATCH($C372,'Policy Characteristics'!$C:$C,0))),"",INDEX('Policy Characteristics'!L:L,MATCH($C372,'Policy Characteristics'!$C:$C,0)))</f>
        <v/>
      </c>
    </row>
    <row r="373" spans="1:18" s="4" customFormat="1" x14ac:dyDescent="0.25">
      <c r="A373" s="276" t="str">
        <f>IF(ISBLANK(INDEX('Policy Characteristics'!A:A,MATCH($C373,'Policy Characteristics'!$C:$C,0))),"",INDEX('Policy Characteristics'!A:A,MATCH($C373,'Policy Characteristics'!$C:$C,0)))</f>
        <v>Electricity Supply</v>
      </c>
      <c r="B373" s="285" t="str">
        <f>IF(ISBLANK(INDEX('Policy Characteristics'!B:B,MATCH($C373,'Policy Characteristics'!$C:$C,0))),"",INDEX('Policy Characteristics'!B:B,MATCH($C373,'Policy Characteristics'!$C:$C,0)))</f>
        <v>Non BAU Mandated Capacity Construction</v>
      </c>
      <c r="C373" s="276" t="str">
        <f t="shared" si="22"/>
        <v>Boolean Use Non BAU Mandated Capacity Construction Schedule</v>
      </c>
      <c r="D373" s="6" t="s">
        <v>323</v>
      </c>
      <c r="E373" s="47"/>
      <c r="F373" s="6" t="s">
        <v>325</v>
      </c>
      <c r="G373" s="47"/>
      <c r="H373" s="44">
        <v>643</v>
      </c>
      <c r="I373" s="347" t="s">
        <v>45</v>
      </c>
      <c r="J373" s="277" t="str">
        <f>IF(ISBLANK(INDEX('Policy Characteristics'!D:D,MATCH($C373,'Policy Characteristics'!$C:$C,0))),"",INDEX('Policy Characteristics'!D:D,MATCH($C373,'Policy Characteristics'!$C:$C,0)))</f>
        <v>Non BAU Mandated Capacity Construction</v>
      </c>
      <c r="K373" s="276" t="str">
        <f>IF(ISBLANK(INDEX('Policy Characteristics'!E:E,MATCH($C373,'Policy Characteristics'!$C:$C,0))),"",INDEX('Policy Characteristics'!E:E,MATCH($C373,'Policy Characteristics'!$C:$C,0)))</f>
        <v/>
      </c>
      <c r="L373" s="276">
        <f>IF(ISBLANK(INDEX('Policy Characteristics'!F:F,MATCH($C373,'Policy Characteristics'!$C:$C,0))),"",INDEX('Policy Characteristics'!F:F,MATCH($C373,'Policy Characteristics'!$C:$C,0)))</f>
        <v>0</v>
      </c>
      <c r="M373" s="276">
        <f>IF(ISBLANK(INDEX('Policy Characteristics'!G:G,MATCH($C373,'Policy Characteristics'!$C:$C,0))),"",INDEX('Policy Characteristics'!G:G,MATCH($C373,'Policy Characteristics'!$C:$C,0)))</f>
        <v>1</v>
      </c>
      <c r="N373" s="276">
        <f>IF(ISBLANK(INDEX('Policy Characteristics'!H:H,MATCH($C373,'Policy Characteristics'!$C:$C,0))),"",INDEX('Policy Characteristics'!H:H,MATCH($C373,'Policy Characteristics'!$C:$C,0)))</f>
        <v>1</v>
      </c>
      <c r="O373" s="276" t="str">
        <f>IF(ISBLANK(INDEX('Policy Characteristics'!I:I,MATCH($C373,'Policy Characteristics'!$C:$C,0))),"",INDEX('Policy Characteristics'!I:I,MATCH($C373,'Policy Characteristics'!$C:$C,0)))</f>
        <v>on/off</v>
      </c>
      <c r="P373" s="276" t="str">
        <f>IF(ISBLANK(INDEX('Policy Characteristics'!J:J,MATCH($C373,'Policy Characteristics'!$C:$C,0))),"",INDEX('Policy Characteristics'!J:J,MATCH($C373,'Policy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3" s="276" t="str">
        <f>IF(ISBLANK(INDEX('Policy Characteristics'!K:K,MATCH($C373,'Policy Characteristics'!$C:$C,0))),"",INDEX('Policy Characteristics'!K:K,MATCH($C373,'Policy Characteristics'!$C:$C,0)))</f>
        <v/>
      </c>
      <c r="R373" s="276" t="str">
        <f>IF(ISBLANK(INDEX('Policy Characteristics'!L:L,MATCH($C373,'Policy Characteristics'!$C:$C,0))),"",INDEX('Policy Characteristics'!L:L,MATCH($C373,'Policy Characteristics'!$C:$C,0)))</f>
        <v/>
      </c>
    </row>
    <row r="374" spans="1:18" s="4" customFormat="1" x14ac:dyDescent="0.25">
      <c r="A374" s="276" t="str">
        <f>IF(ISBLANK(INDEX('Policy Characteristics'!A:A,MATCH($C374,'Policy Characteristics'!$C:$C,0))),"",INDEX('Policy Characteristics'!A:A,MATCH($C374,'Policy Characteristics'!$C:$C,0)))</f>
        <v>Electricity Supply</v>
      </c>
      <c r="B374" s="285" t="str">
        <f>IF(ISBLANK(INDEX('Policy Characteristics'!B:B,MATCH($C374,'Policy Characteristics'!$C:$C,0))),"",INDEX('Policy Characteristics'!B:B,MATCH($C374,'Policy Characteristics'!$C:$C,0)))</f>
        <v>Non BAU Mandated Capacity Construction</v>
      </c>
      <c r="C374" s="276" t="str">
        <f t="shared" si="22"/>
        <v>Boolean Use Non BAU Mandated Capacity Construction Schedule</v>
      </c>
      <c r="D374" s="6" t="s">
        <v>459</v>
      </c>
      <c r="E374" s="47"/>
      <c r="F374" s="6" t="s">
        <v>458</v>
      </c>
      <c r="G374" s="47"/>
      <c r="H374" s="44">
        <v>644</v>
      </c>
      <c r="I374" s="347" t="s">
        <v>45</v>
      </c>
      <c r="J374" s="277" t="str">
        <f>IF(ISBLANK(INDEX('Policy Characteristics'!D:D,MATCH($C374,'Policy Characteristics'!$C:$C,0))),"",INDEX('Policy Characteristics'!D:D,MATCH($C374,'Policy Characteristics'!$C:$C,0)))</f>
        <v>Non BAU Mandated Capacity Construction</v>
      </c>
      <c r="K374" s="276" t="str">
        <f>IF(ISBLANK(INDEX('Policy Characteristics'!E:E,MATCH($C374,'Policy Characteristics'!$C:$C,0))),"",INDEX('Policy Characteristics'!E:E,MATCH($C374,'Policy Characteristics'!$C:$C,0)))</f>
        <v/>
      </c>
      <c r="L374" s="276">
        <f>IF(ISBLANK(INDEX('Policy Characteristics'!F:F,MATCH($C374,'Policy Characteristics'!$C:$C,0))),"",INDEX('Policy Characteristics'!F:F,MATCH($C374,'Policy Characteristics'!$C:$C,0)))</f>
        <v>0</v>
      </c>
      <c r="M374" s="276">
        <f>IF(ISBLANK(INDEX('Policy Characteristics'!G:G,MATCH($C374,'Policy Characteristics'!$C:$C,0))),"",INDEX('Policy Characteristics'!G:G,MATCH($C374,'Policy Characteristics'!$C:$C,0)))</f>
        <v>1</v>
      </c>
      <c r="N374" s="276">
        <f>IF(ISBLANK(INDEX('Policy Characteristics'!H:H,MATCH($C374,'Policy Characteristics'!$C:$C,0))),"",INDEX('Policy Characteristics'!H:H,MATCH($C374,'Policy Characteristics'!$C:$C,0)))</f>
        <v>1</v>
      </c>
      <c r="O374" s="276" t="str">
        <f>IF(ISBLANK(INDEX('Policy Characteristics'!I:I,MATCH($C374,'Policy Characteristics'!$C:$C,0))),"",INDEX('Policy Characteristics'!I:I,MATCH($C374,'Policy Characteristics'!$C:$C,0)))</f>
        <v>on/off</v>
      </c>
      <c r="P374" s="276" t="str">
        <f>IF(ISBLANK(INDEX('Policy Characteristics'!J:J,MATCH($C374,'Policy Characteristics'!$C:$C,0))),"",INDEX('Policy Characteristics'!J:J,MATCH($C374,'Policy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4" s="276" t="str">
        <f>IF(ISBLANK(INDEX('Policy Characteristics'!K:K,MATCH($C374,'Policy Characteristics'!$C:$C,0))),"",INDEX('Policy Characteristics'!K:K,MATCH($C374,'Policy Characteristics'!$C:$C,0)))</f>
        <v/>
      </c>
      <c r="R374" s="276" t="str">
        <f>IF(ISBLANK(INDEX('Policy Characteristics'!L:L,MATCH($C374,'Policy Characteristics'!$C:$C,0))),"",INDEX('Policy Characteristics'!L:L,MATCH($C374,'Policy Characteristics'!$C:$C,0)))</f>
        <v/>
      </c>
    </row>
    <row r="375" spans="1:18" s="4" customFormat="1" x14ac:dyDescent="0.25">
      <c r="A375" s="276" t="str">
        <f>IF(ISBLANK(INDEX('Policy Characteristics'!A:A,MATCH($C375,'Policy Characteristics'!$C:$C,0))),"",INDEX('Policy Characteristics'!A:A,MATCH($C375,'Policy Characteristics'!$C:$C,0)))</f>
        <v>Electricity Supply</v>
      </c>
      <c r="B375" s="285" t="str">
        <f>IF(ISBLANK(INDEX('Policy Characteristics'!B:B,MATCH($C375,'Policy Characteristics'!$C:$C,0))),"",INDEX('Policy Characteristics'!B:B,MATCH($C375,'Policy Characteristics'!$C:$C,0)))</f>
        <v>Non BAU Mandated Capacity Construction</v>
      </c>
      <c r="C375" s="276" t="str">
        <f t="shared" si="22"/>
        <v>Boolean Use Non BAU Mandated Capacity Construction Schedule</v>
      </c>
      <c r="D375" s="6" t="s">
        <v>468</v>
      </c>
      <c r="E375" s="47"/>
      <c r="F375" s="6" t="s">
        <v>469</v>
      </c>
      <c r="G375" s="47"/>
      <c r="H375" s="44">
        <v>645</v>
      </c>
      <c r="I375" s="347" t="s">
        <v>44</v>
      </c>
      <c r="J375" s="277" t="str">
        <f>IF(ISBLANK(INDEX('Policy Characteristics'!D:D,MATCH($C375,'Policy Characteristics'!$C:$C,0))),"",INDEX('Policy Characteristics'!D:D,MATCH($C375,'Policy Characteristics'!$C:$C,0)))</f>
        <v>Non BAU Mandated Capacity Construction</v>
      </c>
      <c r="K375" s="276" t="str">
        <f>IF(ISBLANK(INDEX('Policy Characteristics'!E:E,MATCH($C375,'Policy Characteristics'!$C:$C,0))),"",INDEX('Policy Characteristics'!E:E,MATCH($C375,'Policy Characteristics'!$C:$C,0)))</f>
        <v/>
      </c>
      <c r="L375" s="276">
        <f>IF(ISBLANK(INDEX('Policy Characteristics'!F:F,MATCH($C375,'Policy Characteristics'!$C:$C,0))),"",INDEX('Policy Characteristics'!F:F,MATCH($C375,'Policy Characteristics'!$C:$C,0)))</f>
        <v>0</v>
      </c>
      <c r="M375" s="276">
        <f>IF(ISBLANK(INDEX('Policy Characteristics'!G:G,MATCH($C375,'Policy Characteristics'!$C:$C,0))),"",INDEX('Policy Characteristics'!G:G,MATCH($C375,'Policy Characteristics'!$C:$C,0)))</f>
        <v>1</v>
      </c>
      <c r="N375" s="276">
        <f>IF(ISBLANK(INDEX('Policy Characteristics'!H:H,MATCH($C375,'Policy Characteristics'!$C:$C,0))),"",INDEX('Policy Characteristics'!H:H,MATCH($C375,'Policy Characteristics'!$C:$C,0)))</f>
        <v>1</v>
      </c>
      <c r="O375" s="276" t="str">
        <f>IF(ISBLANK(INDEX('Policy Characteristics'!I:I,MATCH($C375,'Policy Characteristics'!$C:$C,0))),"",INDEX('Policy Characteristics'!I:I,MATCH($C375,'Policy Characteristics'!$C:$C,0)))</f>
        <v>on/off</v>
      </c>
      <c r="P375" s="276" t="str">
        <f>IF(ISBLANK(INDEX('Policy Characteristics'!J:J,MATCH($C375,'Policy Characteristics'!$C:$C,0))),"",INDEX('Policy Characteristics'!J:J,MATCH($C375,'Policy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5" s="276" t="str">
        <f>IF(ISBLANK(INDEX('Policy Characteristics'!K:K,MATCH($C375,'Policy Characteristics'!$C:$C,0))),"",INDEX('Policy Characteristics'!K:K,MATCH($C375,'Policy Characteristics'!$C:$C,0)))</f>
        <v/>
      </c>
      <c r="R375" s="276" t="str">
        <f>IF(ISBLANK(INDEX('Policy Characteristics'!L:L,MATCH($C375,'Policy Characteristics'!$C:$C,0))),"",INDEX('Policy Characteristics'!L:L,MATCH($C375,'Policy Characteristics'!$C:$C,0)))</f>
        <v/>
      </c>
    </row>
    <row r="376" spans="1:18" s="4" customFormat="1" x14ac:dyDescent="0.25">
      <c r="A376" s="276" t="str">
        <f>IF(ISBLANK(INDEX('Policy Characteristics'!A:A,MATCH($C376,'Policy Characteristics'!$C:$C,0))),"",INDEX('Policy Characteristics'!A:A,MATCH($C376,'Policy Characteristics'!$C:$C,0)))</f>
        <v>Electricity Supply</v>
      </c>
      <c r="B376" s="285" t="str">
        <f>IF(ISBLANK(INDEX('Policy Characteristics'!B:B,MATCH($C376,'Policy Characteristics'!$C:$C,0))),"",INDEX('Policy Characteristics'!B:B,MATCH($C376,'Policy Characteristics'!$C:$C,0)))</f>
        <v>Non BAU Mandated Capacity Construction</v>
      </c>
      <c r="C376" s="276" t="str">
        <f t="shared" si="22"/>
        <v>Boolean Use Non BAU Mandated Capacity Construction Schedule</v>
      </c>
      <c r="D376" s="6" t="s">
        <v>2779</v>
      </c>
      <c r="E376" s="47"/>
      <c r="F376" s="6" t="s">
        <v>2494</v>
      </c>
      <c r="G376" s="47"/>
      <c r="H376" s="44">
        <v>646</v>
      </c>
      <c r="I376" s="347" t="s">
        <v>45</v>
      </c>
      <c r="J376" s="277" t="str">
        <f>IF(ISBLANK(INDEX('Policy Characteristics'!D:D,MATCH($C376,'Policy Characteristics'!$C:$C,0))),"",INDEX('Policy Characteristics'!D:D,MATCH($C376,'Policy Characteristics'!$C:$C,0)))</f>
        <v>Non BAU Mandated Capacity Construction</v>
      </c>
      <c r="K376" s="276" t="str">
        <f>IF(ISBLANK(INDEX('Policy Characteristics'!E:E,MATCH($C376,'Policy Characteristics'!$C:$C,0))),"",INDEX('Policy Characteristics'!E:E,MATCH($C376,'Policy Characteristics'!$C:$C,0)))</f>
        <v/>
      </c>
      <c r="L376" s="276">
        <f>IF(ISBLANK(INDEX('Policy Characteristics'!F:F,MATCH($C376,'Policy Characteristics'!$C:$C,0))),"",INDEX('Policy Characteristics'!F:F,MATCH($C376,'Policy Characteristics'!$C:$C,0)))</f>
        <v>0</v>
      </c>
      <c r="M376" s="276">
        <f>IF(ISBLANK(INDEX('Policy Characteristics'!G:G,MATCH($C376,'Policy Characteristics'!$C:$C,0))),"",INDEX('Policy Characteristics'!G:G,MATCH($C376,'Policy Characteristics'!$C:$C,0)))</f>
        <v>1</v>
      </c>
      <c r="N376" s="276">
        <f>IF(ISBLANK(INDEX('Policy Characteristics'!H:H,MATCH($C376,'Policy Characteristics'!$C:$C,0))),"",INDEX('Policy Characteristics'!H:H,MATCH($C376,'Policy Characteristics'!$C:$C,0)))</f>
        <v>1</v>
      </c>
      <c r="O376" s="276" t="str">
        <f>IF(ISBLANK(INDEX('Policy Characteristics'!I:I,MATCH($C376,'Policy Characteristics'!$C:$C,0))),"",INDEX('Policy Characteristics'!I:I,MATCH($C376,'Policy Characteristics'!$C:$C,0)))</f>
        <v>on/off</v>
      </c>
      <c r="P376" s="276" t="str">
        <f>IF(ISBLANK(INDEX('Policy Characteristics'!J:J,MATCH($C376,'Policy Characteristics'!$C:$C,0))),"",INDEX('Policy Characteristics'!J:J,MATCH($C376,'Policy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6" s="276" t="str">
        <f>IF(ISBLANK(INDEX('Policy Characteristics'!K:K,MATCH($C376,'Policy Characteristics'!$C:$C,0))),"",INDEX('Policy Characteristics'!K:K,MATCH($C376,'Policy Characteristics'!$C:$C,0)))</f>
        <v/>
      </c>
      <c r="R376" s="276" t="str">
        <f>IF(ISBLANK(INDEX('Policy Characteristics'!L:L,MATCH($C376,'Policy Characteristics'!$C:$C,0))),"",INDEX('Policy Characteristics'!L:L,MATCH($C376,'Policy Characteristics'!$C:$C,0)))</f>
        <v/>
      </c>
    </row>
    <row r="377" spans="1:18" s="4" customFormat="1" x14ac:dyDescent="0.25">
      <c r="A377" s="276" t="str">
        <f>IF(ISBLANK(INDEX('Policy Characteristics'!A:A,MATCH($C377,'Policy Characteristics'!$C:$C,0))),"",INDEX('Policy Characteristics'!A:A,MATCH($C377,'Policy Characteristics'!$C:$C,0)))</f>
        <v>Electricity Supply</v>
      </c>
      <c r="B377" s="285" t="str">
        <f>IF(ISBLANK(INDEX('Policy Characteristics'!B:B,MATCH($C377,'Policy Characteristics'!$C:$C,0))),"",INDEX('Policy Characteristics'!B:B,MATCH($C377,'Policy Characteristics'!$C:$C,0)))</f>
        <v>Non BAU Mandated Capacity Construction</v>
      </c>
      <c r="C377" s="276" t="str">
        <f t="shared" si="22"/>
        <v>Boolean Use Non BAU Mandated Capacity Construction Schedule</v>
      </c>
      <c r="D377" s="6" t="s">
        <v>2780</v>
      </c>
      <c r="E377" s="47"/>
      <c r="F377" s="6" t="s">
        <v>2618</v>
      </c>
      <c r="G377" s="47"/>
      <c r="H377" s="44">
        <v>647</v>
      </c>
      <c r="I377" s="347" t="s">
        <v>45</v>
      </c>
      <c r="J377" s="277" t="str">
        <f>IF(ISBLANK(INDEX('Policy Characteristics'!D:D,MATCH($C377,'Policy Characteristics'!$C:$C,0))),"",INDEX('Policy Characteristics'!D:D,MATCH($C377,'Policy Characteristics'!$C:$C,0)))</f>
        <v>Non BAU Mandated Capacity Construction</v>
      </c>
      <c r="K377" s="276" t="str">
        <f>IF(ISBLANK(INDEX('Policy Characteristics'!E:E,MATCH($C377,'Policy Characteristics'!$C:$C,0))),"",INDEX('Policy Characteristics'!E:E,MATCH($C377,'Policy Characteristics'!$C:$C,0)))</f>
        <v/>
      </c>
      <c r="L377" s="276">
        <f>IF(ISBLANK(INDEX('Policy Characteristics'!F:F,MATCH($C377,'Policy Characteristics'!$C:$C,0))),"",INDEX('Policy Characteristics'!F:F,MATCH($C377,'Policy Characteristics'!$C:$C,0)))</f>
        <v>0</v>
      </c>
      <c r="M377" s="276">
        <f>IF(ISBLANK(INDEX('Policy Characteristics'!G:G,MATCH($C377,'Policy Characteristics'!$C:$C,0))),"",INDEX('Policy Characteristics'!G:G,MATCH($C377,'Policy Characteristics'!$C:$C,0)))</f>
        <v>1</v>
      </c>
      <c r="N377" s="276">
        <f>IF(ISBLANK(INDEX('Policy Characteristics'!H:H,MATCH($C377,'Policy Characteristics'!$C:$C,0))),"",INDEX('Policy Characteristics'!H:H,MATCH($C377,'Policy Characteristics'!$C:$C,0)))</f>
        <v>1</v>
      </c>
      <c r="O377" s="276" t="str">
        <f>IF(ISBLANK(INDEX('Policy Characteristics'!I:I,MATCH($C377,'Policy Characteristics'!$C:$C,0))),"",INDEX('Policy Characteristics'!I:I,MATCH($C377,'Policy Characteristics'!$C:$C,0)))</f>
        <v>on/off</v>
      </c>
      <c r="P377" s="276" t="str">
        <f>IF(ISBLANK(INDEX('Policy Characteristics'!J:J,MATCH($C377,'Policy Characteristics'!$C:$C,0))),"",INDEX('Policy Characteristics'!J:J,MATCH($C377,'Policy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7" s="276" t="str">
        <f>IF(ISBLANK(INDEX('Policy Characteristics'!K:K,MATCH($C377,'Policy Characteristics'!$C:$C,0))),"",INDEX('Policy Characteristics'!K:K,MATCH($C377,'Policy Characteristics'!$C:$C,0)))</f>
        <v/>
      </c>
      <c r="R377" s="276" t="str">
        <f>IF(ISBLANK(INDEX('Policy Characteristics'!L:L,MATCH($C377,'Policy Characteristics'!$C:$C,0))),"",INDEX('Policy Characteristics'!L:L,MATCH($C377,'Policy Characteristics'!$C:$C,0)))</f>
        <v/>
      </c>
    </row>
    <row r="378" spans="1:18" s="4" customFormat="1" x14ac:dyDescent="0.25">
      <c r="A378" s="276" t="str">
        <f>IF(ISBLANK(INDEX('Policy Characteristics'!A:A,MATCH($C378,'Policy Characteristics'!$C:$C,0))),"",INDEX('Policy Characteristics'!A:A,MATCH($C378,'Policy Characteristics'!$C:$C,0)))</f>
        <v>Electricity Supply</v>
      </c>
      <c r="B378" s="285" t="str">
        <f>IF(ISBLANK(INDEX('Policy Characteristics'!B:B,MATCH($C378,'Policy Characteristics'!$C:$C,0))),"",INDEX('Policy Characteristics'!B:B,MATCH($C378,'Policy Characteristics'!$C:$C,0)))</f>
        <v>Non BAU Mandated Capacity Construction</v>
      </c>
      <c r="C378" s="276" t="str">
        <f t="shared" si="22"/>
        <v>Boolean Use Non BAU Mandated Capacity Construction Schedule</v>
      </c>
      <c r="D378" s="6" t="s">
        <v>2781</v>
      </c>
      <c r="E378" s="47"/>
      <c r="F378" s="6" t="s">
        <v>2496</v>
      </c>
      <c r="G378" s="47"/>
      <c r="H378" s="44">
        <v>648</v>
      </c>
      <c r="I378" s="347" t="s">
        <v>45</v>
      </c>
      <c r="J378" s="277" t="str">
        <f>IF(ISBLANK(INDEX('Policy Characteristics'!D:D,MATCH($C378,'Policy Characteristics'!$C:$C,0))),"",INDEX('Policy Characteristics'!D:D,MATCH($C378,'Policy Characteristics'!$C:$C,0)))</f>
        <v>Non BAU Mandated Capacity Construction</v>
      </c>
      <c r="K378" s="276" t="str">
        <f>IF(ISBLANK(INDEX('Policy Characteristics'!E:E,MATCH($C378,'Policy Characteristics'!$C:$C,0))),"",INDEX('Policy Characteristics'!E:E,MATCH($C378,'Policy Characteristics'!$C:$C,0)))</f>
        <v/>
      </c>
      <c r="L378" s="276">
        <f>IF(ISBLANK(INDEX('Policy Characteristics'!F:F,MATCH($C378,'Policy Characteristics'!$C:$C,0))),"",INDEX('Policy Characteristics'!F:F,MATCH($C378,'Policy Characteristics'!$C:$C,0)))</f>
        <v>0</v>
      </c>
      <c r="M378" s="276">
        <f>IF(ISBLANK(INDEX('Policy Characteristics'!G:G,MATCH($C378,'Policy Characteristics'!$C:$C,0))),"",INDEX('Policy Characteristics'!G:G,MATCH($C378,'Policy Characteristics'!$C:$C,0)))</f>
        <v>1</v>
      </c>
      <c r="N378" s="276">
        <f>IF(ISBLANK(INDEX('Policy Characteristics'!H:H,MATCH($C378,'Policy Characteristics'!$C:$C,0))),"",INDEX('Policy Characteristics'!H:H,MATCH($C378,'Policy Characteristics'!$C:$C,0)))</f>
        <v>1</v>
      </c>
      <c r="O378" s="276" t="str">
        <f>IF(ISBLANK(INDEX('Policy Characteristics'!I:I,MATCH($C378,'Policy Characteristics'!$C:$C,0))),"",INDEX('Policy Characteristics'!I:I,MATCH($C378,'Policy Characteristics'!$C:$C,0)))</f>
        <v>on/off</v>
      </c>
      <c r="P378" s="276" t="str">
        <f>IF(ISBLANK(INDEX('Policy Characteristics'!J:J,MATCH($C378,'Policy Characteristics'!$C:$C,0))),"",INDEX('Policy Characteristics'!J:J,MATCH($C378,'Policy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8" s="276" t="str">
        <f>IF(ISBLANK(INDEX('Policy Characteristics'!K:K,MATCH($C378,'Policy Characteristics'!$C:$C,0))),"",INDEX('Policy Characteristics'!K:K,MATCH($C378,'Policy Characteristics'!$C:$C,0)))</f>
        <v/>
      </c>
      <c r="R378" s="276" t="str">
        <f>IF(ISBLANK(INDEX('Policy Characteristics'!L:L,MATCH($C378,'Policy Characteristics'!$C:$C,0))),"",INDEX('Policy Characteristics'!L:L,MATCH($C378,'Policy Characteristics'!$C:$C,0)))</f>
        <v/>
      </c>
    </row>
    <row r="379" spans="1:18" s="4" customFormat="1" x14ac:dyDescent="0.25">
      <c r="A379" s="276" t="str">
        <f>IF(ISBLANK(INDEX('Policy Characteristics'!A:A,MATCH($C379,'Policy Characteristics'!$C:$C,0))),"",INDEX('Policy Characteristics'!A:A,MATCH($C379,'Policy Characteristics'!$C:$C,0)))</f>
        <v>Electricity Supply</v>
      </c>
      <c r="B379" s="285" t="str">
        <f>IF(ISBLANK(INDEX('Policy Characteristics'!B:B,MATCH($C379,'Policy Characteristics'!$C:$C,0))),"",INDEX('Policy Characteristics'!B:B,MATCH($C379,'Policy Characteristics'!$C:$C,0)))</f>
        <v>Non BAU Mandated Capacity Construction</v>
      </c>
      <c r="C379" s="276" t="str">
        <f t="shared" si="22"/>
        <v>Boolean Use Non BAU Mandated Capacity Construction Schedule</v>
      </c>
      <c r="D379" s="6" t="s">
        <v>3577</v>
      </c>
      <c r="E379" s="47"/>
      <c r="F379" s="6" t="s">
        <v>3584</v>
      </c>
      <c r="G379" s="47"/>
      <c r="H379" s="44">
        <v>1775</v>
      </c>
      <c r="I379" s="347" t="s">
        <v>45</v>
      </c>
      <c r="J379" s="277" t="str">
        <f>IF(ISBLANK(INDEX('Policy Characteristics'!D:D,MATCH($C379,'Policy Characteristics'!$C:$C,0))),"",INDEX('Policy Characteristics'!D:D,MATCH($C379,'Policy Characteristics'!$C:$C,0)))</f>
        <v>Non BAU Mandated Capacity Construction</v>
      </c>
      <c r="K379" s="276" t="str">
        <f>IF(ISBLANK(INDEX('Policy Characteristics'!E:E,MATCH($C379,'Policy Characteristics'!$C:$C,0))),"",INDEX('Policy Characteristics'!E:E,MATCH($C379,'Policy Characteristics'!$C:$C,0)))</f>
        <v/>
      </c>
      <c r="L379" s="276">
        <f>IF(ISBLANK(INDEX('Policy Characteristics'!F:F,MATCH($C379,'Policy Characteristics'!$C:$C,0))),"",INDEX('Policy Characteristics'!F:F,MATCH($C379,'Policy Characteristics'!$C:$C,0)))</f>
        <v>0</v>
      </c>
      <c r="M379" s="276">
        <f>IF(ISBLANK(INDEX('Policy Characteristics'!G:G,MATCH($C379,'Policy Characteristics'!$C:$C,0))),"",INDEX('Policy Characteristics'!G:G,MATCH($C379,'Policy Characteristics'!$C:$C,0)))</f>
        <v>1</v>
      </c>
      <c r="N379" s="276">
        <f>IF(ISBLANK(INDEX('Policy Characteristics'!H:H,MATCH($C379,'Policy Characteristics'!$C:$C,0))),"",INDEX('Policy Characteristics'!H:H,MATCH($C379,'Policy Characteristics'!$C:$C,0)))</f>
        <v>1</v>
      </c>
      <c r="O379" s="276" t="str">
        <f>IF(ISBLANK(INDEX('Policy Characteristics'!I:I,MATCH($C379,'Policy Characteristics'!$C:$C,0))),"",INDEX('Policy Characteristics'!I:I,MATCH($C379,'Policy Characteristics'!$C:$C,0)))</f>
        <v>on/off</v>
      </c>
      <c r="P379" s="276" t="str">
        <f>IF(ISBLANK(INDEX('Policy Characteristics'!J:J,MATCH($C379,'Policy Characteristics'!$C:$C,0))),"",INDEX('Policy Characteristics'!J:J,MATCH($C379,'Policy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79" s="276" t="str">
        <f>IF(ISBLANK(INDEX('Policy Characteristics'!K:K,MATCH($C379,'Policy Characteristics'!$C:$C,0))),"",INDEX('Policy Characteristics'!K:K,MATCH($C379,'Policy Characteristics'!$C:$C,0)))</f>
        <v/>
      </c>
      <c r="R379" s="276" t="str">
        <f>IF(ISBLANK(INDEX('Policy Characteristics'!L:L,MATCH($C379,'Policy Characteristics'!$C:$C,0))),"",INDEX('Policy Characteristics'!L:L,MATCH($C379,'Policy Characteristics'!$C:$C,0)))</f>
        <v/>
      </c>
    </row>
    <row r="380" spans="1:18" s="4" customFormat="1" x14ac:dyDescent="0.25">
      <c r="A380" s="276" t="str">
        <f>IF(ISBLANK(INDEX('Policy Characteristics'!A:A,MATCH($C380,'Policy Characteristics'!$C:$C,0))),"",INDEX('Policy Characteristics'!A:A,MATCH($C380,'Policy Characteristics'!$C:$C,0)))</f>
        <v>Electricity Supply</v>
      </c>
      <c r="B380" s="285" t="str">
        <f>IF(ISBLANK(INDEX('Policy Characteristics'!B:B,MATCH($C380,'Policy Characteristics'!$C:$C,0))),"",INDEX('Policy Characteristics'!B:B,MATCH($C380,'Policy Characteristics'!$C:$C,0)))</f>
        <v>Non BAU Mandated Capacity Construction</v>
      </c>
      <c r="C380" s="276" t="str">
        <f t="shared" si="22"/>
        <v>Boolean Use Non BAU Mandated Capacity Construction Schedule</v>
      </c>
      <c r="D380" s="6" t="s">
        <v>3580</v>
      </c>
      <c r="E380" s="47"/>
      <c r="F380" s="6" t="s">
        <v>3585</v>
      </c>
      <c r="G380" s="47"/>
      <c r="H380" s="44">
        <v>1776</v>
      </c>
      <c r="I380" s="347" t="s">
        <v>45</v>
      </c>
      <c r="J380" s="277" t="str">
        <f>IF(ISBLANK(INDEX('Policy Characteristics'!D:D,MATCH($C380,'Policy Characteristics'!$C:$C,0))),"",INDEX('Policy Characteristics'!D:D,MATCH($C380,'Policy Characteristics'!$C:$C,0)))</f>
        <v>Non BAU Mandated Capacity Construction</v>
      </c>
      <c r="K380" s="276" t="str">
        <f>IF(ISBLANK(INDEX('Policy Characteristics'!E:E,MATCH($C380,'Policy Characteristics'!$C:$C,0))),"",INDEX('Policy Characteristics'!E:E,MATCH($C380,'Policy Characteristics'!$C:$C,0)))</f>
        <v/>
      </c>
      <c r="L380" s="276">
        <f>IF(ISBLANK(INDEX('Policy Characteristics'!F:F,MATCH($C380,'Policy Characteristics'!$C:$C,0))),"",INDEX('Policy Characteristics'!F:F,MATCH($C380,'Policy Characteristics'!$C:$C,0)))</f>
        <v>0</v>
      </c>
      <c r="M380" s="276">
        <f>IF(ISBLANK(INDEX('Policy Characteristics'!G:G,MATCH($C380,'Policy Characteristics'!$C:$C,0))),"",INDEX('Policy Characteristics'!G:G,MATCH($C380,'Policy Characteristics'!$C:$C,0)))</f>
        <v>1</v>
      </c>
      <c r="N380" s="276">
        <f>IF(ISBLANK(INDEX('Policy Characteristics'!H:H,MATCH($C380,'Policy Characteristics'!$C:$C,0))),"",INDEX('Policy Characteristics'!H:H,MATCH($C380,'Policy Characteristics'!$C:$C,0)))</f>
        <v>1</v>
      </c>
      <c r="O380" s="276" t="str">
        <f>IF(ISBLANK(INDEX('Policy Characteristics'!I:I,MATCH($C380,'Policy Characteristics'!$C:$C,0))),"",INDEX('Policy Characteristics'!I:I,MATCH($C380,'Policy Characteristics'!$C:$C,0)))</f>
        <v>on/off</v>
      </c>
      <c r="P380" s="276" t="str">
        <f>IF(ISBLANK(INDEX('Policy Characteristics'!J:J,MATCH($C380,'Policy Characteristics'!$C:$C,0))),"",INDEX('Policy Characteristics'!J:J,MATCH($C380,'Policy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0" s="276" t="str">
        <f>IF(ISBLANK(INDEX('Policy Characteristics'!K:K,MATCH($C380,'Policy Characteristics'!$C:$C,0))),"",INDEX('Policy Characteristics'!K:K,MATCH($C380,'Policy Characteristics'!$C:$C,0)))</f>
        <v/>
      </c>
      <c r="R380" s="276" t="str">
        <f>IF(ISBLANK(INDEX('Policy Characteristics'!L:L,MATCH($C380,'Policy Characteristics'!$C:$C,0))),"",INDEX('Policy Characteristics'!L:L,MATCH($C380,'Policy Characteristics'!$C:$C,0)))</f>
        <v/>
      </c>
    </row>
    <row r="381" spans="1:18" s="4" customFormat="1" x14ac:dyDescent="0.25">
      <c r="A381" s="276" t="str">
        <f>IF(ISBLANK(INDEX('Policy Characteristics'!A:A,MATCH($C381,'Policy Characteristics'!$C:$C,0))),"",INDEX('Policy Characteristics'!A:A,MATCH($C381,'Policy Characteristics'!$C:$C,0)))</f>
        <v>Electricity Supply</v>
      </c>
      <c r="B381" s="285" t="str">
        <f>IF(ISBLANK(INDEX('Policy Characteristics'!B:B,MATCH($C381,'Policy Characteristics'!$C:$C,0))),"",INDEX('Policy Characteristics'!B:B,MATCH($C381,'Policy Characteristics'!$C:$C,0)))</f>
        <v>Non BAU Mandated Capacity Construction</v>
      </c>
      <c r="C381" s="276" t="str">
        <f t="shared" si="22"/>
        <v>Boolean Use Non BAU Mandated Capacity Construction Schedule</v>
      </c>
      <c r="D381" s="6" t="s">
        <v>3581</v>
      </c>
      <c r="E381" s="47"/>
      <c r="F381" s="6" t="s">
        <v>3586</v>
      </c>
      <c r="G381" s="47"/>
      <c r="H381" s="44">
        <v>1777</v>
      </c>
      <c r="I381" s="347" t="s">
        <v>45</v>
      </c>
      <c r="J381" s="277" t="str">
        <f>IF(ISBLANK(INDEX('Policy Characteristics'!D:D,MATCH($C381,'Policy Characteristics'!$C:$C,0))),"",INDEX('Policy Characteristics'!D:D,MATCH($C381,'Policy Characteristics'!$C:$C,0)))</f>
        <v>Non BAU Mandated Capacity Construction</v>
      </c>
      <c r="K381" s="276" t="str">
        <f>IF(ISBLANK(INDEX('Policy Characteristics'!E:E,MATCH($C381,'Policy Characteristics'!$C:$C,0))),"",INDEX('Policy Characteristics'!E:E,MATCH($C381,'Policy Characteristics'!$C:$C,0)))</f>
        <v/>
      </c>
      <c r="L381" s="276">
        <f>IF(ISBLANK(INDEX('Policy Characteristics'!F:F,MATCH($C381,'Policy Characteristics'!$C:$C,0))),"",INDEX('Policy Characteristics'!F:F,MATCH($C381,'Policy Characteristics'!$C:$C,0)))</f>
        <v>0</v>
      </c>
      <c r="M381" s="276">
        <f>IF(ISBLANK(INDEX('Policy Characteristics'!G:G,MATCH($C381,'Policy Characteristics'!$C:$C,0))),"",INDEX('Policy Characteristics'!G:G,MATCH($C381,'Policy Characteristics'!$C:$C,0)))</f>
        <v>1</v>
      </c>
      <c r="N381" s="276">
        <f>IF(ISBLANK(INDEX('Policy Characteristics'!H:H,MATCH($C381,'Policy Characteristics'!$C:$C,0))),"",INDEX('Policy Characteristics'!H:H,MATCH($C381,'Policy Characteristics'!$C:$C,0)))</f>
        <v>1</v>
      </c>
      <c r="O381" s="276" t="str">
        <f>IF(ISBLANK(INDEX('Policy Characteristics'!I:I,MATCH($C381,'Policy Characteristics'!$C:$C,0))),"",INDEX('Policy Characteristics'!I:I,MATCH($C381,'Policy Characteristics'!$C:$C,0)))</f>
        <v>on/off</v>
      </c>
      <c r="P381" s="276" t="str">
        <f>IF(ISBLANK(INDEX('Policy Characteristics'!J:J,MATCH($C381,'Policy Characteristics'!$C:$C,0))),"",INDEX('Policy Characteristics'!J:J,MATCH($C381,'Policy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1" s="276" t="str">
        <f>IF(ISBLANK(INDEX('Policy Characteristics'!K:K,MATCH($C381,'Policy Characteristics'!$C:$C,0))),"",INDEX('Policy Characteristics'!K:K,MATCH($C381,'Policy Characteristics'!$C:$C,0)))</f>
        <v/>
      </c>
      <c r="R381" s="276" t="str">
        <f>IF(ISBLANK(INDEX('Policy Characteristics'!L:L,MATCH($C381,'Policy Characteristics'!$C:$C,0))),"",INDEX('Policy Characteristics'!L:L,MATCH($C381,'Policy Characteristics'!$C:$C,0)))</f>
        <v/>
      </c>
    </row>
    <row r="382" spans="1:18" s="4" customFormat="1" x14ac:dyDescent="0.25">
      <c r="A382" s="276" t="str">
        <f>IF(ISBLANK(INDEX('Policy Characteristics'!A:A,MATCH($C382,'Policy Characteristics'!$C:$C,0))),"",INDEX('Policy Characteristics'!A:A,MATCH($C382,'Policy Characteristics'!$C:$C,0)))</f>
        <v>Electricity Supply</v>
      </c>
      <c r="B382" s="285" t="str">
        <f>IF(ISBLANK(INDEX('Policy Characteristics'!B:B,MATCH($C382,'Policy Characteristics'!$C:$C,0))),"",INDEX('Policy Characteristics'!B:B,MATCH($C382,'Policy Characteristics'!$C:$C,0)))</f>
        <v>Non BAU Mandated Capacity Construction</v>
      </c>
      <c r="C382" s="276" t="str">
        <f t="shared" si="22"/>
        <v>Boolean Use Non BAU Mandated Capacity Construction Schedule</v>
      </c>
      <c r="D382" s="6" t="s">
        <v>3582</v>
      </c>
      <c r="E382" s="47"/>
      <c r="F382" s="6" t="s">
        <v>3587</v>
      </c>
      <c r="G382" s="47"/>
      <c r="H382" s="44">
        <v>1778</v>
      </c>
      <c r="I382" s="347" t="s">
        <v>45</v>
      </c>
      <c r="J382" s="277" t="str">
        <f>IF(ISBLANK(INDEX('Policy Characteristics'!D:D,MATCH($C382,'Policy Characteristics'!$C:$C,0))),"",INDEX('Policy Characteristics'!D:D,MATCH($C382,'Policy Characteristics'!$C:$C,0)))</f>
        <v>Non BAU Mandated Capacity Construction</v>
      </c>
      <c r="K382" s="276" t="str">
        <f>IF(ISBLANK(INDEX('Policy Characteristics'!E:E,MATCH($C382,'Policy Characteristics'!$C:$C,0))),"",INDEX('Policy Characteristics'!E:E,MATCH($C382,'Policy Characteristics'!$C:$C,0)))</f>
        <v/>
      </c>
      <c r="L382" s="276">
        <f>IF(ISBLANK(INDEX('Policy Characteristics'!F:F,MATCH($C382,'Policy Characteristics'!$C:$C,0))),"",INDEX('Policy Characteristics'!F:F,MATCH($C382,'Policy Characteristics'!$C:$C,0)))</f>
        <v>0</v>
      </c>
      <c r="M382" s="276">
        <f>IF(ISBLANK(INDEX('Policy Characteristics'!G:G,MATCH($C382,'Policy Characteristics'!$C:$C,0))),"",INDEX('Policy Characteristics'!G:G,MATCH($C382,'Policy Characteristics'!$C:$C,0)))</f>
        <v>1</v>
      </c>
      <c r="N382" s="276">
        <f>IF(ISBLANK(INDEX('Policy Characteristics'!H:H,MATCH($C382,'Policy Characteristics'!$C:$C,0))),"",INDEX('Policy Characteristics'!H:H,MATCH($C382,'Policy Characteristics'!$C:$C,0)))</f>
        <v>1</v>
      </c>
      <c r="O382" s="276" t="str">
        <f>IF(ISBLANK(INDEX('Policy Characteristics'!I:I,MATCH($C382,'Policy Characteristics'!$C:$C,0))),"",INDEX('Policy Characteristics'!I:I,MATCH($C382,'Policy Characteristics'!$C:$C,0)))</f>
        <v>on/off</v>
      </c>
      <c r="P382" s="276" t="str">
        <f>IF(ISBLANK(INDEX('Policy Characteristics'!J:J,MATCH($C382,'Policy Characteristics'!$C:$C,0))),"",INDEX('Policy Characteristics'!J:J,MATCH($C382,'Policy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2" s="276" t="str">
        <f>IF(ISBLANK(INDEX('Policy Characteristics'!K:K,MATCH($C382,'Policy Characteristics'!$C:$C,0))),"",INDEX('Policy Characteristics'!K:K,MATCH($C382,'Policy Characteristics'!$C:$C,0)))</f>
        <v/>
      </c>
      <c r="R382" s="276" t="str">
        <f>IF(ISBLANK(INDEX('Policy Characteristics'!L:L,MATCH($C382,'Policy Characteristics'!$C:$C,0))),"",INDEX('Policy Characteristics'!L:L,MATCH($C382,'Policy Characteristics'!$C:$C,0)))</f>
        <v/>
      </c>
    </row>
    <row r="383" spans="1:18" s="4" customFormat="1" x14ac:dyDescent="0.25">
      <c r="A383" s="276" t="str">
        <f>IF(ISBLANK(INDEX('Policy Characteristics'!A:A,MATCH($C383,'Policy Characteristics'!$C:$C,0))),"",INDEX('Policy Characteristics'!A:A,MATCH($C383,'Policy Characteristics'!$C:$C,0)))</f>
        <v>Electricity Supply</v>
      </c>
      <c r="B383" s="285" t="str">
        <f>IF(ISBLANK(INDEX('Policy Characteristics'!B:B,MATCH($C383,'Policy Characteristics'!$C:$C,0))),"",INDEX('Policy Characteristics'!B:B,MATCH($C383,'Policy Characteristics'!$C:$C,0)))</f>
        <v>Non BAU Mandated Capacity Construction</v>
      </c>
      <c r="C383" s="276" t="str">
        <f t="shared" si="22"/>
        <v>Boolean Use Non BAU Mandated Capacity Construction Schedule</v>
      </c>
      <c r="D383" s="6" t="s">
        <v>3583</v>
      </c>
      <c r="E383" s="47"/>
      <c r="F383" s="6" t="s">
        <v>3588</v>
      </c>
      <c r="G383" s="47"/>
      <c r="H383" s="44">
        <v>1779</v>
      </c>
      <c r="I383" s="347" t="s">
        <v>45</v>
      </c>
      <c r="J383" s="277" t="str">
        <f>IF(ISBLANK(INDEX('Policy Characteristics'!D:D,MATCH($C383,'Policy Characteristics'!$C:$C,0))),"",INDEX('Policy Characteristics'!D:D,MATCH($C383,'Policy Characteristics'!$C:$C,0)))</f>
        <v>Non BAU Mandated Capacity Construction</v>
      </c>
      <c r="K383" s="276" t="str">
        <f>IF(ISBLANK(INDEX('Policy Characteristics'!E:E,MATCH($C383,'Policy Characteristics'!$C:$C,0))),"",INDEX('Policy Characteristics'!E:E,MATCH($C383,'Policy Characteristics'!$C:$C,0)))</f>
        <v/>
      </c>
      <c r="L383" s="276">
        <f>IF(ISBLANK(INDEX('Policy Characteristics'!F:F,MATCH($C383,'Policy Characteristics'!$C:$C,0))),"",INDEX('Policy Characteristics'!F:F,MATCH($C383,'Policy Characteristics'!$C:$C,0)))</f>
        <v>0</v>
      </c>
      <c r="M383" s="276">
        <f>IF(ISBLANK(INDEX('Policy Characteristics'!G:G,MATCH($C383,'Policy Characteristics'!$C:$C,0))),"",INDEX('Policy Characteristics'!G:G,MATCH($C383,'Policy Characteristics'!$C:$C,0)))</f>
        <v>1</v>
      </c>
      <c r="N383" s="276">
        <f>IF(ISBLANK(INDEX('Policy Characteristics'!H:H,MATCH($C383,'Policy Characteristics'!$C:$C,0))),"",INDEX('Policy Characteristics'!H:H,MATCH($C383,'Policy Characteristics'!$C:$C,0)))</f>
        <v>1</v>
      </c>
      <c r="O383" s="276" t="str">
        <f>IF(ISBLANK(INDEX('Policy Characteristics'!I:I,MATCH($C383,'Policy Characteristics'!$C:$C,0))),"",INDEX('Policy Characteristics'!I:I,MATCH($C383,'Policy Characteristics'!$C:$C,0)))</f>
        <v>on/off</v>
      </c>
      <c r="P383" s="276" t="str">
        <f>IF(ISBLANK(INDEX('Policy Characteristics'!J:J,MATCH($C383,'Policy Characteristics'!$C:$C,0))),"",INDEX('Policy Characteristics'!J:J,MATCH($C383,'Policy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3" s="276" t="str">
        <f>IF(ISBLANK(INDEX('Policy Characteristics'!K:K,MATCH($C383,'Policy Characteristics'!$C:$C,0))),"",INDEX('Policy Characteristics'!K:K,MATCH($C383,'Policy Characteristics'!$C:$C,0)))</f>
        <v/>
      </c>
      <c r="R383" s="276" t="str">
        <f>IF(ISBLANK(INDEX('Policy Characteristics'!L:L,MATCH($C383,'Policy Characteristics'!$C:$C,0))),"",INDEX('Policy Characteristics'!L:L,MATCH($C383,'Policy Characteristics'!$C:$C,0)))</f>
        <v/>
      </c>
    </row>
    <row r="384" spans="1:18" s="4" customFormat="1" x14ac:dyDescent="0.25">
      <c r="A384" s="276" t="str">
        <f>IF(ISBLANK(INDEX('Policy Characteristics'!A:A,MATCH($C384,'Policy Characteristics'!$C:$C,0))),"",INDEX('Policy Characteristics'!A:A,MATCH($C384,'Policy Characteristics'!$C:$C,0)))</f>
        <v>Electricity Supply</v>
      </c>
      <c r="B384" s="285" t="str">
        <f>IF(ISBLANK(INDEX('Policy Characteristics'!B:B,MATCH($C384,'Policy Characteristics'!$C:$C,0))),"",INDEX('Policy Characteristics'!B:B,MATCH($C384,'Policy Characteristics'!$C:$C,0)))</f>
        <v>Non BAU Mandated Capacity Construction</v>
      </c>
      <c r="C384" s="276" t="str">
        <f t="shared" si="22"/>
        <v>Boolean Use Non BAU Mandated Capacity Construction Schedule</v>
      </c>
      <c r="D384" s="6" t="s">
        <v>3675</v>
      </c>
      <c r="E384" s="47"/>
      <c r="F384" s="6" t="s">
        <v>3673</v>
      </c>
      <c r="G384" s="47"/>
      <c r="H384" s="44">
        <v>1780</v>
      </c>
      <c r="I384" s="347" t="s">
        <v>45</v>
      </c>
      <c r="J384" s="277" t="str">
        <f>IF(ISBLANK(INDEX('Policy Characteristics'!D:D,MATCH($C384,'Policy Characteristics'!$C:$C,0))),"",INDEX('Policy Characteristics'!D:D,MATCH($C384,'Policy Characteristics'!$C:$C,0)))</f>
        <v>Non BAU Mandated Capacity Construction</v>
      </c>
      <c r="K384" s="276" t="str">
        <f>IF(ISBLANK(INDEX('Policy Characteristics'!E:E,MATCH($C384,'Policy Characteristics'!$C:$C,0))),"",INDEX('Policy Characteristics'!E:E,MATCH($C384,'Policy Characteristics'!$C:$C,0)))</f>
        <v/>
      </c>
      <c r="L384" s="276">
        <f>IF(ISBLANK(INDEX('Policy Characteristics'!F:F,MATCH($C384,'Policy Characteristics'!$C:$C,0))),"",INDEX('Policy Characteristics'!F:F,MATCH($C384,'Policy Characteristics'!$C:$C,0)))</f>
        <v>0</v>
      </c>
      <c r="M384" s="276">
        <f>IF(ISBLANK(INDEX('Policy Characteristics'!G:G,MATCH($C384,'Policy Characteristics'!$C:$C,0))),"",INDEX('Policy Characteristics'!G:G,MATCH($C384,'Policy Characteristics'!$C:$C,0)))</f>
        <v>1</v>
      </c>
      <c r="N384" s="276">
        <f>IF(ISBLANK(INDEX('Policy Characteristics'!H:H,MATCH($C384,'Policy Characteristics'!$C:$C,0))),"",INDEX('Policy Characteristics'!H:H,MATCH($C384,'Policy Characteristics'!$C:$C,0)))</f>
        <v>1</v>
      </c>
      <c r="O384" s="276" t="str">
        <f>IF(ISBLANK(INDEX('Policy Characteristics'!I:I,MATCH($C384,'Policy Characteristics'!$C:$C,0))),"",INDEX('Policy Characteristics'!I:I,MATCH($C384,'Policy Characteristics'!$C:$C,0)))</f>
        <v>on/off</v>
      </c>
      <c r="P384" s="276" t="str">
        <f>IF(ISBLANK(INDEX('Policy Characteristics'!J:J,MATCH($C384,'Policy Characteristics'!$C:$C,0))),"",INDEX('Policy Characteristics'!J:J,MATCH($C384,'Policy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4" s="276" t="str">
        <f>IF(ISBLANK(INDEX('Policy Characteristics'!K:K,MATCH($C384,'Policy Characteristics'!$C:$C,0))),"",INDEX('Policy Characteristics'!K:K,MATCH($C384,'Policy Characteristics'!$C:$C,0)))</f>
        <v/>
      </c>
      <c r="R384" s="276" t="str">
        <f>IF(ISBLANK(INDEX('Policy Characteristics'!L:L,MATCH($C384,'Policy Characteristics'!$C:$C,0))),"",INDEX('Policy Characteristics'!L:L,MATCH($C384,'Policy Characteristics'!$C:$C,0)))</f>
        <v/>
      </c>
    </row>
    <row r="385" spans="1:18" s="4" customFormat="1" x14ac:dyDescent="0.25">
      <c r="A385" s="276" t="str">
        <f>IF(ISBLANK(INDEX('Policy Characteristics'!A:A,MATCH($C385,'Policy Characteristics'!$C:$C,0))),"",INDEX('Policy Characteristics'!A:A,MATCH($C385,'Policy Characteristics'!$C:$C,0)))</f>
        <v>Electricity Supply</v>
      </c>
      <c r="B385" s="285" t="str">
        <f>IF(ISBLANK(INDEX('Policy Characteristics'!B:B,MATCH($C385,'Policy Characteristics'!$C:$C,0))),"",INDEX('Policy Characteristics'!B:B,MATCH($C385,'Policy Characteristics'!$C:$C,0)))</f>
        <v>Non BAU Mandated Capacity Construction</v>
      </c>
      <c r="C385" s="276" t="str">
        <f t="shared" si="22"/>
        <v>Boolean Use Non BAU Mandated Capacity Construction Schedule</v>
      </c>
      <c r="D385" s="6" t="s">
        <v>3676</v>
      </c>
      <c r="E385" s="47"/>
      <c r="F385" s="6" t="s">
        <v>3674</v>
      </c>
      <c r="G385" s="47"/>
      <c r="H385" s="44">
        <v>2241</v>
      </c>
      <c r="I385" s="347" t="s">
        <v>45</v>
      </c>
      <c r="J385" s="277" t="str">
        <f>IF(ISBLANK(INDEX('Policy Characteristics'!D:D,MATCH($C385,'Policy Characteristics'!$C:$C,0))),"",INDEX('Policy Characteristics'!D:D,MATCH($C385,'Policy Characteristics'!$C:$C,0)))</f>
        <v>Non BAU Mandated Capacity Construction</v>
      </c>
      <c r="K385" s="276" t="str">
        <f>IF(ISBLANK(INDEX('Policy Characteristics'!E:E,MATCH($C385,'Policy Characteristics'!$C:$C,0))),"",INDEX('Policy Characteristics'!E:E,MATCH($C385,'Policy Characteristics'!$C:$C,0)))</f>
        <v/>
      </c>
      <c r="L385" s="276">
        <f>IF(ISBLANK(INDEX('Policy Characteristics'!F:F,MATCH($C385,'Policy Characteristics'!$C:$C,0))),"",INDEX('Policy Characteristics'!F:F,MATCH($C385,'Policy Characteristics'!$C:$C,0)))</f>
        <v>0</v>
      </c>
      <c r="M385" s="276">
        <f>IF(ISBLANK(INDEX('Policy Characteristics'!G:G,MATCH($C385,'Policy Characteristics'!$C:$C,0))),"",INDEX('Policy Characteristics'!G:G,MATCH($C385,'Policy Characteristics'!$C:$C,0)))</f>
        <v>1</v>
      </c>
      <c r="N385" s="276">
        <f>IF(ISBLANK(INDEX('Policy Characteristics'!H:H,MATCH($C385,'Policy Characteristics'!$C:$C,0))),"",INDEX('Policy Characteristics'!H:H,MATCH($C385,'Policy Characteristics'!$C:$C,0)))</f>
        <v>1</v>
      </c>
      <c r="O385" s="276" t="str">
        <f>IF(ISBLANK(INDEX('Policy Characteristics'!I:I,MATCH($C385,'Policy Characteristics'!$C:$C,0))),"",INDEX('Policy Characteristics'!I:I,MATCH($C385,'Policy Characteristics'!$C:$C,0)))</f>
        <v>on/off</v>
      </c>
      <c r="P385" s="276" t="str">
        <f>IF(ISBLANK(INDEX('Policy Characteristics'!J:J,MATCH($C385,'Policy Characteristics'!$C:$C,0))),"",INDEX('Policy Characteristics'!J:J,MATCH($C385,'Policy Characteristics'!$C:$C,0)))</f>
        <v>**Description:** The business-as-uusal case includes all planned capacity additions (provided by the U.S. Energy Information Administration). This policy blocks all planned additions of the selected type(s) that have not already received regulatory approval. // **Guidance for setting values:** // **Natural Gas Nonpeaker:** This policy lever blocks roughly 15 GW of new natural gas between now and 2025. // **Offshore Wind:** When used in the context of the NDC scenario, this policy results in roughly 30 GW of offshore wind by 2030 and 215 of offshore wind by 2050.</v>
      </c>
      <c r="Q385" s="276"/>
      <c r="R385" s="276"/>
    </row>
    <row r="386" spans="1:18" s="4" customFormat="1" x14ac:dyDescent="0.25">
      <c r="A386" s="276" t="str">
        <f>IF(ISBLANK(INDEX('Policy Characteristics'!A:A,MATCH($C386,'Policy Characteristics'!$C:$C,0))),"",INDEX('Policy Characteristics'!A:A,MATCH($C386,'Policy Characteristics'!$C:$C,0)))</f>
        <v>Electricity Supply</v>
      </c>
      <c r="B386" s="285" t="str">
        <f>IF(ISBLANK(INDEX('Policy Characteristics'!B:B,MATCH($C386,'Policy Characteristics'!$C:$C,0))),"",INDEX('Policy Characteristics'!B:B,MATCH($C386,'Policy Characteristics'!$C:$C,0)))</f>
        <v>Non BAU RPS Qualifying Resources</v>
      </c>
      <c r="C386" t="s">
        <v>372</v>
      </c>
      <c r="D386" s="47"/>
      <c r="E386" s="47"/>
      <c r="F386" s="47"/>
      <c r="G386" s="47"/>
      <c r="H386" s="44">
        <v>649</v>
      </c>
      <c r="I386" s="347" t="s">
        <v>45</v>
      </c>
      <c r="J386" s="277" t="str">
        <f>IF(ISBLANK(INDEX('Policy Characteristics'!D:D,MATCH($C386,'Policy Characteristics'!$C:$C,0))),"",INDEX('Policy Characteristics'!D:D,MATCH($C386,'Policy Characteristics'!$C:$C,0)))</f>
        <v>Non BAU RPS Qualifying Resources</v>
      </c>
      <c r="K386" s="276" t="str">
        <f>IF(ISBLANK(INDEX('Policy Characteristics'!E:E,MATCH($C386,'Policy Characteristics'!$C:$C,0))),"",INDEX('Policy Characteristics'!E:E,MATCH($C386,'Policy Characteristics'!$C:$C,0)))</f>
        <v>elec non BAU RPS qualifying resources</v>
      </c>
      <c r="L386" s="276">
        <f>IF(ISBLANK(INDEX('Policy Characteristics'!F:F,MATCH($C386,'Policy Characteristics'!$C:$C,0))),"",INDEX('Policy Characteristics'!F:F,MATCH($C386,'Policy Characteristics'!$C:$C,0)))</f>
        <v>0</v>
      </c>
      <c r="M386" s="276">
        <f>IF(ISBLANK(INDEX('Policy Characteristics'!G:G,MATCH($C386,'Policy Characteristics'!$C:$C,0))),"",INDEX('Policy Characteristics'!G:G,MATCH($C386,'Policy Characteristics'!$C:$C,0)))</f>
        <v>1</v>
      </c>
      <c r="N386" s="276">
        <f>IF(ISBLANK(INDEX('Policy Characteristics'!H:H,MATCH($C386,'Policy Characteristics'!$C:$C,0))),"",INDEX('Policy Characteristics'!H:H,MATCH($C386,'Policy Characteristics'!$C:$C,0)))</f>
        <v>1</v>
      </c>
      <c r="O386" s="276" t="str">
        <f>IF(ISBLANK(INDEX('Policy Characteristics'!I:I,MATCH($C386,'Policy Characteristics'!$C:$C,0))),"",INDEX('Policy Characteristics'!I:I,MATCH($C386,'Policy Characteristics'!$C:$C,0)))</f>
        <v>on/off</v>
      </c>
      <c r="P386" s="276" t="str">
        <f>IF(ISBLANK(INDEX('Policy Characteristics'!J:J,MATCH($C386,'Policy Characteristics'!$C:$C,0))),"",INDEX('Policy Characteristics'!J:J,MATCH($C386,'Policy Characteristics'!$C:$C,0)))</f>
        <v/>
      </c>
      <c r="Q386" s="276" t="str">
        <f>IF(ISBLANK(INDEX('Policy Characteristics'!K:K,MATCH($C386,'Policy Characteristics'!$C:$C,0))),"",INDEX('Policy Characteristics'!K:K,MATCH($C386,'Policy Characteristics'!$C:$C,0)))</f>
        <v/>
      </c>
      <c r="R386" s="276" t="str">
        <f>IF(ISBLANK(INDEX('Policy Characteristics'!L:L,MATCH($C386,'Policy Characteristics'!$C:$C,0))),"",INDEX('Policy Characteristics'!L:L,MATCH($C386,'Policy Characteristics'!$C:$C,0)))</f>
        <v/>
      </c>
    </row>
    <row r="387" spans="1:18" s="4" customFormat="1" x14ac:dyDescent="0.25">
      <c r="A387" s="276" t="str">
        <f>IF(ISBLANK(INDEX('Policy Characteristics'!A:A,MATCH($C387,'Policy Characteristics'!$C:$C,0))),"",INDEX('Policy Characteristics'!A:A,MATCH($C387,'Policy Characteristics'!$C:$C,0)))</f>
        <v>Electricity Supply</v>
      </c>
      <c r="B387" s="285" t="str">
        <f>IF(ISBLANK(INDEX('Policy Characteristics'!B:B,MATCH($C387,'Policy Characteristics'!$C:$C,0))),"",INDEX('Policy Characteristics'!B:B,MATCH($C387,'Policy Characteristics'!$C:$C,0)))</f>
        <v>Nuclear Plant Lifetime Extension</v>
      </c>
      <c r="C387" t="s">
        <v>2276</v>
      </c>
      <c r="D387" s="6"/>
      <c r="E387" s="48"/>
      <c r="F387" s="6"/>
      <c r="G387" s="48"/>
      <c r="H387" s="44">
        <v>35</v>
      </c>
      <c r="I387" s="348" t="s">
        <v>45</v>
      </c>
      <c r="J387" s="277" t="str">
        <f>IF(ISBLANK(INDEX('Policy Characteristics'!D:D,MATCH($C387,'Policy Characteristics'!$C:$C,0))),"",INDEX('Policy Characteristics'!D:D,MATCH($C387,'Policy Characteristics'!$C:$C,0)))</f>
        <v>Nuclear Lifetime Extension</v>
      </c>
      <c r="K387" s="276" t="str">
        <f>IF(ISBLANK(INDEX('Policy Characteristics'!E:E,MATCH($C387,'Policy Characteristics'!$C:$C,0))),"",INDEX('Policy Characteristics'!E:E,MATCH($C387,'Policy Characteristics'!$C:$C,0)))</f>
        <v/>
      </c>
      <c r="L387" s="276">
        <f>IF(ISBLANK(INDEX('Policy Characteristics'!F:F,MATCH($C387,'Policy Characteristics'!$C:$C,0))),"",INDEX('Policy Characteristics'!F:F,MATCH($C387,'Policy Characteristics'!$C:$C,0)))</f>
        <v>0</v>
      </c>
      <c r="M387" s="276">
        <f>IF(ISBLANK(INDEX('Policy Characteristics'!G:G,MATCH($C387,'Policy Characteristics'!$C:$C,0))),"",INDEX('Policy Characteristics'!G:G,MATCH($C387,'Policy Characteristics'!$C:$C,0)))</f>
        <v>20</v>
      </c>
      <c r="N387" s="276">
        <f>IF(ISBLANK(INDEX('Policy Characteristics'!H:H,MATCH($C387,'Policy Characteristics'!$C:$C,0))),"",INDEX('Policy Characteristics'!H:H,MATCH($C387,'Policy Characteristics'!$C:$C,0)))</f>
        <v>1</v>
      </c>
      <c r="O387" s="276" t="str">
        <f>IF(ISBLANK(INDEX('Policy Characteristics'!I:I,MATCH($C387,'Policy Characteristics'!$C:$C,0))),"",INDEX('Policy Characteristics'!I:I,MATCH($C387,'Policy Characteristics'!$C:$C,0)))</f>
        <v>year(s)</v>
      </c>
      <c r="P387" s="276" t="str">
        <f>IF(ISBLANK(INDEX('Policy Characteristics'!J:J,MATCH($C387,'Policy Characteristics'!$C:$C,0))),"",INDEX('Policy Characteristics'!J:J,MATCH($C387,'Policy Characteristics'!$C:$C,0)))</f>
        <v>**Description:** This policy extends the lifetime of all nuclear plants by the specified number of years.</v>
      </c>
      <c r="Q387" s="276" t="str">
        <f>IF(ISBLANK(INDEX('Policy Characteristics'!K:K,MATCH($C387,'Policy Characteristics'!$C:$C,0))),"",INDEX('Policy Characteristics'!K:K,MATCH($C387,'Policy Characteristics'!$C:$C,0)))</f>
        <v>electricity-sector-main.html#life-ext</v>
      </c>
      <c r="R387" s="276" t="str">
        <f>IF(ISBLANK(INDEX('Policy Characteristics'!L:L,MATCH($C387,'Policy Characteristics'!$C:$C,0))),"",INDEX('Policy Characteristics'!L:L,MATCH($C387,'Policy Characteristics'!$C:$C,0)))</f>
        <v>nuclear-lifetime-extension.html</v>
      </c>
    </row>
    <row r="388" spans="1:18" s="2" customFormat="1" x14ac:dyDescent="0.25">
      <c r="A388" s="276" t="str">
        <f>IF(ISBLANK(INDEX('Policy Characteristics'!A:A,MATCH($C388,'Policy Characteristics'!$C:$C,0))),"",INDEX('Policy Characteristics'!A:A,MATCH($C388,'Policy Characteristics'!$C:$C,0)))</f>
        <v>Electricity Supply</v>
      </c>
      <c r="B388" s="285" t="str">
        <f>IF(ISBLANK(INDEX('Policy Characteristics'!B:B,MATCH($C388,'Policy Characteristics'!$C:$C,0))),"",INDEX('Policy Characteristics'!B:B,MATCH($C388,'Policy Characteristics'!$C:$C,0)))</f>
        <v>Reduce Plant Downtime</v>
      </c>
      <c r="C388" s="1" t="s">
        <v>268</v>
      </c>
      <c r="D388" s="47" t="s">
        <v>462</v>
      </c>
      <c r="E388" s="47"/>
      <c r="F388" s="47" t="s">
        <v>461</v>
      </c>
      <c r="G388" s="6"/>
      <c r="H388" s="49">
        <v>652</v>
      </c>
      <c r="I388" s="348" t="s">
        <v>45</v>
      </c>
      <c r="J388" s="277" t="str">
        <f>IF(ISBLANK(INDEX('Policy Characteristics'!D:D,MATCH($C388,'Policy Characteristics'!$C:$C,0))),"",INDEX('Policy Characteristics'!D:D,MATCH($C388,'Policy Characteristics'!$C:$C,0)))</f>
        <v>Reduce Plant Downtime</v>
      </c>
      <c r="K388" s="276" t="str">
        <f>IF(ISBLANK(INDEX('Policy Characteristics'!E:E,MATCH($C388,'Policy Characteristics'!$C:$C,0))),"",INDEX('Policy Characteristics'!E:E,MATCH($C388,'Policy Characteristics'!$C:$C,0)))</f>
        <v>elec reduce plant downtime</v>
      </c>
      <c r="L388" s="284">
        <f>IF(ISBLANK(INDEX('Policy Characteristics'!F:F,MATCH($C388,'Policy Characteristics'!$C:$C,0))),"",INDEX('Policy Characteristics'!F:F,MATCH($C388,'Policy Characteristics'!$C:$C,0)))</f>
        <v>0</v>
      </c>
      <c r="M388" s="284">
        <f>IF(ISBLANK(INDEX('Policy Characteristics'!G:G,MATCH($C388,'Policy Characteristics'!$C:$C,0))),"",INDEX('Policy Characteristics'!G:G,MATCH($C388,'Policy Characteristics'!$C:$C,0)))</f>
        <v>0.6</v>
      </c>
      <c r="N388" s="284">
        <f>IF(ISBLANK(INDEX('Policy Characteristics'!H:H,MATCH($C388,'Policy Characteristics'!$C:$C,0))),"",INDEX('Policy Characteristics'!H:H,MATCH($C388,'Policy Characteristics'!$C:$C,0)))</f>
        <v>0.01</v>
      </c>
      <c r="O388" s="276" t="str">
        <f>IF(ISBLANK(INDEX('Policy Characteristics'!I:I,MATCH($C388,'Policy Characteristics'!$C:$C,0))),"",INDEX('Policy Characteristics'!I:I,MATCH($C388,'Policy Characteristics'!$C:$C,0)))</f>
        <v>% reduction in downtime</v>
      </c>
      <c r="P388" s="276" t="str">
        <f>IF(ISBLANK(INDEX('Policy Characteristics'!J:J,MATCH($C388,'Policy Characteristics'!$C:$C,0))),"",INDEX('Policy Characteristics'!J:J,MATCH($C388,'Policy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8" s="276" t="str">
        <f>IF(ISBLANK(INDEX('Policy Characteristics'!K:K,MATCH($C388,'Policy Characteristics'!$C:$C,0))),"",INDEX('Policy Characteristics'!K:K,MATCH($C388,'Policy Characteristics'!$C:$C,0)))</f>
        <v>electricity-sector-main.html#red-downtime</v>
      </c>
      <c r="R388" s="276" t="str">
        <f>IF(ISBLANK(INDEX('Policy Characteristics'!L:L,MATCH($C388,'Policy Characteristics'!$C:$C,0))),"",INDEX('Policy Characteristics'!L:L,MATCH($C388,'Policy Characteristics'!$C:$C,0)))</f>
        <v>reduce-downtime.html</v>
      </c>
    </row>
    <row r="389" spans="1:18" s="2" customFormat="1" x14ac:dyDescent="0.25">
      <c r="A389" s="276" t="str">
        <f>IF(ISBLANK(INDEX('Policy Characteristics'!A:A,MATCH($C389,'Policy Characteristics'!$C:$C,0))),"",INDEX('Policy Characteristics'!A:A,MATCH($C389,'Policy Characteristics'!$C:$C,0)))</f>
        <v>Electricity Supply</v>
      </c>
      <c r="B389" s="285" t="str">
        <f>IF(ISBLANK(INDEX('Policy Characteristics'!B:B,MATCH($C389,'Policy Characteristics'!$C:$C,0))),"",INDEX('Policy Characteristics'!B:B,MATCH($C389,'Policy Characteristics'!$C:$C,0)))</f>
        <v>Reduce Plant Downtime</v>
      </c>
      <c r="C389" s="341" t="str">
        <f>$C$388</f>
        <v>Percentage Reduction in Plant Downtime</v>
      </c>
      <c r="D389" s="6" t="s">
        <v>3578</v>
      </c>
      <c r="E389" s="47"/>
      <c r="F389" s="6" t="s">
        <v>3507</v>
      </c>
      <c r="G389" s="6"/>
      <c r="H389" s="49">
        <v>654</v>
      </c>
      <c r="I389" s="348" t="s">
        <v>45</v>
      </c>
      <c r="J389" s="277" t="str">
        <f>IF(ISBLANK(INDEX('Policy Characteristics'!D:D,MATCH($C389,'Policy Characteristics'!$C:$C,0))),"",INDEX('Policy Characteristics'!D:D,MATCH($C389,'Policy Characteristics'!$C:$C,0)))</f>
        <v>Reduce Plant Downtime</v>
      </c>
      <c r="K389" s="276" t="str">
        <f>IF(ISBLANK(INDEX('Policy Characteristics'!E:E,MATCH($C389,'Policy Characteristics'!$C:$C,0))),"",INDEX('Policy Characteristics'!E:E,MATCH($C389,'Policy Characteristics'!$C:$C,0)))</f>
        <v>elec reduce plant downtime</v>
      </c>
      <c r="L389" s="284">
        <f>IF(ISBLANK(INDEX('Policy Characteristics'!F:F,MATCH($C389,'Policy Characteristics'!$C:$C,0))),"",INDEX('Policy Characteristics'!F:F,MATCH($C389,'Policy Characteristics'!$C:$C,0)))</f>
        <v>0</v>
      </c>
      <c r="M389" s="284">
        <f>IF(ISBLANK(INDEX('Policy Characteristics'!G:G,MATCH($C389,'Policy Characteristics'!$C:$C,0))),"",INDEX('Policy Characteristics'!G:G,MATCH($C389,'Policy Characteristics'!$C:$C,0)))</f>
        <v>0.6</v>
      </c>
      <c r="N389" s="284">
        <f>IF(ISBLANK(INDEX('Policy Characteristics'!H:H,MATCH($C389,'Policy Characteristics'!$C:$C,0))),"",INDEX('Policy Characteristics'!H:H,MATCH($C389,'Policy Characteristics'!$C:$C,0)))</f>
        <v>0.01</v>
      </c>
      <c r="O389" s="276" t="str">
        <f>IF(ISBLANK(INDEX('Policy Characteristics'!I:I,MATCH($C389,'Policy Characteristics'!$C:$C,0))),"",INDEX('Policy Characteristics'!I:I,MATCH($C389,'Policy Characteristics'!$C:$C,0)))</f>
        <v>% reduction in downtime</v>
      </c>
      <c r="P389" s="276" t="str">
        <f>IF(ISBLANK(INDEX('Policy Characteristics'!J:J,MATCH($C389,'Policy Characteristics'!$C:$C,0))),"",INDEX('Policy Characteristics'!J:J,MATCH($C389,'Policy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89" s="276" t="str">
        <f>IF(ISBLANK(INDEX('Policy Characteristics'!K:K,MATCH($C389,'Policy Characteristics'!$C:$C,0))),"",INDEX('Policy Characteristics'!K:K,MATCH($C389,'Policy Characteristics'!$C:$C,0)))</f>
        <v>electricity-sector-main.html#red-downtime</v>
      </c>
      <c r="R389" s="276" t="str">
        <f>IF(ISBLANK(INDEX('Policy Characteristics'!L:L,MATCH($C389,'Policy Characteristics'!$C:$C,0))),"",INDEX('Policy Characteristics'!L:L,MATCH($C389,'Policy Characteristics'!$C:$C,0)))</f>
        <v>reduce-downtime.html</v>
      </c>
    </row>
    <row r="390" spans="1:18" s="2" customFormat="1" x14ac:dyDescent="0.25">
      <c r="A390" s="276" t="str">
        <f>IF(ISBLANK(INDEX('Policy Characteristics'!A:A,MATCH($C390,'Policy Characteristics'!$C:$C,0))),"",INDEX('Policy Characteristics'!A:A,MATCH($C390,'Policy Characteristics'!$C:$C,0)))</f>
        <v>Electricity Supply</v>
      </c>
      <c r="B390" s="285" t="str">
        <f>IF(ISBLANK(INDEX('Policy Characteristics'!B:B,MATCH($C390,'Policy Characteristics'!$C:$C,0))),"",INDEX('Policy Characteristics'!B:B,MATCH($C390,'Policy Characteristics'!$C:$C,0)))</f>
        <v>Reduce Plant Downtime</v>
      </c>
      <c r="C390" s="341" t="str">
        <f t="shared" ref="C390:C411" si="23">$C$388</f>
        <v>Percentage Reduction in Plant Downtime</v>
      </c>
      <c r="D390" s="6" t="s">
        <v>3579</v>
      </c>
      <c r="E390" s="47"/>
      <c r="F390" s="6" t="s">
        <v>3508</v>
      </c>
      <c r="G390" s="6"/>
      <c r="H390" s="49">
        <v>1781</v>
      </c>
      <c r="I390" s="348"/>
      <c r="J390" s="277" t="str">
        <f>IF(ISBLANK(INDEX('Policy Characteristics'!D:D,MATCH($C390,'Policy Characteristics'!$C:$C,0))),"",INDEX('Policy Characteristics'!D:D,MATCH($C390,'Policy Characteristics'!$C:$C,0)))</f>
        <v>Reduce Plant Downtime</v>
      </c>
      <c r="K390" s="276" t="str">
        <f>IF(ISBLANK(INDEX('Policy Characteristics'!E:E,MATCH($C390,'Policy Characteristics'!$C:$C,0))),"",INDEX('Policy Characteristics'!E:E,MATCH($C390,'Policy Characteristics'!$C:$C,0)))</f>
        <v>elec reduce plant downtime</v>
      </c>
      <c r="L390" s="284">
        <f>IF(ISBLANK(INDEX('Policy Characteristics'!F:F,MATCH($C390,'Policy Characteristics'!$C:$C,0))),"",INDEX('Policy Characteristics'!F:F,MATCH($C390,'Policy Characteristics'!$C:$C,0)))</f>
        <v>0</v>
      </c>
      <c r="M390" s="284">
        <f>IF(ISBLANK(INDEX('Policy Characteristics'!G:G,MATCH($C390,'Policy Characteristics'!$C:$C,0))),"",INDEX('Policy Characteristics'!G:G,MATCH($C390,'Policy Characteristics'!$C:$C,0)))</f>
        <v>0.6</v>
      </c>
      <c r="N390" s="284">
        <f>IF(ISBLANK(INDEX('Policy Characteristics'!H:H,MATCH($C390,'Policy Characteristics'!$C:$C,0))),"",INDEX('Policy Characteristics'!H:H,MATCH($C390,'Policy Characteristics'!$C:$C,0)))</f>
        <v>0.01</v>
      </c>
      <c r="O390" s="276" t="str">
        <f>IF(ISBLANK(INDEX('Policy Characteristics'!I:I,MATCH($C390,'Policy Characteristics'!$C:$C,0))),"",INDEX('Policy Characteristics'!I:I,MATCH($C390,'Policy Characteristics'!$C:$C,0)))</f>
        <v>% reduction in downtime</v>
      </c>
      <c r="P390" s="276" t="str">
        <f>IF(ISBLANK(INDEX('Policy Characteristics'!J:J,MATCH($C390,'Policy Characteristics'!$C:$C,0))),"",INDEX('Policy Characteristics'!J:J,MATCH($C390,'Policy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0" s="276" t="str">
        <f>IF(ISBLANK(INDEX('Policy Characteristics'!K:K,MATCH($C390,'Policy Characteristics'!$C:$C,0))),"",INDEX('Policy Characteristics'!K:K,MATCH($C390,'Policy Characteristics'!$C:$C,0)))</f>
        <v>electricity-sector-main.html#red-downtime</v>
      </c>
      <c r="R390" s="276" t="str">
        <f>IF(ISBLANK(INDEX('Policy Characteristics'!L:L,MATCH($C390,'Policy Characteristics'!$C:$C,0))),"",INDEX('Policy Characteristics'!L:L,MATCH($C390,'Policy Characteristics'!$C:$C,0)))</f>
        <v>reduce-downtime.html</v>
      </c>
    </row>
    <row r="391" spans="1:18" s="2" customFormat="1" x14ac:dyDescent="0.25">
      <c r="A391" s="276" t="str">
        <f>IF(ISBLANK(INDEX('Policy Characteristics'!A:A,MATCH($C391,'Policy Characteristics'!$C:$C,0))),"",INDEX('Policy Characteristics'!A:A,MATCH($C391,'Policy Characteristics'!$C:$C,0)))</f>
        <v>Electricity Supply</v>
      </c>
      <c r="B391" s="285" t="str">
        <f>IF(ISBLANK(INDEX('Policy Characteristics'!B:B,MATCH($C391,'Policy Characteristics'!$C:$C,0))),"",INDEX('Policy Characteristics'!B:B,MATCH($C391,'Policy Characteristics'!$C:$C,0)))</f>
        <v>Reduce Plant Downtime</v>
      </c>
      <c r="C391" s="341" t="str">
        <f t="shared" si="23"/>
        <v>Percentage Reduction in Plant Downtime</v>
      </c>
      <c r="D391" s="6" t="s">
        <v>77</v>
      </c>
      <c r="E391" s="47"/>
      <c r="F391" s="6" t="s">
        <v>3589</v>
      </c>
      <c r="G391" s="6"/>
      <c r="H391" s="49">
        <v>657</v>
      </c>
      <c r="I391" s="348" t="s">
        <v>45</v>
      </c>
      <c r="J391" s="277" t="str">
        <f>IF(ISBLANK(INDEX('Policy Characteristics'!D:D,MATCH($C391,'Policy Characteristics'!$C:$C,0))),"",INDEX('Policy Characteristics'!D:D,MATCH($C391,'Policy Characteristics'!$C:$C,0)))</f>
        <v>Reduce Plant Downtime</v>
      </c>
      <c r="K391" s="276" t="str">
        <f>IF(ISBLANK(INDEX('Policy Characteristics'!E:E,MATCH($C391,'Policy Characteristics'!$C:$C,0))),"",INDEX('Policy Characteristics'!E:E,MATCH($C391,'Policy Characteristics'!$C:$C,0)))</f>
        <v>elec reduce plant downtime</v>
      </c>
      <c r="L391" s="284">
        <f>IF(ISBLANK(INDEX('Policy Characteristics'!F:F,MATCH($C391,'Policy Characteristics'!$C:$C,0))),"",INDEX('Policy Characteristics'!F:F,MATCH($C391,'Policy Characteristics'!$C:$C,0)))</f>
        <v>0</v>
      </c>
      <c r="M391" s="284">
        <f>IF(ISBLANK(INDEX('Policy Characteristics'!G:G,MATCH($C391,'Policy Characteristics'!$C:$C,0))),"",INDEX('Policy Characteristics'!G:G,MATCH($C391,'Policy Characteristics'!$C:$C,0)))</f>
        <v>0.6</v>
      </c>
      <c r="N391" s="284">
        <f>IF(ISBLANK(INDEX('Policy Characteristics'!H:H,MATCH($C391,'Policy Characteristics'!$C:$C,0))),"",INDEX('Policy Characteristics'!H:H,MATCH($C391,'Policy Characteristics'!$C:$C,0)))</f>
        <v>0.01</v>
      </c>
      <c r="O391" s="276" t="str">
        <f>IF(ISBLANK(INDEX('Policy Characteristics'!I:I,MATCH($C391,'Policy Characteristics'!$C:$C,0))),"",INDEX('Policy Characteristics'!I:I,MATCH($C391,'Policy Characteristics'!$C:$C,0)))</f>
        <v>% reduction in downtime</v>
      </c>
      <c r="P391" s="276" t="str">
        <f>IF(ISBLANK(INDEX('Policy Characteristics'!J:J,MATCH($C391,'Policy Characteristics'!$C:$C,0))),"",INDEX('Policy Characteristics'!J:J,MATCH($C391,'Policy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1" s="276" t="str">
        <f>IF(ISBLANK(INDEX('Policy Characteristics'!K:K,MATCH($C391,'Policy Characteristics'!$C:$C,0))),"",INDEX('Policy Characteristics'!K:K,MATCH($C391,'Policy Characteristics'!$C:$C,0)))</f>
        <v>electricity-sector-main.html#red-downtime</v>
      </c>
      <c r="R391" s="276" t="str">
        <f>IF(ISBLANK(INDEX('Policy Characteristics'!L:L,MATCH($C391,'Policy Characteristics'!$C:$C,0))),"",INDEX('Policy Characteristics'!L:L,MATCH($C391,'Policy Characteristics'!$C:$C,0)))</f>
        <v>reduce-downtime.html</v>
      </c>
    </row>
    <row r="392" spans="1:18" s="2" customFormat="1" x14ac:dyDescent="0.25">
      <c r="A392" s="276" t="str">
        <f>IF(ISBLANK(INDEX('Policy Characteristics'!A:A,MATCH($C392,'Policy Characteristics'!$C:$C,0))),"",INDEX('Policy Characteristics'!A:A,MATCH($C392,'Policy Characteristics'!$C:$C,0)))</f>
        <v>Electricity Supply</v>
      </c>
      <c r="B392" s="285" t="str">
        <f>IF(ISBLANK(INDEX('Policy Characteristics'!B:B,MATCH($C392,'Policy Characteristics'!$C:$C,0))),"",INDEX('Policy Characteristics'!B:B,MATCH($C392,'Policy Characteristics'!$C:$C,0)))</f>
        <v>Reduce Plant Downtime</v>
      </c>
      <c r="C392" s="341" t="str">
        <f t="shared" si="23"/>
        <v>Percentage Reduction in Plant Downtime</v>
      </c>
      <c r="D392" s="6" t="s">
        <v>78</v>
      </c>
      <c r="E392" s="47"/>
      <c r="F392" s="6" t="s">
        <v>90</v>
      </c>
      <c r="G392" s="6"/>
      <c r="H392" s="49">
        <v>660</v>
      </c>
      <c r="I392" s="348" t="s">
        <v>45</v>
      </c>
      <c r="J392" s="277" t="str">
        <f>IF(ISBLANK(INDEX('Policy Characteristics'!D:D,MATCH($C392,'Policy Characteristics'!$C:$C,0))),"",INDEX('Policy Characteristics'!D:D,MATCH($C392,'Policy Characteristics'!$C:$C,0)))</f>
        <v>Reduce Plant Downtime</v>
      </c>
      <c r="K392" s="276" t="str">
        <f>IF(ISBLANK(INDEX('Policy Characteristics'!E:E,MATCH($C392,'Policy Characteristics'!$C:$C,0))),"",INDEX('Policy Characteristics'!E:E,MATCH($C392,'Policy Characteristics'!$C:$C,0)))</f>
        <v>elec reduce plant downtime</v>
      </c>
      <c r="L392" s="284">
        <f>IF(ISBLANK(INDEX('Policy Characteristics'!F:F,MATCH($C392,'Policy Characteristics'!$C:$C,0))),"",INDEX('Policy Characteristics'!F:F,MATCH($C392,'Policy Characteristics'!$C:$C,0)))</f>
        <v>0</v>
      </c>
      <c r="M392" s="284">
        <f>IF(ISBLANK(INDEX('Policy Characteristics'!G:G,MATCH($C392,'Policy Characteristics'!$C:$C,0))),"",INDEX('Policy Characteristics'!G:G,MATCH($C392,'Policy Characteristics'!$C:$C,0)))</f>
        <v>0.6</v>
      </c>
      <c r="N392" s="284">
        <f>IF(ISBLANK(INDEX('Policy Characteristics'!H:H,MATCH($C392,'Policy Characteristics'!$C:$C,0))),"",INDEX('Policy Characteristics'!H:H,MATCH($C392,'Policy Characteristics'!$C:$C,0)))</f>
        <v>0.01</v>
      </c>
      <c r="O392" s="276" t="str">
        <f>IF(ISBLANK(INDEX('Policy Characteristics'!I:I,MATCH($C392,'Policy Characteristics'!$C:$C,0))),"",INDEX('Policy Characteristics'!I:I,MATCH($C392,'Policy Characteristics'!$C:$C,0)))</f>
        <v>% reduction in downtime</v>
      </c>
      <c r="P392" s="276" t="str">
        <f>IF(ISBLANK(INDEX('Policy Characteristics'!J:J,MATCH($C392,'Policy Characteristics'!$C:$C,0))),"",INDEX('Policy Characteristics'!J:J,MATCH($C392,'Policy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2" s="276" t="str">
        <f>IF(ISBLANK(INDEX('Policy Characteristics'!K:K,MATCH($C392,'Policy Characteristics'!$C:$C,0))),"",INDEX('Policy Characteristics'!K:K,MATCH($C392,'Policy Characteristics'!$C:$C,0)))</f>
        <v>electricity-sector-main.html#red-downtime</v>
      </c>
      <c r="R392" s="276" t="str">
        <f>IF(ISBLANK(INDEX('Policy Characteristics'!L:L,MATCH($C392,'Policy Characteristics'!$C:$C,0))),"",INDEX('Policy Characteristics'!L:L,MATCH($C392,'Policy Characteristics'!$C:$C,0)))</f>
        <v>reduce-downtime.html</v>
      </c>
    </row>
    <row r="393" spans="1:18" s="2" customFormat="1" x14ac:dyDescent="0.25">
      <c r="A393" s="276" t="str">
        <f>IF(ISBLANK(INDEX('Policy Characteristics'!A:A,MATCH($C393,'Policy Characteristics'!$C:$C,0))),"",INDEX('Policy Characteristics'!A:A,MATCH($C393,'Policy Characteristics'!$C:$C,0)))</f>
        <v>Electricity Supply</v>
      </c>
      <c r="B393" s="285" t="str">
        <f>IF(ISBLANK(INDEX('Policy Characteristics'!B:B,MATCH($C393,'Policy Characteristics'!$C:$C,0))),"",INDEX('Policy Characteristics'!B:B,MATCH($C393,'Policy Characteristics'!$C:$C,0)))</f>
        <v>Reduce Plant Downtime</v>
      </c>
      <c r="C393" s="341" t="str">
        <f t="shared" si="23"/>
        <v>Percentage Reduction in Plant Downtime</v>
      </c>
      <c r="D393" s="6" t="s">
        <v>463</v>
      </c>
      <c r="E393" s="47"/>
      <c r="F393" s="6" t="s">
        <v>466</v>
      </c>
      <c r="G393" s="6"/>
      <c r="H393" s="49">
        <v>143</v>
      </c>
      <c r="I393" s="348" t="s">
        <v>44</v>
      </c>
      <c r="J393" s="277" t="str">
        <f>IF(ISBLANK(INDEX('Policy Characteristics'!D:D,MATCH($C393,'Policy Characteristics'!$C:$C,0))),"",INDEX('Policy Characteristics'!D:D,MATCH($C393,'Policy Characteristics'!$C:$C,0)))</f>
        <v>Reduce Plant Downtime</v>
      </c>
      <c r="K393" s="276" t="str">
        <f>IF(ISBLANK(INDEX('Policy Characteristics'!E:E,MATCH($C393,'Policy Characteristics'!$C:$C,0))),"",INDEX('Policy Characteristics'!E:E,MATCH($C393,'Policy Characteristics'!$C:$C,0)))</f>
        <v>elec reduce plant downtime</v>
      </c>
      <c r="L393" s="284">
        <f>IF(ISBLANK(INDEX('Policy Characteristics'!F:F,MATCH($C393,'Policy Characteristics'!$C:$C,0))),"",INDEX('Policy Characteristics'!F:F,MATCH($C393,'Policy Characteristics'!$C:$C,0)))</f>
        <v>0</v>
      </c>
      <c r="M393" s="284">
        <f>IF(ISBLANK(INDEX('Policy Characteristics'!G:G,MATCH($C393,'Policy Characteristics'!$C:$C,0))),"",INDEX('Policy Characteristics'!G:G,MATCH($C393,'Policy Characteristics'!$C:$C,0)))</f>
        <v>0.6</v>
      </c>
      <c r="N393" s="284">
        <f>IF(ISBLANK(INDEX('Policy Characteristics'!H:H,MATCH($C393,'Policy Characteristics'!$C:$C,0))),"",INDEX('Policy Characteristics'!H:H,MATCH($C393,'Policy Characteristics'!$C:$C,0)))</f>
        <v>0.01</v>
      </c>
      <c r="O393" s="276" t="str">
        <f>IF(ISBLANK(INDEX('Policy Characteristics'!I:I,MATCH($C393,'Policy Characteristics'!$C:$C,0))),"",INDEX('Policy Characteristics'!I:I,MATCH($C393,'Policy Characteristics'!$C:$C,0)))</f>
        <v>% reduction in downtime</v>
      </c>
      <c r="P393" s="276" t="str">
        <f>IF(ISBLANK(INDEX('Policy Characteristics'!J:J,MATCH($C393,'Policy Characteristics'!$C:$C,0))),"",INDEX('Policy Characteristics'!J:J,MATCH($C393,'Policy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3" s="276" t="str">
        <f>IF(ISBLANK(INDEX('Policy Characteristics'!K:K,MATCH($C393,'Policy Characteristics'!$C:$C,0))),"",INDEX('Policy Characteristics'!K:K,MATCH($C393,'Policy Characteristics'!$C:$C,0)))</f>
        <v>electricity-sector-main.html#red-downtime</v>
      </c>
      <c r="R393" s="276" t="str">
        <f>IF(ISBLANK(INDEX('Policy Characteristics'!L:L,MATCH($C393,'Policy Characteristics'!$C:$C,0))),"",INDEX('Policy Characteristics'!L:L,MATCH($C393,'Policy Characteristics'!$C:$C,0)))</f>
        <v>reduce-downtime.html</v>
      </c>
    </row>
    <row r="394" spans="1:18" s="2" customFormat="1" x14ac:dyDescent="0.25">
      <c r="A394" s="276" t="str">
        <f>IF(ISBLANK(INDEX('Policy Characteristics'!A:A,MATCH($C394,'Policy Characteristics'!$C:$C,0))),"",INDEX('Policy Characteristics'!A:A,MATCH($C394,'Policy Characteristics'!$C:$C,0)))</f>
        <v>Electricity Supply</v>
      </c>
      <c r="B394" s="285" t="str">
        <f>IF(ISBLANK(INDEX('Policy Characteristics'!B:B,MATCH($C394,'Policy Characteristics'!$C:$C,0))),"",INDEX('Policy Characteristics'!B:B,MATCH($C394,'Policy Characteristics'!$C:$C,0)))</f>
        <v>Reduce Plant Downtime</v>
      </c>
      <c r="C394" s="341" t="str">
        <f t="shared" si="23"/>
        <v>Percentage Reduction in Plant Downtime</v>
      </c>
      <c r="D394" s="6" t="s">
        <v>79</v>
      </c>
      <c r="E394" s="47"/>
      <c r="F394" s="6" t="s">
        <v>91</v>
      </c>
      <c r="G394" s="6"/>
      <c r="H394" s="49">
        <v>144</v>
      </c>
      <c r="I394" s="348" t="s">
        <v>44</v>
      </c>
      <c r="J394" s="277" t="str">
        <f>IF(ISBLANK(INDEX('Policy Characteristics'!D:D,MATCH($C394,'Policy Characteristics'!$C:$C,0))),"",INDEX('Policy Characteristics'!D:D,MATCH($C394,'Policy Characteristics'!$C:$C,0)))</f>
        <v>Reduce Plant Downtime</v>
      </c>
      <c r="K394" s="276" t="str">
        <f>IF(ISBLANK(INDEX('Policy Characteristics'!E:E,MATCH($C394,'Policy Characteristics'!$C:$C,0))),"",INDEX('Policy Characteristics'!E:E,MATCH($C394,'Policy Characteristics'!$C:$C,0)))</f>
        <v>elec reduce plant downtime</v>
      </c>
      <c r="L394" s="284">
        <f>IF(ISBLANK(INDEX('Policy Characteristics'!F:F,MATCH($C394,'Policy Characteristics'!$C:$C,0))),"",INDEX('Policy Characteristics'!F:F,MATCH($C394,'Policy Characteristics'!$C:$C,0)))</f>
        <v>0</v>
      </c>
      <c r="M394" s="284">
        <f>IF(ISBLANK(INDEX('Policy Characteristics'!G:G,MATCH($C394,'Policy Characteristics'!$C:$C,0))),"",INDEX('Policy Characteristics'!G:G,MATCH($C394,'Policy Characteristics'!$C:$C,0)))</f>
        <v>0.6</v>
      </c>
      <c r="N394" s="284">
        <f>IF(ISBLANK(INDEX('Policy Characteristics'!H:H,MATCH($C394,'Policy Characteristics'!$C:$C,0))),"",INDEX('Policy Characteristics'!H:H,MATCH($C394,'Policy Characteristics'!$C:$C,0)))</f>
        <v>0.01</v>
      </c>
      <c r="O394" s="276" t="str">
        <f>IF(ISBLANK(INDEX('Policy Characteristics'!I:I,MATCH($C394,'Policy Characteristics'!$C:$C,0))),"",INDEX('Policy Characteristics'!I:I,MATCH($C394,'Policy Characteristics'!$C:$C,0)))</f>
        <v>% reduction in downtime</v>
      </c>
      <c r="P394" s="276" t="str">
        <f>IF(ISBLANK(INDEX('Policy Characteristics'!J:J,MATCH($C394,'Policy Characteristics'!$C:$C,0))),"",INDEX('Policy Characteristics'!J:J,MATCH($C394,'Policy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4" s="276" t="str">
        <f>IF(ISBLANK(INDEX('Policy Characteristics'!K:K,MATCH($C394,'Policy Characteristics'!$C:$C,0))),"",INDEX('Policy Characteristics'!K:K,MATCH($C394,'Policy Characteristics'!$C:$C,0)))</f>
        <v>electricity-sector-main.html#red-downtime</v>
      </c>
      <c r="R394" s="276" t="str">
        <f>IF(ISBLANK(INDEX('Policy Characteristics'!L:L,MATCH($C394,'Policy Characteristics'!$C:$C,0))),"",INDEX('Policy Characteristics'!L:L,MATCH($C394,'Policy Characteristics'!$C:$C,0)))</f>
        <v>reduce-downtime.html</v>
      </c>
    </row>
    <row r="395" spans="1:18" s="2" customFormat="1" x14ac:dyDescent="0.25">
      <c r="A395" s="276" t="str">
        <f>IF(ISBLANK(INDEX('Policy Characteristics'!A:A,MATCH($C395,'Policy Characteristics'!$C:$C,0))),"",INDEX('Policy Characteristics'!A:A,MATCH($C395,'Policy Characteristics'!$C:$C,0)))</f>
        <v>Electricity Supply</v>
      </c>
      <c r="B395" s="285" t="str">
        <f>IF(ISBLANK(INDEX('Policy Characteristics'!B:B,MATCH($C395,'Policy Characteristics'!$C:$C,0))),"",INDEX('Policy Characteristics'!B:B,MATCH($C395,'Policy Characteristics'!$C:$C,0)))</f>
        <v>Reduce Plant Downtime</v>
      </c>
      <c r="C395" s="341" t="str">
        <f t="shared" si="23"/>
        <v>Percentage Reduction in Plant Downtime</v>
      </c>
      <c r="D395" s="6" t="s">
        <v>80</v>
      </c>
      <c r="E395" s="47"/>
      <c r="F395" s="6" t="s">
        <v>92</v>
      </c>
      <c r="G395" s="6"/>
      <c r="H395" s="49">
        <v>667</v>
      </c>
      <c r="I395" s="348" t="s">
        <v>45</v>
      </c>
      <c r="J395" s="277" t="str">
        <f>IF(ISBLANK(INDEX('Policy Characteristics'!D:D,MATCH($C395,'Policy Characteristics'!$C:$C,0))),"",INDEX('Policy Characteristics'!D:D,MATCH($C395,'Policy Characteristics'!$C:$C,0)))</f>
        <v>Reduce Plant Downtime</v>
      </c>
      <c r="K395" s="276" t="str">
        <f>IF(ISBLANK(INDEX('Policy Characteristics'!E:E,MATCH($C395,'Policy Characteristics'!$C:$C,0))),"",INDEX('Policy Characteristics'!E:E,MATCH($C395,'Policy Characteristics'!$C:$C,0)))</f>
        <v>elec reduce plant downtime</v>
      </c>
      <c r="L395" s="284">
        <f>IF(ISBLANK(INDEX('Policy Characteristics'!F:F,MATCH($C395,'Policy Characteristics'!$C:$C,0))),"",INDEX('Policy Characteristics'!F:F,MATCH($C395,'Policy Characteristics'!$C:$C,0)))</f>
        <v>0</v>
      </c>
      <c r="M395" s="284">
        <f>IF(ISBLANK(INDEX('Policy Characteristics'!G:G,MATCH($C395,'Policy Characteristics'!$C:$C,0))),"",INDEX('Policy Characteristics'!G:G,MATCH($C395,'Policy Characteristics'!$C:$C,0)))</f>
        <v>0.6</v>
      </c>
      <c r="N395" s="284">
        <f>IF(ISBLANK(INDEX('Policy Characteristics'!H:H,MATCH($C395,'Policy Characteristics'!$C:$C,0))),"",INDEX('Policy Characteristics'!H:H,MATCH($C395,'Policy Characteristics'!$C:$C,0)))</f>
        <v>0.01</v>
      </c>
      <c r="O395" s="276" t="str">
        <f>IF(ISBLANK(INDEX('Policy Characteristics'!I:I,MATCH($C395,'Policy Characteristics'!$C:$C,0))),"",INDEX('Policy Characteristics'!I:I,MATCH($C395,'Policy Characteristics'!$C:$C,0)))</f>
        <v>% reduction in downtime</v>
      </c>
      <c r="P395" s="276" t="str">
        <f>IF(ISBLANK(INDEX('Policy Characteristics'!J:J,MATCH($C395,'Policy Characteristics'!$C:$C,0))),"",INDEX('Policy Characteristics'!J:J,MATCH($C395,'Policy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5" s="276" t="str">
        <f>IF(ISBLANK(INDEX('Policy Characteristics'!K:K,MATCH($C395,'Policy Characteristics'!$C:$C,0))),"",INDEX('Policy Characteristics'!K:K,MATCH($C395,'Policy Characteristics'!$C:$C,0)))</f>
        <v>electricity-sector-main.html#red-downtime</v>
      </c>
      <c r="R395" s="276" t="str">
        <f>IF(ISBLANK(INDEX('Policy Characteristics'!L:L,MATCH($C395,'Policy Characteristics'!$C:$C,0))),"",INDEX('Policy Characteristics'!L:L,MATCH($C395,'Policy Characteristics'!$C:$C,0)))</f>
        <v>reduce-downtime.html</v>
      </c>
    </row>
    <row r="396" spans="1:18" s="2" customFormat="1" x14ac:dyDescent="0.25">
      <c r="A396" s="276" t="str">
        <f>IF(ISBLANK(INDEX('Policy Characteristics'!A:A,MATCH($C396,'Policy Characteristics'!$C:$C,0))),"",INDEX('Policy Characteristics'!A:A,MATCH($C396,'Policy Characteristics'!$C:$C,0)))</f>
        <v>Electricity Supply</v>
      </c>
      <c r="B396" s="285" t="str">
        <f>IF(ISBLANK(INDEX('Policy Characteristics'!B:B,MATCH($C396,'Policy Characteristics'!$C:$C,0))),"",INDEX('Policy Characteristics'!B:B,MATCH($C396,'Policy Characteristics'!$C:$C,0)))</f>
        <v>Reduce Plant Downtime</v>
      </c>
      <c r="C396" s="341" t="str">
        <f t="shared" si="23"/>
        <v>Percentage Reduction in Plant Downtime</v>
      </c>
      <c r="D396" s="6" t="s">
        <v>81</v>
      </c>
      <c r="E396" s="47"/>
      <c r="F396" s="6" t="s">
        <v>93</v>
      </c>
      <c r="G396" s="6"/>
      <c r="H396" s="49">
        <v>670</v>
      </c>
      <c r="I396" s="348" t="s">
        <v>45</v>
      </c>
      <c r="J396" s="277" t="str">
        <f>IF(ISBLANK(INDEX('Policy Characteristics'!D:D,MATCH($C396,'Policy Characteristics'!$C:$C,0))),"",INDEX('Policy Characteristics'!D:D,MATCH($C396,'Policy Characteristics'!$C:$C,0)))</f>
        <v>Reduce Plant Downtime</v>
      </c>
      <c r="K396" s="276" t="str">
        <f>IF(ISBLANK(INDEX('Policy Characteristics'!E:E,MATCH($C396,'Policy Characteristics'!$C:$C,0))),"",INDEX('Policy Characteristics'!E:E,MATCH($C396,'Policy Characteristics'!$C:$C,0)))</f>
        <v>elec reduce plant downtime</v>
      </c>
      <c r="L396" s="284">
        <f>IF(ISBLANK(INDEX('Policy Characteristics'!F:F,MATCH($C396,'Policy Characteristics'!$C:$C,0))),"",INDEX('Policy Characteristics'!F:F,MATCH($C396,'Policy Characteristics'!$C:$C,0)))</f>
        <v>0</v>
      </c>
      <c r="M396" s="284">
        <f>IF(ISBLANK(INDEX('Policy Characteristics'!G:G,MATCH($C396,'Policy Characteristics'!$C:$C,0))),"",INDEX('Policy Characteristics'!G:G,MATCH($C396,'Policy Characteristics'!$C:$C,0)))</f>
        <v>0.6</v>
      </c>
      <c r="N396" s="284">
        <f>IF(ISBLANK(INDEX('Policy Characteristics'!H:H,MATCH($C396,'Policy Characteristics'!$C:$C,0))),"",INDEX('Policy Characteristics'!H:H,MATCH($C396,'Policy Characteristics'!$C:$C,0)))</f>
        <v>0.01</v>
      </c>
      <c r="O396" s="276" t="str">
        <f>IF(ISBLANK(INDEX('Policy Characteristics'!I:I,MATCH($C396,'Policy Characteristics'!$C:$C,0))),"",INDEX('Policy Characteristics'!I:I,MATCH($C396,'Policy Characteristics'!$C:$C,0)))</f>
        <v>% reduction in downtime</v>
      </c>
      <c r="P396" s="276" t="str">
        <f>IF(ISBLANK(INDEX('Policy Characteristics'!J:J,MATCH($C396,'Policy Characteristics'!$C:$C,0))),"",INDEX('Policy Characteristics'!J:J,MATCH($C396,'Policy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6" s="276" t="str">
        <f>IF(ISBLANK(INDEX('Policy Characteristics'!K:K,MATCH($C396,'Policy Characteristics'!$C:$C,0))),"",INDEX('Policy Characteristics'!K:K,MATCH($C396,'Policy Characteristics'!$C:$C,0)))</f>
        <v>electricity-sector-main.html#red-downtime</v>
      </c>
      <c r="R396" s="276" t="str">
        <f>IF(ISBLANK(INDEX('Policy Characteristics'!L:L,MATCH($C396,'Policy Characteristics'!$C:$C,0))),"",INDEX('Policy Characteristics'!L:L,MATCH($C396,'Policy Characteristics'!$C:$C,0)))</f>
        <v>reduce-downtime.html</v>
      </c>
    </row>
    <row r="397" spans="1:18" s="2" customFormat="1" x14ac:dyDescent="0.25">
      <c r="A397" s="276" t="str">
        <f>IF(ISBLANK(INDEX('Policy Characteristics'!A:A,MATCH($C397,'Policy Characteristics'!$C:$C,0))),"",INDEX('Policy Characteristics'!A:A,MATCH($C397,'Policy Characteristics'!$C:$C,0)))</f>
        <v>Electricity Supply</v>
      </c>
      <c r="B397" s="285" t="str">
        <f>IF(ISBLANK(INDEX('Policy Characteristics'!B:B,MATCH($C397,'Policy Characteristics'!$C:$C,0))),"",INDEX('Policy Characteristics'!B:B,MATCH($C397,'Policy Characteristics'!$C:$C,0)))</f>
        <v>Reduce Plant Downtime</v>
      </c>
      <c r="C397" s="341" t="str">
        <f t="shared" si="23"/>
        <v>Percentage Reduction in Plant Downtime</v>
      </c>
      <c r="D397" s="6" t="s">
        <v>2450</v>
      </c>
      <c r="E397" s="47"/>
      <c r="F397" s="6" t="s">
        <v>451</v>
      </c>
      <c r="G397" s="6"/>
      <c r="H397" s="49">
        <v>673</v>
      </c>
      <c r="I397" s="348" t="s">
        <v>45</v>
      </c>
      <c r="J397" s="277" t="str">
        <f>IF(ISBLANK(INDEX('Policy Characteristics'!D:D,MATCH($C397,'Policy Characteristics'!$C:$C,0))),"",INDEX('Policy Characteristics'!D:D,MATCH($C397,'Policy Characteristics'!$C:$C,0)))</f>
        <v>Reduce Plant Downtime</v>
      </c>
      <c r="K397" s="276" t="str">
        <f>IF(ISBLANK(INDEX('Policy Characteristics'!E:E,MATCH($C397,'Policy Characteristics'!$C:$C,0))),"",INDEX('Policy Characteristics'!E:E,MATCH($C397,'Policy Characteristics'!$C:$C,0)))</f>
        <v>elec reduce plant downtime</v>
      </c>
      <c r="L397" s="284">
        <f>IF(ISBLANK(INDEX('Policy Characteristics'!F:F,MATCH($C397,'Policy Characteristics'!$C:$C,0))),"",INDEX('Policy Characteristics'!F:F,MATCH($C397,'Policy Characteristics'!$C:$C,0)))</f>
        <v>0</v>
      </c>
      <c r="M397" s="284">
        <f>IF(ISBLANK(INDEX('Policy Characteristics'!G:G,MATCH($C397,'Policy Characteristics'!$C:$C,0))),"",INDEX('Policy Characteristics'!G:G,MATCH($C397,'Policy Characteristics'!$C:$C,0)))</f>
        <v>0.6</v>
      </c>
      <c r="N397" s="284">
        <f>IF(ISBLANK(INDEX('Policy Characteristics'!H:H,MATCH($C397,'Policy Characteristics'!$C:$C,0))),"",INDEX('Policy Characteristics'!H:H,MATCH($C397,'Policy Characteristics'!$C:$C,0)))</f>
        <v>0.01</v>
      </c>
      <c r="O397" s="276" t="str">
        <f>IF(ISBLANK(INDEX('Policy Characteristics'!I:I,MATCH($C397,'Policy Characteristics'!$C:$C,0))),"",INDEX('Policy Characteristics'!I:I,MATCH($C397,'Policy Characteristics'!$C:$C,0)))</f>
        <v>% reduction in downtime</v>
      </c>
      <c r="P397" s="276" t="str">
        <f>IF(ISBLANK(INDEX('Policy Characteristics'!J:J,MATCH($C397,'Policy Characteristics'!$C:$C,0))),"",INDEX('Policy Characteristics'!J:J,MATCH($C397,'Policy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7" s="276" t="str">
        <f>IF(ISBLANK(INDEX('Policy Characteristics'!K:K,MATCH($C397,'Policy Characteristics'!$C:$C,0))),"",INDEX('Policy Characteristics'!K:K,MATCH($C397,'Policy Characteristics'!$C:$C,0)))</f>
        <v>electricity-sector-main.html#red-downtime</v>
      </c>
      <c r="R397" s="276" t="str">
        <f>IF(ISBLANK(INDEX('Policy Characteristics'!L:L,MATCH($C397,'Policy Characteristics'!$C:$C,0))),"",INDEX('Policy Characteristics'!L:L,MATCH($C397,'Policy Characteristics'!$C:$C,0)))</f>
        <v>reduce-downtime.html</v>
      </c>
    </row>
    <row r="398" spans="1:18" s="2" customFormat="1" x14ac:dyDescent="0.25">
      <c r="A398" s="276" t="str">
        <f>IF(ISBLANK(INDEX('Policy Characteristics'!A:A,MATCH($C398,'Policy Characteristics'!$C:$C,0))),"",INDEX('Policy Characteristics'!A:A,MATCH($C398,'Policy Characteristics'!$C:$C,0)))</f>
        <v>Electricity Supply</v>
      </c>
      <c r="B398" s="285" t="str">
        <f>IF(ISBLANK(INDEX('Policy Characteristics'!B:B,MATCH($C398,'Policy Characteristics'!$C:$C,0))),"",INDEX('Policy Characteristics'!B:B,MATCH($C398,'Policy Characteristics'!$C:$C,0)))</f>
        <v>Reduce Plant Downtime</v>
      </c>
      <c r="C398" s="341" t="str">
        <f t="shared" si="23"/>
        <v>Percentage Reduction in Plant Downtime</v>
      </c>
      <c r="D398" s="6" t="s">
        <v>322</v>
      </c>
      <c r="E398" s="47"/>
      <c r="F398" s="6" t="s">
        <v>324</v>
      </c>
      <c r="G398" s="6"/>
      <c r="H398" s="49">
        <v>676</v>
      </c>
      <c r="I398" s="348" t="s">
        <v>45</v>
      </c>
      <c r="J398" s="277" t="str">
        <f>IF(ISBLANK(INDEX('Policy Characteristics'!D:D,MATCH($C398,'Policy Characteristics'!$C:$C,0))),"",INDEX('Policy Characteristics'!D:D,MATCH($C398,'Policy Characteristics'!$C:$C,0)))</f>
        <v>Reduce Plant Downtime</v>
      </c>
      <c r="K398" s="276" t="str">
        <f>IF(ISBLANK(INDEX('Policy Characteristics'!E:E,MATCH($C398,'Policy Characteristics'!$C:$C,0))),"",INDEX('Policy Characteristics'!E:E,MATCH($C398,'Policy Characteristics'!$C:$C,0)))</f>
        <v>elec reduce plant downtime</v>
      </c>
      <c r="L398" s="284">
        <f>IF(ISBLANK(INDEX('Policy Characteristics'!F:F,MATCH($C398,'Policy Characteristics'!$C:$C,0))),"",INDEX('Policy Characteristics'!F:F,MATCH($C398,'Policy Characteristics'!$C:$C,0)))</f>
        <v>0</v>
      </c>
      <c r="M398" s="284">
        <f>IF(ISBLANK(INDEX('Policy Characteristics'!G:G,MATCH($C398,'Policy Characteristics'!$C:$C,0))),"",INDEX('Policy Characteristics'!G:G,MATCH($C398,'Policy Characteristics'!$C:$C,0)))</f>
        <v>0.6</v>
      </c>
      <c r="N398" s="284">
        <f>IF(ISBLANK(INDEX('Policy Characteristics'!H:H,MATCH($C398,'Policy Characteristics'!$C:$C,0))),"",INDEX('Policy Characteristics'!H:H,MATCH($C398,'Policy Characteristics'!$C:$C,0)))</f>
        <v>0.01</v>
      </c>
      <c r="O398" s="276" t="str">
        <f>IF(ISBLANK(INDEX('Policy Characteristics'!I:I,MATCH($C398,'Policy Characteristics'!$C:$C,0))),"",INDEX('Policy Characteristics'!I:I,MATCH($C398,'Policy Characteristics'!$C:$C,0)))</f>
        <v>% reduction in downtime</v>
      </c>
      <c r="P398" s="276" t="str">
        <f>IF(ISBLANK(INDEX('Policy Characteristics'!J:J,MATCH($C398,'Policy Characteristics'!$C:$C,0))),"",INDEX('Policy Characteristics'!J:J,MATCH($C398,'Policy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8" s="276" t="str">
        <f>IF(ISBLANK(INDEX('Policy Characteristics'!K:K,MATCH($C398,'Policy Characteristics'!$C:$C,0))),"",INDEX('Policy Characteristics'!K:K,MATCH($C398,'Policy Characteristics'!$C:$C,0)))</f>
        <v>electricity-sector-main.html#red-downtime</v>
      </c>
      <c r="R398" s="276" t="str">
        <f>IF(ISBLANK(INDEX('Policy Characteristics'!L:L,MATCH($C398,'Policy Characteristics'!$C:$C,0))),"",INDEX('Policy Characteristics'!L:L,MATCH($C398,'Policy Characteristics'!$C:$C,0)))</f>
        <v>reduce-downtime.html</v>
      </c>
    </row>
    <row r="399" spans="1:18" s="2" customFormat="1" x14ac:dyDescent="0.25">
      <c r="A399" s="276" t="str">
        <f>IF(ISBLANK(INDEX('Policy Characteristics'!A:A,MATCH($C399,'Policy Characteristics'!$C:$C,0))),"",INDEX('Policy Characteristics'!A:A,MATCH($C399,'Policy Characteristics'!$C:$C,0)))</f>
        <v>Electricity Supply</v>
      </c>
      <c r="B399" s="285" t="str">
        <f>IF(ISBLANK(INDEX('Policy Characteristics'!B:B,MATCH($C399,'Policy Characteristics'!$C:$C,0))),"",INDEX('Policy Characteristics'!B:B,MATCH($C399,'Policy Characteristics'!$C:$C,0)))</f>
        <v>Reduce Plant Downtime</v>
      </c>
      <c r="C399" s="341" t="str">
        <f t="shared" si="23"/>
        <v>Percentage Reduction in Plant Downtime</v>
      </c>
      <c r="D399" s="6" t="s">
        <v>323</v>
      </c>
      <c r="E399" s="47"/>
      <c r="F399" s="6" t="s">
        <v>325</v>
      </c>
      <c r="G399" s="6"/>
      <c r="H399" s="49">
        <v>679</v>
      </c>
      <c r="I399" s="348" t="s">
        <v>45</v>
      </c>
      <c r="J399" s="277" t="str">
        <f>IF(ISBLANK(INDEX('Policy Characteristics'!D:D,MATCH($C399,'Policy Characteristics'!$C:$C,0))),"",INDEX('Policy Characteristics'!D:D,MATCH($C399,'Policy Characteristics'!$C:$C,0)))</f>
        <v>Reduce Plant Downtime</v>
      </c>
      <c r="K399" s="276" t="str">
        <f>IF(ISBLANK(INDEX('Policy Characteristics'!E:E,MATCH($C399,'Policy Characteristics'!$C:$C,0))),"",INDEX('Policy Characteristics'!E:E,MATCH($C399,'Policy Characteristics'!$C:$C,0)))</f>
        <v>elec reduce plant downtime</v>
      </c>
      <c r="L399" s="284">
        <f>IF(ISBLANK(INDEX('Policy Characteristics'!F:F,MATCH($C399,'Policy Characteristics'!$C:$C,0))),"",INDEX('Policy Characteristics'!F:F,MATCH($C399,'Policy Characteristics'!$C:$C,0)))</f>
        <v>0</v>
      </c>
      <c r="M399" s="284">
        <f>IF(ISBLANK(INDEX('Policy Characteristics'!G:G,MATCH($C399,'Policy Characteristics'!$C:$C,0))),"",INDEX('Policy Characteristics'!G:G,MATCH($C399,'Policy Characteristics'!$C:$C,0)))</f>
        <v>0.6</v>
      </c>
      <c r="N399" s="284">
        <f>IF(ISBLANK(INDEX('Policy Characteristics'!H:H,MATCH($C399,'Policy Characteristics'!$C:$C,0))),"",INDEX('Policy Characteristics'!H:H,MATCH($C399,'Policy Characteristics'!$C:$C,0)))</f>
        <v>0.01</v>
      </c>
      <c r="O399" s="276" t="str">
        <f>IF(ISBLANK(INDEX('Policy Characteristics'!I:I,MATCH($C399,'Policy Characteristics'!$C:$C,0))),"",INDEX('Policy Characteristics'!I:I,MATCH($C399,'Policy Characteristics'!$C:$C,0)))</f>
        <v>% reduction in downtime</v>
      </c>
      <c r="P399" s="276" t="str">
        <f>IF(ISBLANK(INDEX('Policy Characteristics'!J:J,MATCH($C399,'Policy Characteristics'!$C:$C,0))),"",INDEX('Policy Characteristics'!J:J,MATCH($C399,'Policy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99" s="276" t="str">
        <f>IF(ISBLANK(INDEX('Policy Characteristics'!K:K,MATCH($C399,'Policy Characteristics'!$C:$C,0))),"",INDEX('Policy Characteristics'!K:K,MATCH($C399,'Policy Characteristics'!$C:$C,0)))</f>
        <v>electricity-sector-main.html#red-downtime</v>
      </c>
      <c r="R399" s="276" t="str">
        <f>IF(ISBLANK(INDEX('Policy Characteristics'!L:L,MATCH($C399,'Policy Characteristics'!$C:$C,0))),"",INDEX('Policy Characteristics'!L:L,MATCH($C399,'Policy Characteristics'!$C:$C,0)))</f>
        <v>reduce-downtime.html</v>
      </c>
    </row>
    <row r="400" spans="1:18" s="2" customFormat="1" x14ac:dyDescent="0.25">
      <c r="A400" s="276" t="str">
        <f>IF(ISBLANK(INDEX('Policy Characteristics'!A:A,MATCH($C400,'Policy Characteristics'!$C:$C,0))),"",INDEX('Policy Characteristics'!A:A,MATCH($C400,'Policy Characteristics'!$C:$C,0)))</f>
        <v>Electricity Supply</v>
      </c>
      <c r="B400" s="285" t="str">
        <f>IF(ISBLANK(INDEX('Policy Characteristics'!B:B,MATCH($C400,'Policy Characteristics'!$C:$C,0))),"",INDEX('Policy Characteristics'!B:B,MATCH($C400,'Policy Characteristics'!$C:$C,0)))</f>
        <v>Reduce Plant Downtime</v>
      </c>
      <c r="C400" s="341" t="str">
        <f t="shared" si="23"/>
        <v>Percentage Reduction in Plant Downtime</v>
      </c>
      <c r="D400" s="6" t="s">
        <v>459</v>
      </c>
      <c r="E400" s="47"/>
      <c r="F400" s="6" t="s">
        <v>458</v>
      </c>
      <c r="G400" s="6"/>
      <c r="H400" s="49">
        <v>182</v>
      </c>
      <c r="I400" s="348" t="s">
        <v>44</v>
      </c>
      <c r="J400" s="277" t="str">
        <f>IF(ISBLANK(INDEX('Policy Characteristics'!D:D,MATCH($C400,'Policy Characteristics'!$C:$C,0))),"",INDEX('Policy Characteristics'!D:D,MATCH($C400,'Policy Characteristics'!$C:$C,0)))</f>
        <v>Reduce Plant Downtime</v>
      </c>
      <c r="K400" s="276" t="str">
        <f>IF(ISBLANK(INDEX('Policy Characteristics'!E:E,MATCH($C400,'Policy Characteristics'!$C:$C,0))),"",INDEX('Policy Characteristics'!E:E,MATCH($C400,'Policy Characteristics'!$C:$C,0)))</f>
        <v>elec reduce plant downtime</v>
      </c>
      <c r="L400" s="284">
        <f>IF(ISBLANK(INDEX('Policy Characteristics'!F:F,MATCH($C400,'Policy Characteristics'!$C:$C,0))),"",INDEX('Policy Characteristics'!F:F,MATCH($C400,'Policy Characteristics'!$C:$C,0)))</f>
        <v>0</v>
      </c>
      <c r="M400" s="284">
        <f>IF(ISBLANK(INDEX('Policy Characteristics'!G:G,MATCH($C400,'Policy Characteristics'!$C:$C,0))),"",INDEX('Policy Characteristics'!G:G,MATCH($C400,'Policy Characteristics'!$C:$C,0)))</f>
        <v>0.6</v>
      </c>
      <c r="N400" s="284">
        <f>IF(ISBLANK(INDEX('Policy Characteristics'!H:H,MATCH($C400,'Policy Characteristics'!$C:$C,0))),"",INDEX('Policy Characteristics'!H:H,MATCH($C400,'Policy Characteristics'!$C:$C,0)))</f>
        <v>0.01</v>
      </c>
      <c r="O400" s="276" t="str">
        <f>IF(ISBLANK(INDEX('Policy Characteristics'!I:I,MATCH($C400,'Policy Characteristics'!$C:$C,0))),"",INDEX('Policy Characteristics'!I:I,MATCH($C400,'Policy Characteristics'!$C:$C,0)))</f>
        <v>% reduction in downtime</v>
      </c>
      <c r="P400" s="276" t="str">
        <f>IF(ISBLANK(INDEX('Policy Characteristics'!J:J,MATCH($C400,'Policy Characteristics'!$C:$C,0))),"",INDEX('Policy Characteristics'!J:J,MATCH($C400,'Policy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0" s="276" t="str">
        <f>IF(ISBLANK(INDEX('Policy Characteristics'!K:K,MATCH($C400,'Policy Characteristics'!$C:$C,0))),"",INDEX('Policy Characteristics'!K:K,MATCH($C400,'Policy Characteristics'!$C:$C,0)))</f>
        <v>electricity-sector-main.html#red-downtime</v>
      </c>
      <c r="R400" s="276" t="str">
        <f>IF(ISBLANK(INDEX('Policy Characteristics'!L:L,MATCH($C400,'Policy Characteristics'!$C:$C,0))),"",INDEX('Policy Characteristics'!L:L,MATCH($C400,'Policy Characteristics'!$C:$C,0)))</f>
        <v>reduce-downtime.html</v>
      </c>
    </row>
    <row r="401" spans="1:18" s="2" customFormat="1" x14ac:dyDescent="0.25">
      <c r="A401" s="276" t="str">
        <f>IF(ISBLANK(INDEX('Policy Characteristics'!A:A,MATCH($C401,'Policy Characteristics'!$C:$C,0))),"",INDEX('Policy Characteristics'!A:A,MATCH($C401,'Policy Characteristics'!$C:$C,0)))</f>
        <v>Electricity Supply</v>
      </c>
      <c r="B401" s="285" t="str">
        <f>IF(ISBLANK(INDEX('Policy Characteristics'!B:B,MATCH($C401,'Policy Characteristics'!$C:$C,0))),"",INDEX('Policy Characteristics'!B:B,MATCH($C401,'Policy Characteristics'!$C:$C,0)))</f>
        <v>Reduce Plant Downtime</v>
      </c>
      <c r="C401" s="341" t="str">
        <f t="shared" si="23"/>
        <v>Percentage Reduction in Plant Downtime</v>
      </c>
      <c r="D401" s="6" t="s">
        <v>468</v>
      </c>
      <c r="E401" s="47"/>
      <c r="F401" s="6" t="s">
        <v>469</v>
      </c>
      <c r="H401" s="49">
        <v>684</v>
      </c>
      <c r="I401" s="348" t="s">
        <v>45</v>
      </c>
      <c r="J401" s="277" t="str">
        <f>IF(ISBLANK(INDEX('Policy Characteristics'!D:D,MATCH($C401,'Policy Characteristics'!$C:$C,0))),"",INDEX('Policy Characteristics'!D:D,MATCH($C401,'Policy Characteristics'!$C:$C,0)))</f>
        <v>Reduce Plant Downtime</v>
      </c>
      <c r="K401" s="276" t="str">
        <f>IF(ISBLANK(INDEX('Policy Characteristics'!E:E,MATCH($C401,'Policy Characteristics'!$C:$C,0))),"",INDEX('Policy Characteristics'!E:E,MATCH($C401,'Policy Characteristics'!$C:$C,0)))</f>
        <v>elec reduce plant downtime</v>
      </c>
      <c r="L401" s="284">
        <f>IF(ISBLANK(INDEX('Policy Characteristics'!F:F,MATCH($C401,'Policy Characteristics'!$C:$C,0))),"",INDEX('Policy Characteristics'!F:F,MATCH($C401,'Policy Characteristics'!$C:$C,0)))</f>
        <v>0</v>
      </c>
      <c r="M401" s="284">
        <f>IF(ISBLANK(INDEX('Policy Characteristics'!G:G,MATCH($C401,'Policy Characteristics'!$C:$C,0))),"",INDEX('Policy Characteristics'!G:G,MATCH($C401,'Policy Characteristics'!$C:$C,0)))</f>
        <v>0.6</v>
      </c>
      <c r="N401" s="284">
        <f>IF(ISBLANK(INDEX('Policy Characteristics'!H:H,MATCH($C401,'Policy Characteristics'!$C:$C,0))),"",INDEX('Policy Characteristics'!H:H,MATCH($C401,'Policy Characteristics'!$C:$C,0)))</f>
        <v>0.01</v>
      </c>
      <c r="O401" s="276" t="str">
        <f>IF(ISBLANK(INDEX('Policy Characteristics'!I:I,MATCH($C401,'Policy Characteristics'!$C:$C,0))),"",INDEX('Policy Characteristics'!I:I,MATCH($C401,'Policy Characteristics'!$C:$C,0)))</f>
        <v>% reduction in downtime</v>
      </c>
      <c r="P401" s="276" t="str">
        <f>IF(ISBLANK(INDEX('Policy Characteristics'!J:J,MATCH($C401,'Policy Characteristics'!$C:$C,0))),"",INDEX('Policy Characteristics'!J:J,MATCH($C401,'Policy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1" s="276" t="str">
        <f>IF(ISBLANK(INDEX('Policy Characteristics'!K:K,MATCH($C401,'Policy Characteristics'!$C:$C,0))),"",INDEX('Policy Characteristics'!K:K,MATCH($C401,'Policy Characteristics'!$C:$C,0)))</f>
        <v>electricity-sector-main.html#red-downtime</v>
      </c>
      <c r="R401" s="276" t="str">
        <f>IF(ISBLANK(INDEX('Policy Characteristics'!L:L,MATCH($C401,'Policy Characteristics'!$C:$C,0))),"",INDEX('Policy Characteristics'!L:L,MATCH($C401,'Policy Characteristics'!$C:$C,0)))</f>
        <v>reduce-downtime.html</v>
      </c>
    </row>
    <row r="402" spans="1:18" s="2" customFormat="1" x14ac:dyDescent="0.25">
      <c r="A402" s="276" t="str">
        <f>IF(ISBLANK(INDEX('Policy Characteristics'!A:A,MATCH($C402,'Policy Characteristics'!$C:$C,0))),"",INDEX('Policy Characteristics'!A:A,MATCH($C402,'Policy Characteristics'!$C:$C,0)))</f>
        <v>Electricity Supply</v>
      </c>
      <c r="B402" s="285" t="str">
        <f>IF(ISBLANK(INDEX('Policy Characteristics'!B:B,MATCH($C402,'Policy Characteristics'!$C:$C,0))),"",INDEX('Policy Characteristics'!B:B,MATCH($C402,'Policy Characteristics'!$C:$C,0)))</f>
        <v>Reduce Plant Downtime</v>
      </c>
      <c r="C402" s="341" t="str">
        <f t="shared" si="23"/>
        <v>Percentage Reduction in Plant Downtime</v>
      </c>
      <c r="D402" s="6" t="s">
        <v>2779</v>
      </c>
      <c r="E402" s="47"/>
      <c r="F402" s="6" t="s">
        <v>2494</v>
      </c>
      <c r="G402" s="6"/>
      <c r="H402" s="49">
        <v>687</v>
      </c>
      <c r="I402" s="348" t="s">
        <v>45</v>
      </c>
      <c r="J402" s="277" t="str">
        <f>IF(ISBLANK(INDEX('Policy Characteristics'!D:D,MATCH($C402,'Policy Characteristics'!$C:$C,0))),"",INDEX('Policy Characteristics'!D:D,MATCH($C402,'Policy Characteristics'!$C:$C,0)))</f>
        <v>Reduce Plant Downtime</v>
      </c>
      <c r="K402" s="276" t="str">
        <f>IF(ISBLANK(INDEX('Policy Characteristics'!E:E,MATCH($C402,'Policy Characteristics'!$C:$C,0))),"",INDEX('Policy Characteristics'!E:E,MATCH($C402,'Policy Characteristics'!$C:$C,0)))</f>
        <v>elec reduce plant downtime</v>
      </c>
      <c r="L402" s="284">
        <f>IF(ISBLANK(INDEX('Policy Characteristics'!F:F,MATCH($C402,'Policy Characteristics'!$C:$C,0))),"",INDEX('Policy Characteristics'!F:F,MATCH($C402,'Policy Characteristics'!$C:$C,0)))</f>
        <v>0</v>
      </c>
      <c r="M402" s="284">
        <f>IF(ISBLANK(INDEX('Policy Characteristics'!G:G,MATCH($C402,'Policy Characteristics'!$C:$C,0))),"",INDEX('Policy Characteristics'!G:G,MATCH($C402,'Policy Characteristics'!$C:$C,0)))</f>
        <v>0.6</v>
      </c>
      <c r="N402" s="284">
        <f>IF(ISBLANK(INDEX('Policy Characteristics'!H:H,MATCH($C402,'Policy Characteristics'!$C:$C,0))),"",INDEX('Policy Characteristics'!H:H,MATCH($C402,'Policy Characteristics'!$C:$C,0)))</f>
        <v>0.01</v>
      </c>
      <c r="O402" s="276" t="str">
        <f>IF(ISBLANK(INDEX('Policy Characteristics'!I:I,MATCH($C402,'Policy Characteristics'!$C:$C,0))),"",INDEX('Policy Characteristics'!I:I,MATCH($C402,'Policy Characteristics'!$C:$C,0)))</f>
        <v>% reduction in downtime</v>
      </c>
      <c r="P402" s="276" t="str">
        <f>IF(ISBLANK(INDEX('Policy Characteristics'!J:J,MATCH($C402,'Policy Characteristics'!$C:$C,0))),"",INDEX('Policy Characteristics'!J:J,MATCH($C402,'Policy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2" s="276" t="str">
        <f>IF(ISBLANK(INDEX('Policy Characteristics'!K:K,MATCH($C402,'Policy Characteristics'!$C:$C,0))),"",INDEX('Policy Characteristics'!K:K,MATCH($C402,'Policy Characteristics'!$C:$C,0)))</f>
        <v>electricity-sector-main.html#red-downtime</v>
      </c>
      <c r="R402" s="276" t="str">
        <f>IF(ISBLANK(INDEX('Policy Characteristics'!L:L,MATCH($C402,'Policy Characteristics'!$C:$C,0))),"",INDEX('Policy Characteristics'!L:L,MATCH($C402,'Policy Characteristics'!$C:$C,0)))</f>
        <v>reduce-downtime.html</v>
      </c>
    </row>
    <row r="403" spans="1:18" s="2" customFormat="1" x14ac:dyDescent="0.25">
      <c r="A403" s="276" t="str">
        <f>IF(ISBLANK(INDEX('Policy Characteristics'!A:A,MATCH($C403,'Policy Characteristics'!$C:$C,0))),"",INDEX('Policy Characteristics'!A:A,MATCH($C403,'Policy Characteristics'!$C:$C,0)))</f>
        <v>Electricity Supply</v>
      </c>
      <c r="B403" s="285" t="str">
        <f>IF(ISBLANK(INDEX('Policy Characteristics'!B:B,MATCH($C403,'Policy Characteristics'!$C:$C,0))),"",INDEX('Policy Characteristics'!B:B,MATCH($C403,'Policy Characteristics'!$C:$C,0)))</f>
        <v>Reduce Plant Downtime</v>
      </c>
      <c r="C403" s="341" t="str">
        <f t="shared" si="23"/>
        <v>Percentage Reduction in Plant Downtime</v>
      </c>
      <c r="D403" s="6" t="s">
        <v>2780</v>
      </c>
      <c r="E403" s="47"/>
      <c r="F403" s="6" t="s">
        <v>2618</v>
      </c>
      <c r="G403" s="6"/>
      <c r="H403" s="49">
        <v>690</v>
      </c>
      <c r="I403" s="348" t="s">
        <v>45</v>
      </c>
      <c r="J403" s="277" t="str">
        <f>IF(ISBLANK(INDEX('Policy Characteristics'!D:D,MATCH($C403,'Policy Characteristics'!$C:$C,0))),"",INDEX('Policy Characteristics'!D:D,MATCH($C403,'Policy Characteristics'!$C:$C,0)))</f>
        <v>Reduce Plant Downtime</v>
      </c>
      <c r="K403" s="276" t="str">
        <f>IF(ISBLANK(INDEX('Policy Characteristics'!E:E,MATCH($C403,'Policy Characteristics'!$C:$C,0))),"",INDEX('Policy Characteristics'!E:E,MATCH($C403,'Policy Characteristics'!$C:$C,0)))</f>
        <v>elec reduce plant downtime</v>
      </c>
      <c r="L403" s="284">
        <f>IF(ISBLANK(INDEX('Policy Characteristics'!F:F,MATCH($C403,'Policy Characteristics'!$C:$C,0))),"",INDEX('Policy Characteristics'!F:F,MATCH($C403,'Policy Characteristics'!$C:$C,0)))</f>
        <v>0</v>
      </c>
      <c r="M403" s="284">
        <f>IF(ISBLANK(INDEX('Policy Characteristics'!G:G,MATCH($C403,'Policy Characteristics'!$C:$C,0))),"",INDEX('Policy Characteristics'!G:G,MATCH($C403,'Policy Characteristics'!$C:$C,0)))</f>
        <v>0.6</v>
      </c>
      <c r="N403" s="284">
        <f>IF(ISBLANK(INDEX('Policy Characteristics'!H:H,MATCH($C403,'Policy Characteristics'!$C:$C,0))),"",INDEX('Policy Characteristics'!H:H,MATCH($C403,'Policy Characteristics'!$C:$C,0)))</f>
        <v>0.01</v>
      </c>
      <c r="O403" s="276" t="str">
        <f>IF(ISBLANK(INDEX('Policy Characteristics'!I:I,MATCH($C403,'Policy Characteristics'!$C:$C,0))),"",INDEX('Policy Characteristics'!I:I,MATCH($C403,'Policy Characteristics'!$C:$C,0)))</f>
        <v>% reduction in downtime</v>
      </c>
      <c r="P403" s="276" t="str">
        <f>IF(ISBLANK(INDEX('Policy Characteristics'!J:J,MATCH($C403,'Policy Characteristics'!$C:$C,0))),"",INDEX('Policy Characteristics'!J:J,MATCH($C403,'Policy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3" s="276" t="str">
        <f>IF(ISBLANK(INDEX('Policy Characteristics'!K:K,MATCH($C403,'Policy Characteristics'!$C:$C,0))),"",INDEX('Policy Characteristics'!K:K,MATCH($C403,'Policy Characteristics'!$C:$C,0)))</f>
        <v>electricity-sector-main.html#red-downtime</v>
      </c>
      <c r="R403" s="276" t="str">
        <f>IF(ISBLANK(INDEX('Policy Characteristics'!L:L,MATCH($C403,'Policy Characteristics'!$C:$C,0))),"",INDEX('Policy Characteristics'!L:L,MATCH($C403,'Policy Characteristics'!$C:$C,0)))</f>
        <v>reduce-downtime.html</v>
      </c>
    </row>
    <row r="404" spans="1:18" s="2" customFormat="1" x14ac:dyDescent="0.25">
      <c r="A404" s="276" t="str">
        <f>IF(ISBLANK(INDEX('Policy Characteristics'!A:A,MATCH($C404,'Policy Characteristics'!$C:$C,0))),"",INDEX('Policy Characteristics'!A:A,MATCH($C404,'Policy Characteristics'!$C:$C,0)))</f>
        <v>Electricity Supply</v>
      </c>
      <c r="B404" s="285" t="str">
        <f>IF(ISBLANK(INDEX('Policy Characteristics'!B:B,MATCH($C404,'Policy Characteristics'!$C:$C,0))),"",INDEX('Policy Characteristics'!B:B,MATCH($C404,'Policy Characteristics'!$C:$C,0)))</f>
        <v>Reduce Plant Downtime</v>
      </c>
      <c r="C404" s="341" t="str">
        <f t="shared" si="23"/>
        <v>Percentage Reduction in Plant Downtime</v>
      </c>
      <c r="D404" s="6" t="s">
        <v>2781</v>
      </c>
      <c r="E404" s="47"/>
      <c r="F404" s="6" t="s">
        <v>2496</v>
      </c>
      <c r="G404" s="6"/>
      <c r="H404" s="49">
        <v>1782</v>
      </c>
      <c r="I404" s="348" t="s">
        <v>45</v>
      </c>
      <c r="J404" s="277" t="str">
        <f>IF(ISBLANK(INDEX('Policy Characteristics'!D:D,MATCH($C404,'Policy Characteristics'!$C:$C,0))),"",INDEX('Policy Characteristics'!D:D,MATCH($C404,'Policy Characteristics'!$C:$C,0)))</f>
        <v>Reduce Plant Downtime</v>
      </c>
      <c r="K404" s="276" t="str">
        <f>IF(ISBLANK(INDEX('Policy Characteristics'!E:E,MATCH($C404,'Policy Characteristics'!$C:$C,0))),"",INDEX('Policy Characteristics'!E:E,MATCH($C404,'Policy Characteristics'!$C:$C,0)))</f>
        <v>elec reduce plant downtime</v>
      </c>
      <c r="L404" s="284">
        <f>IF(ISBLANK(INDEX('Policy Characteristics'!F:F,MATCH($C404,'Policy Characteristics'!$C:$C,0))),"",INDEX('Policy Characteristics'!F:F,MATCH($C404,'Policy Characteristics'!$C:$C,0)))</f>
        <v>0</v>
      </c>
      <c r="M404" s="284">
        <f>IF(ISBLANK(INDEX('Policy Characteristics'!G:G,MATCH($C404,'Policy Characteristics'!$C:$C,0))),"",INDEX('Policy Characteristics'!G:G,MATCH($C404,'Policy Characteristics'!$C:$C,0)))</f>
        <v>0.6</v>
      </c>
      <c r="N404" s="284">
        <f>IF(ISBLANK(INDEX('Policy Characteristics'!H:H,MATCH($C404,'Policy Characteristics'!$C:$C,0))),"",INDEX('Policy Characteristics'!H:H,MATCH($C404,'Policy Characteristics'!$C:$C,0)))</f>
        <v>0.01</v>
      </c>
      <c r="O404" s="276" t="str">
        <f>IF(ISBLANK(INDEX('Policy Characteristics'!I:I,MATCH($C404,'Policy Characteristics'!$C:$C,0))),"",INDEX('Policy Characteristics'!I:I,MATCH($C404,'Policy Characteristics'!$C:$C,0)))</f>
        <v>% reduction in downtime</v>
      </c>
      <c r="P404" s="276" t="str">
        <f>IF(ISBLANK(INDEX('Policy Characteristics'!J:J,MATCH($C404,'Policy Characteristics'!$C:$C,0))),"",INDEX('Policy Characteristics'!J:J,MATCH($C404,'Policy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4" s="276" t="str">
        <f>IF(ISBLANK(INDEX('Policy Characteristics'!K:K,MATCH($C404,'Policy Characteristics'!$C:$C,0))),"",INDEX('Policy Characteristics'!K:K,MATCH($C404,'Policy Characteristics'!$C:$C,0)))</f>
        <v>electricity-sector-main.html#red-downtime</v>
      </c>
      <c r="R404" s="276" t="str">
        <f>IF(ISBLANK(INDEX('Policy Characteristics'!L:L,MATCH($C404,'Policy Characteristics'!$C:$C,0))),"",INDEX('Policy Characteristics'!L:L,MATCH($C404,'Policy Characteristics'!$C:$C,0)))</f>
        <v>reduce-downtime.html</v>
      </c>
    </row>
    <row r="405" spans="1:18" s="2" customFormat="1" x14ac:dyDescent="0.25">
      <c r="A405" s="276" t="str">
        <f>IF(ISBLANK(INDEX('Policy Characteristics'!A:A,MATCH($C405,'Policy Characteristics'!$C:$C,0))),"",INDEX('Policy Characteristics'!A:A,MATCH($C405,'Policy Characteristics'!$C:$C,0)))</f>
        <v>Electricity Supply</v>
      </c>
      <c r="B405" s="285" t="str">
        <f>IF(ISBLANK(INDEX('Policy Characteristics'!B:B,MATCH($C405,'Policy Characteristics'!$C:$C,0))),"",INDEX('Policy Characteristics'!B:B,MATCH($C405,'Policy Characteristics'!$C:$C,0)))</f>
        <v>Reduce Plant Downtime</v>
      </c>
      <c r="C405" s="341" t="str">
        <f t="shared" si="23"/>
        <v>Percentage Reduction in Plant Downtime</v>
      </c>
      <c r="D405" s="6" t="s">
        <v>3577</v>
      </c>
      <c r="E405" s="47"/>
      <c r="F405" s="6" t="s">
        <v>3584</v>
      </c>
      <c r="G405" s="6"/>
      <c r="H405" s="49">
        <v>1783</v>
      </c>
      <c r="I405" s="348" t="s">
        <v>45</v>
      </c>
      <c r="J405" s="277" t="str">
        <f>IF(ISBLANK(INDEX('Policy Characteristics'!D:D,MATCH($C405,'Policy Characteristics'!$C:$C,0))),"",INDEX('Policy Characteristics'!D:D,MATCH($C405,'Policy Characteristics'!$C:$C,0)))</f>
        <v>Reduce Plant Downtime</v>
      </c>
      <c r="K405" s="276" t="str">
        <f>IF(ISBLANK(INDEX('Policy Characteristics'!E:E,MATCH($C405,'Policy Characteristics'!$C:$C,0))),"",INDEX('Policy Characteristics'!E:E,MATCH($C405,'Policy Characteristics'!$C:$C,0)))</f>
        <v>elec reduce plant downtime</v>
      </c>
      <c r="L405" s="284">
        <f>IF(ISBLANK(INDEX('Policy Characteristics'!F:F,MATCH($C405,'Policy Characteristics'!$C:$C,0))),"",INDEX('Policy Characteristics'!F:F,MATCH($C405,'Policy Characteristics'!$C:$C,0)))</f>
        <v>0</v>
      </c>
      <c r="M405" s="284">
        <f>IF(ISBLANK(INDEX('Policy Characteristics'!G:G,MATCH($C405,'Policy Characteristics'!$C:$C,0))),"",INDEX('Policy Characteristics'!G:G,MATCH($C405,'Policy Characteristics'!$C:$C,0)))</f>
        <v>0.6</v>
      </c>
      <c r="N405" s="284">
        <f>IF(ISBLANK(INDEX('Policy Characteristics'!H:H,MATCH($C405,'Policy Characteristics'!$C:$C,0))),"",INDEX('Policy Characteristics'!H:H,MATCH($C405,'Policy Characteristics'!$C:$C,0)))</f>
        <v>0.01</v>
      </c>
      <c r="O405" s="276" t="str">
        <f>IF(ISBLANK(INDEX('Policy Characteristics'!I:I,MATCH($C405,'Policy Characteristics'!$C:$C,0))),"",INDEX('Policy Characteristics'!I:I,MATCH($C405,'Policy Characteristics'!$C:$C,0)))</f>
        <v>% reduction in downtime</v>
      </c>
      <c r="P405" s="276" t="str">
        <f>IF(ISBLANK(INDEX('Policy Characteristics'!J:J,MATCH($C405,'Policy Characteristics'!$C:$C,0))),"",INDEX('Policy Characteristics'!J:J,MATCH($C405,'Policy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5" s="276" t="str">
        <f>IF(ISBLANK(INDEX('Policy Characteristics'!K:K,MATCH($C405,'Policy Characteristics'!$C:$C,0))),"",INDEX('Policy Characteristics'!K:K,MATCH($C405,'Policy Characteristics'!$C:$C,0)))</f>
        <v>electricity-sector-main.html#red-downtime</v>
      </c>
      <c r="R405" s="276" t="str">
        <f>IF(ISBLANK(INDEX('Policy Characteristics'!L:L,MATCH($C405,'Policy Characteristics'!$C:$C,0))),"",INDEX('Policy Characteristics'!L:L,MATCH($C405,'Policy Characteristics'!$C:$C,0)))</f>
        <v>reduce-downtime.html</v>
      </c>
    </row>
    <row r="406" spans="1:18" s="2" customFormat="1" x14ac:dyDescent="0.25">
      <c r="A406" s="276" t="str">
        <f>IF(ISBLANK(INDEX('Policy Characteristics'!A:A,MATCH($C406,'Policy Characteristics'!$C:$C,0))),"",INDEX('Policy Characteristics'!A:A,MATCH($C406,'Policy Characteristics'!$C:$C,0)))</f>
        <v>Electricity Supply</v>
      </c>
      <c r="B406" s="285" t="str">
        <f>IF(ISBLANK(INDEX('Policy Characteristics'!B:B,MATCH($C406,'Policy Characteristics'!$C:$C,0))),"",INDEX('Policy Characteristics'!B:B,MATCH($C406,'Policy Characteristics'!$C:$C,0)))</f>
        <v>Reduce Plant Downtime</v>
      </c>
      <c r="C406" s="341" t="str">
        <f t="shared" si="23"/>
        <v>Percentage Reduction in Plant Downtime</v>
      </c>
      <c r="D406" s="6" t="s">
        <v>3580</v>
      </c>
      <c r="E406" s="47"/>
      <c r="F406" s="6" t="s">
        <v>3585</v>
      </c>
      <c r="G406" s="6"/>
      <c r="H406" s="49">
        <v>1784</v>
      </c>
      <c r="I406" s="348" t="s">
        <v>45</v>
      </c>
      <c r="J406" s="277" t="str">
        <f>IF(ISBLANK(INDEX('Policy Characteristics'!D:D,MATCH($C406,'Policy Characteristics'!$C:$C,0))),"",INDEX('Policy Characteristics'!D:D,MATCH($C406,'Policy Characteristics'!$C:$C,0)))</f>
        <v>Reduce Plant Downtime</v>
      </c>
      <c r="K406" s="276" t="str">
        <f>IF(ISBLANK(INDEX('Policy Characteristics'!E:E,MATCH($C406,'Policy Characteristics'!$C:$C,0))),"",INDEX('Policy Characteristics'!E:E,MATCH($C406,'Policy Characteristics'!$C:$C,0)))</f>
        <v>elec reduce plant downtime</v>
      </c>
      <c r="L406" s="284">
        <f>IF(ISBLANK(INDEX('Policy Characteristics'!F:F,MATCH($C406,'Policy Characteristics'!$C:$C,0))),"",INDEX('Policy Characteristics'!F:F,MATCH($C406,'Policy Characteristics'!$C:$C,0)))</f>
        <v>0</v>
      </c>
      <c r="M406" s="284">
        <f>IF(ISBLANK(INDEX('Policy Characteristics'!G:G,MATCH($C406,'Policy Characteristics'!$C:$C,0))),"",INDEX('Policy Characteristics'!G:G,MATCH($C406,'Policy Characteristics'!$C:$C,0)))</f>
        <v>0.6</v>
      </c>
      <c r="N406" s="284">
        <f>IF(ISBLANK(INDEX('Policy Characteristics'!H:H,MATCH($C406,'Policy Characteristics'!$C:$C,0))),"",INDEX('Policy Characteristics'!H:H,MATCH($C406,'Policy Characteristics'!$C:$C,0)))</f>
        <v>0.01</v>
      </c>
      <c r="O406" s="276" t="str">
        <f>IF(ISBLANK(INDEX('Policy Characteristics'!I:I,MATCH($C406,'Policy Characteristics'!$C:$C,0))),"",INDEX('Policy Characteristics'!I:I,MATCH($C406,'Policy Characteristics'!$C:$C,0)))</f>
        <v>% reduction in downtime</v>
      </c>
      <c r="P406" s="276" t="str">
        <f>IF(ISBLANK(INDEX('Policy Characteristics'!J:J,MATCH($C406,'Policy Characteristics'!$C:$C,0))),"",INDEX('Policy Characteristics'!J:J,MATCH($C406,'Policy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6" s="276" t="str">
        <f>IF(ISBLANK(INDEX('Policy Characteristics'!K:K,MATCH($C406,'Policy Characteristics'!$C:$C,0))),"",INDEX('Policy Characteristics'!K:K,MATCH($C406,'Policy Characteristics'!$C:$C,0)))</f>
        <v>electricity-sector-main.html#red-downtime</v>
      </c>
      <c r="R406" s="276" t="str">
        <f>IF(ISBLANK(INDEX('Policy Characteristics'!L:L,MATCH($C406,'Policy Characteristics'!$C:$C,0))),"",INDEX('Policy Characteristics'!L:L,MATCH($C406,'Policy Characteristics'!$C:$C,0)))</f>
        <v>reduce-downtime.html</v>
      </c>
    </row>
    <row r="407" spans="1:18" s="2" customFormat="1" x14ac:dyDescent="0.25">
      <c r="A407" s="276" t="str">
        <f>IF(ISBLANK(INDEX('Policy Characteristics'!A:A,MATCH($C407,'Policy Characteristics'!$C:$C,0))),"",INDEX('Policy Characteristics'!A:A,MATCH($C407,'Policy Characteristics'!$C:$C,0)))</f>
        <v>Electricity Supply</v>
      </c>
      <c r="B407" s="285" t="str">
        <f>IF(ISBLANK(INDEX('Policy Characteristics'!B:B,MATCH($C407,'Policy Characteristics'!$C:$C,0))),"",INDEX('Policy Characteristics'!B:B,MATCH($C407,'Policy Characteristics'!$C:$C,0)))</f>
        <v>Reduce Plant Downtime</v>
      </c>
      <c r="C407" s="341" t="str">
        <f t="shared" si="23"/>
        <v>Percentage Reduction in Plant Downtime</v>
      </c>
      <c r="D407" s="6" t="s">
        <v>3581</v>
      </c>
      <c r="E407" s="47"/>
      <c r="F407" s="6" t="s">
        <v>3586</v>
      </c>
      <c r="G407" s="6"/>
      <c r="H407" s="49">
        <v>1785</v>
      </c>
      <c r="I407" s="348" t="s">
        <v>45</v>
      </c>
      <c r="J407" s="277" t="str">
        <f>IF(ISBLANK(INDEX('Policy Characteristics'!D:D,MATCH($C407,'Policy Characteristics'!$C:$C,0))),"",INDEX('Policy Characteristics'!D:D,MATCH($C407,'Policy Characteristics'!$C:$C,0)))</f>
        <v>Reduce Plant Downtime</v>
      </c>
      <c r="K407" s="276" t="str">
        <f>IF(ISBLANK(INDEX('Policy Characteristics'!E:E,MATCH($C407,'Policy Characteristics'!$C:$C,0))),"",INDEX('Policy Characteristics'!E:E,MATCH($C407,'Policy Characteristics'!$C:$C,0)))</f>
        <v>elec reduce plant downtime</v>
      </c>
      <c r="L407" s="284">
        <f>IF(ISBLANK(INDEX('Policy Characteristics'!F:F,MATCH($C407,'Policy Characteristics'!$C:$C,0))),"",INDEX('Policy Characteristics'!F:F,MATCH($C407,'Policy Characteristics'!$C:$C,0)))</f>
        <v>0</v>
      </c>
      <c r="M407" s="284">
        <f>IF(ISBLANK(INDEX('Policy Characteristics'!G:G,MATCH($C407,'Policy Characteristics'!$C:$C,0))),"",INDEX('Policy Characteristics'!G:G,MATCH($C407,'Policy Characteristics'!$C:$C,0)))</f>
        <v>0.6</v>
      </c>
      <c r="N407" s="284">
        <f>IF(ISBLANK(INDEX('Policy Characteristics'!H:H,MATCH($C407,'Policy Characteristics'!$C:$C,0))),"",INDEX('Policy Characteristics'!H:H,MATCH($C407,'Policy Characteristics'!$C:$C,0)))</f>
        <v>0.01</v>
      </c>
      <c r="O407" s="276" t="str">
        <f>IF(ISBLANK(INDEX('Policy Characteristics'!I:I,MATCH($C407,'Policy Characteristics'!$C:$C,0))),"",INDEX('Policy Characteristics'!I:I,MATCH($C407,'Policy Characteristics'!$C:$C,0)))</f>
        <v>% reduction in downtime</v>
      </c>
      <c r="P407" s="276" t="str">
        <f>IF(ISBLANK(INDEX('Policy Characteristics'!J:J,MATCH($C407,'Policy Characteristics'!$C:$C,0))),"",INDEX('Policy Characteristics'!J:J,MATCH($C407,'Policy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7" s="276" t="str">
        <f>IF(ISBLANK(INDEX('Policy Characteristics'!K:K,MATCH($C407,'Policy Characteristics'!$C:$C,0))),"",INDEX('Policy Characteristics'!K:K,MATCH($C407,'Policy Characteristics'!$C:$C,0)))</f>
        <v>electricity-sector-main.html#red-downtime</v>
      </c>
      <c r="R407" s="276" t="str">
        <f>IF(ISBLANK(INDEX('Policy Characteristics'!L:L,MATCH($C407,'Policy Characteristics'!$C:$C,0))),"",INDEX('Policy Characteristics'!L:L,MATCH($C407,'Policy Characteristics'!$C:$C,0)))</f>
        <v>reduce-downtime.html</v>
      </c>
    </row>
    <row r="408" spans="1:18" s="2" customFormat="1" x14ac:dyDescent="0.25">
      <c r="A408" s="276" t="str">
        <f>IF(ISBLANK(INDEX('Policy Characteristics'!A:A,MATCH($C408,'Policy Characteristics'!$C:$C,0))),"",INDEX('Policy Characteristics'!A:A,MATCH($C408,'Policy Characteristics'!$C:$C,0)))</f>
        <v>Electricity Supply</v>
      </c>
      <c r="B408" s="285" t="str">
        <f>IF(ISBLANK(INDEX('Policy Characteristics'!B:B,MATCH($C408,'Policy Characteristics'!$C:$C,0))),"",INDEX('Policy Characteristics'!B:B,MATCH($C408,'Policy Characteristics'!$C:$C,0)))</f>
        <v>Reduce Plant Downtime</v>
      </c>
      <c r="C408" s="341" t="str">
        <f t="shared" si="23"/>
        <v>Percentage Reduction in Plant Downtime</v>
      </c>
      <c r="D408" s="6" t="s">
        <v>3582</v>
      </c>
      <c r="E408" s="47"/>
      <c r="F408" s="6" t="s">
        <v>3587</v>
      </c>
      <c r="G408" s="6"/>
      <c r="H408" s="49">
        <v>1786</v>
      </c>
      <c r="I408" s="348" t="s">
        <v>45</v>
      </c>
      <c r="J408" s="277" t="str">
        <f>IF(ISBLANK(INDEX('Policy Characteristics'!D:D,MATCH($C408,'Policy Characteristics'!$C:$C,0))),"",INDEX('Policy Characteristics'!D:D,MATCH($C408,'Policy Characteristics'!$C:$C,0)))</f>
        <v>Reduce Plant Downtime</v>
      </c>
      <c r="K408" s="276" t="str">
        <f>IF(ISBLANK(INDEX('Policy Characteristics'!E:E,MATCH($C408,'Policy Characteristics'!$C:$C,0))),"",INDEX('Policy Characteristics'!E:E,MATCH($C408,'Policy Characteristics'!$C:$C,0)))</f>
        <v>elec reduce plant downtime</v>
      </c>
      <c r="L408" s="284">
        <f>IF(ISBLANK(INDEX('Policy Characteristics'!F:F,MATCH($C408,'Policy Characteristics'!$C:$C,0))),"",INDEX('Policy Characteristics'!F:F,MATCH($C408,'Policy Characteristics'!$C:$C,0)))</f>
        <v>0</v>
      </c>
      <c r="M408" s="284">
        <f>IF(ISBLANK(INDEX('Policy Characteristics'!G:G,MATCH($C408,'Policy Characteristics'!$C:$C,0))),"",INDEX('Policy Characteristics'!G:G,MATCH($C408,'Policy Characteristics'!$C:$C,0)))</f>
        <v>0.6</v>
      </c>
      <c r="N408" s="284">
        <f>IF(ISBLANK(INDEX('Policy Characteristics'!H:H,MATCH($C408,'Policy Characteristics'!$C:$C,0))),"",INDEX('Policy Characteristics'!H:H,MATCH($C408,'Policy Characteristics'!$C:$C,0)))</f>
        <v>0.01</v>
      </c>
      <c r="O408" s="276" t="str">
        <f>IF(ISBLANK(INDEX('Policy Characteristics'!I:I,MATCH($C408,'Policy Characteristics'!$C:$C,0))),"",INDEX('Policy Characteristics'!I:I,MATCH($C408,'Policy Characteristics'!$C:$C,0)))</f>
        <v>% reduction in downtime</v>
      </c>
      <c r="P408" s="276" t="str">
        <f>IF(ISBLANK(INDEX('Policy Characteristics'!J:J,MATCH($C408,'Policy Characteristics'!$C:$C,0))),"",INDEX('Policy Characteristics'!J:J,MATCH($C408,'Policy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8" s="276" t="str">
        <f>IF(ISBLANK(INDEX('Policy Characteristics'!K:K,MATCH($C408,'Policy Characteristics'!$C:$C,0))),"",INDEX('Policy Characteristics'!K:K,MATCH($C408,'Policy Characteristics'!$C:$C,0)))</f>
        <v>electricity-sector-main.html#red-downtime</v>
      </c>
      <c r="R408" s="276" t="str">
        <f>IF(ISBLANK(INDEX('Policy Characteristics'!L:L,MATCH($C408,'Policy Characteristics'!$C:$C,0))),"",INDEX('Policy Characteristics'!L:L,MATCH($C408,'Policy Characteristics'!$C:$C,0)))</f>
        <v>reduce-downtime.html</v>
      </c>
    </row>
    <row r="409" spans="1:18" s="2" customFormat="1" x14ac:dyDescent="0.25">
      <c r="A409" s="276" t="str">
        <f>IF(ISBLANK(INDEX('Policy Characteristics'!A:A,MATCH($C409,'Policy Characteristics'!$C:$C,0))),"",INDEX('Policy Characteristics'!A:A,MATCH($C409,'Policy Characteristics'!$C:$C,0)))</f>
        <v>Electricity Supply</v>
      </c>
      <c r="B409" s="285" t="str">
        <f>IF(ISBLANK(INDEX('Policy Characteristics'!B:B,MATCH($C409,'Policy Characteristics'!$C:$C,0))),"",INDEX('Policy Characteristics'!B:B,MATCH($C409,'Policy Characteristics'!$C:$C,0)))</f>
        <v>Reduce Plant Downtime</v>
      </c>
      <c r="C409" s="341" t="str">
        <f t="shared" si="23"/>
        <v>Percentage Reduction in Plant Downtime</v>
      </c>
      <c r="D409" s="6" t="s">
        <v>3583</v>
      </c>
      <c r="E409" s="47"/>
      <c r="F409" s="6" t="s">
        <v>3588</v>
      </c>
      <c r="G409" s="6"/>
      <c r="H409" s="49">
        <v>1787</v>
      </c>
      <c r="I409" s="348" t="s">
        <v>45</v>
      </c>
      <c r="J409" s="277" t="str">
        <f>IF(ISBLANK(INDEX('Policy Characteristics'!D:D,MATCH($C409,'Policy Characteristics'!$C:$C,0))),"",INDEX('Policy Characteristics'!D:D,MATCH($C409,'Policy Characteristics'!$C:$C,0)))</f>
        <v>Reduce Plant Downtime</v>
      </c>
      <c r="K409" s="276" t="str">
        <f>IF(ISBLANK(INDEX('Policy Characteristics'!E:E,MATCH($C409,'Policy Characteristics'!$C:$C,0))),"",INDEX('Policy Characteristics'!E:E,MATCH($C409,'Policy Characteristics'!$C:$C,0)))</f>
        <v>elec reduce plant downtime</v>
      </c>
      <c r="L409" s="284">
        <f>IF(ISBLANK(INDEX('Policy Characteristics'!F:F,MATCH($C409,'Policy Characteristics'!$C:$C,0))),"",INDEX('Policy Characteristics'!F:F,MATCH($C409,'Policy Characteristics'!$C:$C,0)))</f>
        <v>0</v>
      </c>
      <c r="M409" s="284">
        <f>IF(ISBLANK(INDEX('Policy Characteristics'!G:G,MATCH($C409,'Policy Characteristics'!$C:$C,0))),"",INDEX('Policy Characteristics'!G:G,MATCH($C409,'Policy Characteristics'!$C:$C,0)))</f>
        <v>0.6</v>
      </c>
      <c r="N409" s="284">
        <f>IF(ISBLANK(INDEX('Policy Characteristics'!H:H,MATCH($C409,'Policy Characteristics'!$C:$C,0))),"",INDEX('Policy Characteristics'!H:H,MATCH($C409,'Policy Characteristics'!$C:$C,0)))</f>
        <v>0.01</v>
      </c>
      <c r="O409" s="276" t="str">
        <f>IF(ISBLANK(INDEX('Policy Characteristics'!I:I,MATCH($C409,'Policy Characteristics'!$C:$C,0))),"",INDEX('Policy Characteristics'!I:I,MATCH($C409,'Policy Characteristics'!$C:$C,0)))</f>
        <v>% reduction in downtime</v>
      </c>
      <c r="P409" s="276" t="str">
        <f>IF(ISBLANK(INDEX('Policy Characteristics'!J:J,MATCH($C409,'Policy Characteristics'!$C:$C,0))),"",INDEX('Policy Characteristics'!J:J,MATCH($C409,'Policy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09" s="276" t="str">
        <f>IF(ISBLANK(INDEX('Policy Characteristics'!K:K,MATCH($C409,'Policy Characteristics'!$C:$C,0))),"",INDEX('Policy Characteristics'!K:K,MATCH($C409,'Policy Characteristics'!$C:$C,0)))</f>
        <v>electricity-sector-main.html#red-downtime</v>
      </c>
      <c r="R409" s="276" t="str">
        <f>IF(ISBLANK(INDEX('Policy Characteristics'!L:L,MATCH($C409,'Policy Characteristics'!$C:$C,0))),"",INDEX('Policy Characteristics'!L:L,MATCH($C409,'Policy Characteristics'!$C:$C,0)))</f>
        <v>reduce-downtime.html</v>
      </c>
    </row>
    <row r="410" spans="1:18" s="2" customFormat="1" x14ac:dyDescent="0.25">
      <c r="A410" s="276" t="str">
        <f>IF(ISBLANK(INDEX('Policy Characteristics'!A:A,MATCH($C410,'Policy Characteristics'!$C:$C,0))),"",INDEX('Policy Characteristics'!A:A,MATCH($C410,'Policy Characteristics'!$C:$C,0)))</f>
        <v>Electricity Supply</v>
      </c>
      <c r="B410" s="285" t="str">
        <f>IF(ISBLANK(INDEX('Policy Characteristics'!B:B,MATCH($C410,'Policy Characteristics'!$C:$C,0))),"",INDEX('Policy Characteristics'!B:B,MATCH($C410,'Policy Characteristics'!$C:$C,0)))</f>
        <v>Reduce Plant Downtime</v>
      </c>
      <c r="C410" s="341" t="str">
        <f t="shared" si="23"/>
        <v>Percentage Reduction in Plant Downtime</v>
      </c>
      <c r="D410" s="6" t="s">
        <v>3675</v>
      </c>
      <c r="E410" s="47"/>
      <c r="F410" s="6" t="s">
        <v>3673</v>
      </c>
      <c r="G410" s="6"/>
      <c r="H410" s="49">
        <v>1788</v>
      </c>
      <c r="I410" s="348" t="s">
        <v>45</v>
      </c>
      <c r="J410" s="277" t="str">
        <f>IF(ISBLANK(INDEX('Policy Characteristics'!D:D,MATCH($C410,'Policy Characteristics'!$C:$C,0))),"",INDEX('Policy Characteristics'!D:D,MATCH($C410,'Policy Characteristics'!$C:$C,0)))</f>
        <v>Reduce Plant Downtime</v>
      </c>
      <c r="K410" s="276" t="str">
        <f>IF(ISBLANK(INDEX('Policy Characteristics'!E:E,MATCH($C410,'Policy Characteristics'!$C:$C,0))),"",INDEX('Policy Characteristics'!E:E,MATCH($C410,'Policy Characteristics'!$C:$C,0)))</f>
        <v>elec reduce plant downtime</v>
      </c>
      <c r="L410" s="284">
        <f>IF(ISBLANK(INDEX('Policy Characteristics'!F:F,MATCH($C410,'Policy Characteristics'!$C:$C,0))),"",INDEX('Policy Characteristics'!F:F,MATCH($C410,'Policy Characteristics'!$C:$C,0)))</f>
        <v>0</v>
      </c>
      <c r="M410" s="284">
        <f>IF(ISBLANK(INDEX('Policy Characteristics'!G:G,MATCH($C410,'Policy Characteristics'!$C:$C,0))),"",INDEX('Policy Characteristics'!G:G,MATCH($C410,'Policy Characteristics'!$C:$C,0)))</f>
        <v>0.6</v>
      </c>
      <c r="N410" s="284">
        <f>IF(ISBLANK(INDEX('Policy Characteristics'!H:H,MATCH($C410,'Policy Characteristics'!$C:$C,0))),"",INDEX('Policy Characteristics'!H:H,MATCH($C410,'Policy Characteristics'!$C:$C,0)))</f>
        <v>0.01</v>
      </c>
      <c r="O410" s="276" t="str">
        <f>IF(ISBLANK(INDEX('Policy Characteristics'!I:I,MATCH($C410,'Policy Characteristics'!$C:$C,0))),"",INDEX('Policy Characteristics'!I:I,MATCH($C410,'Policy Characteristics'!$C:$C,0)))</f>
        <v>% reduction in downtime</v>
      </c>
      <c r="P410" s="276" t="str">
        <f>IF(ISBLANK(INDEX('Policy Characteristics'!J:J,MATCH($C410,'Policy Characteristics'!$C:$C,0))),"",INDEX('Policy Characteristics'!J:J,MATCH($C410,'Policy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0" s="276" t="str">
        <f>IF(ISBLANK(INDEX('Policy Characteristics'!K:K,MATCH($C410,'Policy Characteristics'!$C:$C,0))),"",INDEX('Policy Characteristics'!K:K,MATCH($C410,'Policy Characteristics'!$C:$C,0)))</f>
        <v>electricity-sector-main.html#red-downtime</v>
      </c>
      <c r="R410" s="276" t="str">
        <f>IF(ISBLANK(INDEX('Policy Characteristics'!L:L,MATCH($C410,'Policy Characteristics'!$C:$C,0))),"",INDEX('Policy Characteristics'!L:L,MATCH($C410,'Policy Characteristics'!$C:$C,0)))</f>
        <v>reduce-downtime.html</v>
      </c>
    </row>
    <row r="411" spans="1:18" s="2" customFormat="1" x14ac:dyDescent="0.25">
      <c r="A411" s="276" t="str">
        <f>IF(ISBLANK(INDEX('Policy Characteristics'!A:A,MATCH($C411,'Policy Characteristics'!$C:$C,0))),"",INDEX('Policy Characteristics'!A:A,MATCH($C411,'Policy Characteristics'!$C:$C,0)))</f>
        <v>Electricity Supply</v>
      </c>
      <c r="B411" s="285" t="str">
        <f>IF(ISBLANK(INDEX('Policy Characteristics'!B:B,MATCH($C411,'Policy Characteristics'!$C:$C,0))),"",INDEX('Policy Characteristics'!B:B,MATCH($C411,'Policy Characteristics'!$C:$C,0)))</f>
        <v>Reduce Plant Downtime</v>
      </c>
      <c r="C411" s="341" t="str">
        <f t="shared" si="23"/>
        <v>Percentage Reduction in Plant Downtime</v>
      </c>
      <c r="D411" s="6" t="s">
        <v>3676</v>
      </c>
      <c r="E411" s="47"/>
      <c r="F411" s="6" t="s">
        <v>3674</v>
      </c>
      <c r="G411" s="6"/>
      <c r="H411" s="49">
        <v>2242</v>
      </c>
      <c r="I411" s="348" t="s">
        <v>45</v>
      </c>
      <c r="J411" s="277" t="str">
        <f>IF(ISBLANK(INDEX('Policy Characteristics'!D:D,MATCH($C411,'Policy Characteristics'!$C:$C,0))),"",INDEX('Policy Characteristics'!D:D,MATCH($C411,'Policy Characteristics'!$C:$C,0)))</f>
        <v>Reduce Plant Downtime</v>
      </c>
      <c r="K411" s="276" t="str">
        <f>IF(ISBLANK(INDEX('Policy Characteristics'!E:E,MATCH($C411,'Policy Characteristics'!$C:$C,0))),"",INDEX('Policy Characteristics'!E:E,MATCH($C411,'Policy Characteristics'!$C:$C,0)))</f>
        <v>elec reduce plant downtime</v>
      </c>
      <c r="L411" s="284">
        <f>IF(ISBLANK(INDEX('Policy Characteristics'!F:F,MATCH($C411,'Policy Characteristics'!$C:$C,0))),"",INDEX('Policy Characteristics'!F:F,MATCH($C411,'Policy Characteristics'!$C:$C,0)))</f>
        <v>0</v>
      </c>
      <c r="M411" s="284">
        <f>IF(ISBLANK(INDEX('Policy Characteristics'!G:G,MATCH($C411,'Policy Characteristics'!$C:$C,0))),"",INDEX('Policy Characteristics'!G:G,MATCH($C411,'Policy Characteristics'!$C:$C,0)))</f>
        <v>0.6</v>
      </c>
      <c r="N411" s="284">
        <f>IF(ISBLANK(INDEX('Policy Characteristics'!H:H,MATCH($C411,'Policy Characteristics'!$C:$C,0))),"",INDEX('Policy Characteristics'!H:H,MATCH($C411,'Policy Characteristics'!$C:$C,0)))</f>
        <v>0.01</v>
      </c>
      <c r="O411" s="276" t="str">
        <f>IF(ISBLANK(INDEX('Policy Characteristics'!I:I,MATCH($C411,'Policy Characteristics'!$C:$C,0))),"",INDEX('Policy Characteristics'!I:I,MATCH($C411,'Policy Characteristics'!$C:$C,0)))</f>
        <v>% reduction in downtime</v>
      </c>
      <c r="P411" s="276" t="str">
        <f>IF(ISBLANK(INDEX('Policy Characteristics'!J:J,MATCH($C411,'Policy Characteristics'!$C:$C,0))),"",INDEX('Policy Characteristics'!J:J,MATCH($C411,'Policy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**Natural Gas Combined Cycle:** Preexisting natural gas nonpeaker plants have an average capacity factor of 48%.  As part of the proposed Clean Power Plan, the EPA assumed that nonpeaking natural gas plants could be reach a 75% capacity factor (ramping up to that value over a number of years).  This would represent a 49% reduction in downtime. //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411" s="276" t="str">
        <f>IF(ISBLANK(INDEX('Policy Characteristics'!K:K,MATCH($C411,'Policy Characteristics'!$C:$C,0))),"",INDEX('Policy Characteristics'!K:K,MATCH($C411,'Policy Characteristics'!$C:$C,0)))</f>
        <v>electricity-sector-main.html#red-downtime</v>
      </c>
      <c r="R411" s="276"/>
    </row>
    <row r="412" spans="1:18" s="2" customFormat="1" x14ac:dyDescent="0.25">
      <c r="A412" s="276" t="str">
        <f>IF(ISBLANK(INDEX('Policy Characteristics'!A:A,MATCH($C412,'Policy Characteristics'!$C:$C,0))),"",INDEX('Policy Characteristics'!A:A,MATCH($C412,'Policy Characteristics'!$C:$C,0)))</f>
        <v>Electricity Supply</v>
      </c>
      <c r="B412" s="285" t="str">
        <f>IF(ISBLANK(INDEX('Policy Characteristics'!B:B,MATCH($C412,'Policy Characteristics'!$C:$C,0))),"",INDEX('Policy Characteristics'!B:B,MATCH($C412,'Policy Characteristics'!$C:$C,0)))</f>
        <v>Reduce Soft Costs</v>
      </c>
      <c r="C412" s="342" t="s">
        <v>2348</v>
      </c>
      <c r="D412" s="6" t="s">
        <v>463</v>
      </c>
      <c r="E412" s="6"/>
      <c r="F412" s="6" t="s">
        <v>466</v>
      </c>
      <c r="G412" s="6"/>
      <c r="H412" s="49">
        <v>194</v>
      </c>
      <c r="I412" s="348" t="s">
        <v>44</v>
      </c>
      <c r="J412" s="277" t="str">
        <f>IF(ISBLANK(INDEX('Policy Characteristics'!D:D,MATCH($C412,'Policy Characteristics'!$C:$C,0))),"",INDEX('Policy Characteristics'!D:D,MATCH($C412,'Policy Characteristics'!$C:$C,0)))</f>
        <v>Reduce Soft Costs</v>
      </c>
      <c r="K412" s="276" t="str">
        <f>IF(ISBLANK(INDEX('Policy Characteristics'!E:E,MATCH($C412,'Policy Characteristics'!$C:$C,0))),"",INDEX('Policy Characteristics'!E:E,MATCH($C412,'Policy Characteristics'!$C:$C,0)))</f>
        <v>elec reduce soft costs</v>
      </c>
      <c r="L412" s="284">
        <f>IF(ISBLANK(INDEX('Policy Characteristics'!F:F,MATCH($C412,'Policy Characteristics'!$C:$C,0))),"",INDEX('Policy Characteristics'!F:F,MATCH($C412,'Policy Characteristics'!$C:$C,0)))</f>
        <v>0</v>
      </c>
      <c r="M412" s="284">
        <f>IF(ISBLANK(INDEX('Policy Characteristics'!G:G,MATCH($C412,'Policy Characteristics'!$C:$C,0))),"",INDEX('Policy Characteristics'!G:G,MATCH($C412,'Policy Characteristics'!$C:$C,0)))</f>
        <v>0.9</v>
      </c>
      <c r="N412" s="284">
        <f>IF(ISBLANK(INDEX('Policy Characteristics'!H:H,MATCH($C412,'Policy Characteristics'!$C:$C,0))),"",INDEX('Policy Characteristics'!H:H,MATCH($C412,'Policy Characteristics'!$C:$C,0)))</f>
        <v>0.01</v>
      </c>
      <c r="O412" s="276" t="str">
        <f>IF(ISBLANK(INDEX('Policy Characteristics'!I:I,MATCH($C412,'Policy Characteristics'!$C:$C,0))),"",INDEX('Policy Characteristics'!I:I,MATCH($C412,'Policy Characteristics'!$C:$C,0)))</f>
        <v>% reduction in soft costs</v>
      </c>
      <c r="P412" s="276" t="str">
        <f>IF(ISBLANK(INDEX('Policy Characteristics'!J:J,MATCH($C412,'Policy Characteristics'!$C:$C,0))),"",INDEX('Policy Characteristics'!J:J,MATCH($C412,'Policy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2" s="276" t="str">
        <f>IF(ISBLANK(INDEX('Policy Characteristics'!K:K,MATCH($C412,'Policy Characteristics'!$C:$C,0))),"",INDEX('Policy Characteristics'!K:K,MATCH($C412,'Policy Characteristics'!$C:$C,0)))</f>
        <v>endogenous-learning.html#red-soft-costs</v>
      </c>
      <c r="R412" s="276" t="str">
        <f>IF(ISBLANK(INDEX('Policy Characteristics'!L:L,MATCH($C412,'Policy Characteristics'!$C:$C,0))),"",INDEX('Policy Characteristics'!L:L,MATCH($C412,'Policy Characteristics'!$C:$C,0)))</f>
        <v>reduce-soft-costs.html</v>
      </c>
    </row>
    <row r="413" spans="1:18" s="2" customFormat="1" x14ac:dyDescent="0.25">
      <c r="A413" s="276" t="str">
        <f>IF(ISBLANK(INDEX('Policy Characteristics'!A:A,MATCH($C413,'Policy Characteristics'!$C:$C,0))),"",INDEX('Policy Characteristics'!A:A,MATCH($C413,'Policy Characteristics'!$C:$C,0)))</f>
        <v>Electricity Supply</v>
      </c>
      <c r="B413" s="285" t="str">
        <f>IF(ISBLANK(INDEX('Policy Characteristics'!B:B,MATCH($C413,'Policy Characteristics'!$C:$C,0))),"",INDEX('Policy Characteristics'!B:B,MATCH($C413,'Policy Characteristics'!$C:$C,0)))</f>
        <v>Reduce Soft Costs</v>
      </c>
      <c r="C413" s="341" t="str">
        <f t="shared" ref="C413:C414" si="24">C$412</f>
        <v>Percent Reduction in Soft Costs of Capacity Construction</v>
      </c>
      <c r="D413" s="6" t="s">
        <v>79</v>
      </c>
      <c r="E413" s="6"/>
      <c r="F413" s="6" t="s">
        <v>91</v>
      </c>
      <c r="G413" s="6"/>
      <c r="H413" s="49">
        <v>195</v>
      </c>
      <c r="I413" s="348" t="s">
        <v>44</v>
      </c>
      <c r="J413" s="277" t="str">
        <f>IF(ISBLANK(INDEX('Policy Characteristics'!D:D,MATCH($C413,'Policy Characteristics'!$C:$C,0))),"",INDEX('Policy Characteristics'!D:D,MATCH($C413,'Policy Characteristics'!$C:$C,0)))</f>
        <v>Reduce Soft Costs</v>
      </c>
      <c r="K413" s="276" t="str">
        <f>IF(ISBLANK(INDEX('Policy Characteristics'!E:E,MATCH($C413,'Policy Characteristics'!$C:$C,0))),"",INDEX('Policy Characteristics'!E:E,MATCH($C413,'Policy Characteristics'!$C:$C,0)))</f>
        <v>elec reduce soft costs</v>
      </c>
      <c r="L413" s="284">
        <f>IF(ISBLANK(INDEX('Policy Characteristics'!F:F,MATCH($C413,'Policy Characteristics'!$C:$C,0))),"",INDEX('Policy Characteristics'!F:F,MATCH($C413,'Policy Characteristics'!$C:$C,0)))</f>
        <v>0</v>
      </c>
      <c r="M413" s="284">
        <f>IF(ISBLANK(INDEX('Policy Characteristics'!G:G,MATCH($C413,'Policy Characteristics'!$C:$C,0))),"",INDEX('Policy Characteristics'!G:G,MATCH($C413,'Policy Characteristics'!$C:$C,0)))</f>
        <v>0.9</v>
      </c>
      <c r="N413" s="284">
        <f>IF(ISBLANK(INDEX('Policy Characteristics'!H:H,MATCH($C413,'Policy Characteristics'!$C:$C,0))),"",INDEX('Policy Characteristics'!H:H,MATCH($C413,'Policy Characteristics'!$C:$C,0)))</f>
        <v>0.01</v>
      </c>
      <c r="O413" s="276" t="str">
        <f>IF(ISBLANK(INDEX('Policy Characteristics'!I:I,MATCH($C413,'Policy Characteristics'!$C:$C,0))),"",INDEX('Policy Characteristics'!I:I,MATCH($C413,'Policy Characteristics'!$C:$C,0)))</f>
        <v>% reduction in soft costs</v>
      </c>
      <c r="P413" s="276" t="str">
        <f>IF(ISBLANK(INDEX('Policy Characteristics'!J:J,MATCH($C413,'Policy Characteristics'!$C:$C,0))),"",INDEX('Policy Characteristics'!J:J,MATCH($C413,'Policy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3" s="276" t="str">
        <f>IF(ISBLANK(INDEX('Policy Characteristics'!K:K,MATCH($C413,'Policy Characteristics'!$C:$C,0))),"",INDEX('Policy Characteristics'!K:K,MATCH($C413,'Policy Characteristics'!$C:$C,0)))</f>
        <v>endogenous-learning.html#red-soft-costs</v>
      </c>
      <c r="R413" s="276" t="str">
        <f>IF(ISBLANK(INDEX('Policy Characteristics'!L:L,MATCH($C413,'Policy Characteristics'!$C:$C,0))),"",INDEX('Policy Characteristics'!L:L,MATCH($C413,'Policy Characteristics'!$C:$C,0)))</f>
        <v>reduce-soft-costs.html</v>
      </c>
    </row>
    <row r="414" spans="1:18" s="2" customFormat="1" x14ac:dyDescent="0.25">
      <c r="A414" s="276" t="str">
        <f>IF(ISBLANK(INDEX('Policy Characteristics'!A:A,MATCH($C414,'Policy Characteristics'!$C:$C,0))),"",INDEX('Policy Characteristics'!A:A,MATCH($C414,'Policy Characteristics'!$C:$C,0)))</f>
        <v>Electricity Supply</v>
      </c>
      <c r="B414" s="285" t="str">
        <f>IF(ISBLANK(INDEX('Policy Characteristics'!B:B,MATCH($C414,'Policy Characteristics'!$C:$C,0))),"",INDEX('Policy Characteristics'!B:B,MATCH($C414,'Policy Characteristics'!$C:$C,0)))</f>
        <v>Reduce Soft Costs</v>
      </c>
      <c r="C414" s="341" t="str">
        <f t="shared" si="24"/>
        <v>Percent Reduction in Soft Costs of Capacity Construction</v>
      </c>
      <c r="D414" s="6" t="s">
        <v>468</v>
      </c>
      <c r="E414" s="6"/>
      <c r="F414" s="6" t="s">
        <v>469</v>
      </c>
      <c r="G414" s="6"/>
      <c r="H414" s="49">
        <v>196</v>
      </c>
      <c r="I414" s="348" t="s">
        <v>44</v>
      </c>
      <c r="J414" s="277" t="str">
        <f>IF(ISBLANK(INDEX('Policy Characteristics'!D:D,MATCH($C414,'Policy Characteristics'!$C:$C,0))),"",INDEX('Policy Characteristics'!D:D,MATCH($C414,'Policy Characteristics'!$C:$C,0)))</f>
        <v>Reduce Soft Costs</v>
      </c>
      <c r="K414" s="276" t="str">
        <f>IF(ISBLANK(INDEX('Policy Characteristics'!E:E,MATCH($C414,'Policy Characteristics'!$C:$C,0))),"",INDEX('Policy Characteristics'!E:E,MATCH($C414,'Policy Characteristics'!$C:$C,0)))</f>
        <v>elec reduce soft costs</v>
      </c>
      <c r="L414" s="284">
        <f>IF(ISBLANK(INDEX('Policy Characteristics'!F:F,MATCH($C414,'Policy Characteristics'!$C:$C,0))),"",INDEX('Policy Characteristics'!F:F,MATCH($C414,'Policy Characteristics'!$C:$C,0)))</f>
        <v>0</v>
      </c>
      <c r="M414" s="284">
        <f>IF(ISBLANK(INDEX('Policy Characteristics'!G:G,MATCH($C414,'Policy Characteristics'!$C:$C,0))),"",INDEX('Policy Characteristics'!G:G,MATCH($C414,'Policy Characteristics'!$C:$C,0)))</f>
        <v>0.9</v>
      </c>
      <c r="N414" s="284">
        <f>IF(ISBLANK(INDEX('Policy Characteristics'!H:H,MATCH($C414,'Policy Characteristics'!$C:$C,0))),"",INDEX('Policy Characteristics'!H:H,MATCH($C414,'Policy Characteristics'!$C:$C,0)))</f>
        <v>0.01</v>
      </c>
      <c r="O414" s="276" t="str">
        <f>IF(ISBLANK(INDEX('Policy Characteristics'!I:I,MATCH($C414,'Policy Characteristics'!$C:$C,0))),"",INDEX('Policy Characteristics'!I:I,MATCH($C414,'Policy Characteristics'!$C:$C,0)))</f>
        <v>% reduction in soft costs</v>
      </c>
      <c r="P414" s="276" t="str">
        <f>IF(ISBLANK(INDEX('Policy Characteristics'!J:J,MATCH($C414,'Policy Characteristics'!$C:$C,0))),"",INDEX('Policy Characteristics'!J:J,MATCH($C414,'Policy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414" s="276" t="str">
        <f>IF(ISBLANK(INDEX('Policy Characteristics'!K:K,MATCH($C414,'Policy Characteristics'!$C:$C,0))),"",INDEX('Policy Characteristics'!K:K,MATCH($C414,'Policy Characteristics'!$C:$C,0)))</f>
        <v>endogenous-learning.html#red-soft-costs</v>
      </c>
      <c r="R414" s="276" t="str">
        <f>IF(ISBLANK(INDEX('Policy Characteristics'!L:L,MATCH($C414,'Policy Characteristics'!$C:$C,0))),"",INDEX('Policy Characteristics'!L:L,MATCH($C414,'Policy Characteristics'!$C:$C,0)))</f>
        <v>reduce-soft-costs.html</v>
      </c>
    </row>
    <row r="415" spans="1:18" s="2" customFormat="1" x14ac:dyDescent="0.25">
      <c r="A415" s="276" t="str">
        <f>IF(ISBLANK(INDEX('Policy Characteristics'!A:A,MATCH($C415,'Policy Characteristics'!$C:$C,0))),"",INDEX('Policy Characteristics'!A:A,MATCH($C415,'Policy Characteristics'!$C:$C,0)))</f>
        <v>Electricity Supply</v>
      </c>
      <c r="B415" s="285" t="str">
        <f>IF(ISBLANK(INDEX('Policy Characteristics'!B:B,MATCH($C415,'Policy Characteristics'!$C:$C,0))),"",INDEX('Policy Characteristics'!B:B,MATCH($C415,'Policy Characteristics'!$C:$C,0)))</f>
        <v>Reduce Transmission &amp; Distribution Losses</v>
      </c>
      <c r="C415" s="340" t="s">
        <v>295</v>
      </c>
      <c r="D415" s="6"/>
      <c r="E415" s="6"/>
      <c r="F415" s="6"/>
      <c r="G415" s="6"/>
      <c r="H415" s="49">
        <v>145</v>
      </c>
      <c r="I415" s="348" t="s">
        <v>44</v>
      </c>
      <c r="J415" s="277" t="str">
        <f>IF(ISBLANK(INDEX('Policy Characteristics'!D:D,MATCH($C415,'Policy Characteristics'!$C:$C,0))),"",INDEX('Policy Characteristics'!D:D,MATCH($C415,'Policy Characteristics'!$C:$C,0)))</f>
        <v>Reduce T&amp;D Losses</v>
      </c>
      <c r="K415" s="276" t="str">
        <f>IF(ISBLANK(INDEX('Policy Characteristics'!E:E,MATCH($C415,'Policy Characteristics'!$C:$C,0))),"",INDEX('Policy Characteristics'!E:E,MATCH($C415,'Policy Characteristics'!$C:$C,0)))</f>
        <v>elec avoid TND loss</v>
      </c>
      <c r="L415" s="284">
        <f>IF(ISBLANK(INDEX('Policy Characteristics'!F:F,MATCH($C415,'Policy Characteristics'!$C:$C,0))),"",INDEX('Policy Characteristics'!F:F,MATCH($C415,'Policy Characteristics'!$C:$C,0)))</f>
        <v>0</v>
      </c>
      <c r="M415" s="284">
        <f>IF(ISBLANK(INDEX('Policy Characteristics'!G:G,MATCH($C415,'Policy Characteristics'!$C:$C,0))),"",INDEX('Policy Characteristics'!G:G,MATCH($C415,'Policy Characteristics'!$C:$C,0)))</f>
        <v>0.4</v>
      </c>
      <c r="N415" s="284">
        <f>IF(ISBLANK(INDEX('Policy Characteristics'!H:H,MATCH($C415,'Policy Characteristics'!$C:$C,0))),"",INDEX('Policy Characteristics'!H:H,MATCH($C415,'Policy Characteristics'!$C:$C,0)))</f>
        <v>0.01</v>
      </c>
      <c r="O415" s="276" t="str">
        <f>IF(ISBLANK(INDEX('Policy Characteristics'!I:I,MATCH($C415,'Policy Characteristics'!$C:$C,0))),"",INDEX('Policy Characteristics'!I:I,MATCH($C415,'Policy Characteristics'!$C:$C,0)))</f>
        <v>% of losses avoided</v>
      </c>
      <c r="P415" s="276" t="str">
        <f>IF(ISBLANK(INDEX('Policy Characteristics'!J:J,MATCH($C415,'Policy Characteristics'!$C:$C,0))),"",INDEX('Policy Characteristics'!J:J,MATCH($C415,'Policy Characteristics'!$C:$C,0)))</f>
        <v>**Description:** This policy specifies the reduction in transmission and distribution losses that will be achieved by 2050. // **Guidance for setting values:** The U.S. has transmission and distribution losses of about 6%.  Germany, Japan, Finland, and the Netherlands have T&amp;D losses of around 4%.  Therefore, a 33% policy setting would cause the U.S. to match these countries' current level of T&amp;D losses by 2050.</v>
      </c>
      <c r="Q415" s="276" t="str">
        <f>IF(ISBLANK(INDEX('Policy Characteristics'!K:K,MATCH($C415,'Policy Characteristics'!$C:$C,0))),"",INDEX('Policy Characteristics'!K:K,MATCH($C415,'Policy Characteristics'!$C:$C,0)))</f>
        <v>electricity-sector-main.html#red-tnd-losses</v>
      </c>
      <c r="R415" s="276" t="str">
        <f>IF(ISBLANK(INDEX('Policy Characteristics'!L:L,MATCH($C415,'Policy Characteristics'!$C:$C,0))),"",INDEX('Policy Characteristics'!L:L,MATCH($C415,'Policy Characteristics'!$C:$C,0)))</f>
        <v>reduce-tnd-losses.html</v>
      </c>
    </row>
    <row r="416" spans="1:18" s="2" customFormat="1" x14ac:dyDescent="0.25">
      <c r="A416" s="276" t="str">
        <f>IF(ISBLANK(INDEX('Policy Characteristics'!A:A,MATCH($C416,'Policy Characteristics'!$C:$C,0))),"",INDEX('Policy Characteristics'!A:A,MATCH($C416,'Policy Characteristics'!$C:$C,0)))</f>
        <v>Electricity Supply</v>
      </c>
      <c r="B416" s="285" t="str">
        <f>IF(ISBLANK(INDEX('Policy Characteristics'!B:B,MATCH($C416,'Policy Characteristics'!$C:$C,0))),"",INDEX('Policy Characteristics'!B:B,MATCH($C416,'Policy Characteristics'!$C:$C,0)))</f>
        <v>Subsidy for Capacity Construction</v>
      </c>
      <c r="C416" s="340" t="s">
        <v>2819</v>
      </c>
      <c r="D416" s="47" t="s">
        <v>462</v>
      </c>
      <c r="E416" s="47"/>
      <c r="F416" s="47" t="s">
        <v>461</v>
      </c>
      <c r="G416" s="6"/>
      <c r="H416" s="49">
        <v>691</v>
      </c>
      <c r="I416" s="348" t="s">
        <v>45</v>
      </c>
      <c r="J416" s="277" t="str">
        <f>IF(ISBLANK(INDEX('Policy Characteristics'!D:D,MATCH($C416,'Policy Characteristics'!$C:$C,0))),"",INDEX('Policy Characteristics'!D:D,MATCH($C416,'Policy Characteristics'!$C:$C,0)))</f>
        <v>Subsidy for Capacity Construction</v>
      </c>
      <c r="K416" s="276" t="str">
        <f>IF(ISBLANK(INDEX('Policy Characteristics'!E:E,MATCH($C416,'Policy Characteristics'!$C:$C,0))),"",INDEX('Policy Characteristics'!E:E,MATCH($C416,'Policy Characteristics'!$C:$C,0)))</f>
        <v>elec capacity construction subsidy</v>
      </c>
      <c r="L416" s="284">
        <f>IF(ISBLANK(INDEX('Policy Characteristics'!F:F,MATCH($C416,'Policy Characteristics'!$C:$C,0))),"",INDEX('Policy Characteristics'!F:F,MATCH($C416,'Policy Characteristics'!$C:$C,0)))</f>
        <v>0</v>
      </c>
      <c r="M416" s="284">
        <f>IF(ISBLANK(INDEX('Policy Characteristics'!G:G,MATCH($C416,'Policy Characteristics'!$C:$C,0))),"",INDEX('Policy Characteristics'!G:G,MATCH($C416,'Policy Characteristics'!$C:$C,0)))</f>
        <v>0.95</v>
      </c>
      <c r="N416" s="284">
        <f>IF(ISBLANK(INDEX('Policy Characteristics'!H:H,MATCH($C416,'Policy Characteristics'!$C:$C,0))),"",INDEX('Policy Characteristics'!H:H,MATCH($C416,'Policy Characteristics'!$C:$C,0)))</f>
        <v>0.01</v>
      </c>
      <c r="O416" s="276" t="str">
        <f>IF(ISBLANK(INDEX('Policy Characteristics'!I:I,MATCH($C416,'Policy Characteristics'!$C:$C,0))),"",INDEX('Policy Characteristics'!I:I,MATCH($C416,'Policy Characteristics'!$C:$C,0)))</f>
        <v>% of construction cost</v>
      </c>
      <c r="P416" s="276" t="str">
        <f>IF(ISBLANK(INDEX('Policy Characteristics'!J:J,MATCH($C416,'Policy Characteristics'!$C:$C,0))),"",INDEX('Policy Characteristics'!J:J,MATCH($C416,'Policy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6" s="276" t="str">
        <f>IF(ISBLANK(INDEX('Policy Characteristics'!K:K,MATCH($C416,'Policy Characteristics'!$C:$C,0))),"",INDEX('Policy Characteristics'!K:K,MATCH($C416,'Policy Characteristics'!$C:$C,0)))</f>
        <v>electricity-sector-main.html#subsidies</v>
      </c>
      <c r="R416" s="276" t="str">
        <f>IF(ISBLANK(INDEX('Policy Characteristics'!L:L,MATCH($C416,'Policy Characteristics'!$C:$C,0))),"",INDEX('Policy Characteristics'!L:L,MATCH($C416,'Policy Characteristics'!$C:$C,0)))</f>
        <v/>
      </c>
    </row>
    <row r="417" spans="1:18" s="2" customFormat="1" x14ac:dyDescent="0.25">
      <c r="A417" s="276" t="str">
        <f>IF(ISBLANK(INDEX('Policy Characteristics'!A:A,MATCH($C417,'Policy Characteristics'!$C:$C,0))),"",INDEX('Policy Characteristics'!A:A,MATCH($C417,'Policy Characteristics'!$C:$C,0)))</f>
        <v>Electricity Supply</v>
      </c>
      <c r="B417" s="285" t="str">
        <f>IF(ISBLANK(INDEX('Policy Characteristics'!B:B,MATCH($C417,'Policy Characteristics'!$C:$C,0))),"",INDEX('Policy Characteristics'!B:B,MATCH($C417,'Policy Characteristics'!$C:$C,0)))</f>
        <v>Subsidy for Capacity Construction</v>
      </c>
      <c r="C417" s="341" t="str">
        <f>C$416</f>
        <v>Perc Subsidy for Elec Capacity Construction</v>
      </c>
      <c r="D417" s="6" t="s">
        <v>3578</v>
      </c>
      <c r="E417" s="47"/>
      <c r="F417" s="6" t="s">
        <v>3507</v>
      </c>
      <c r="G417" s="6"/>
      <c r="H417" s="49">
        <v>692</v>
      </c>
      <c r="I417" s="348" t="s">
        <v>45</v>
      </c>
      <c r="J417" s="277" t="str">
        <f>IF(ISBLANK(INDEX('Policy Characteristics'!D:D,MATCH($C417,'Policy Characteristics'!$C:$C,0))),"",INDEX('Policy Characteristics'!D:D,MATCH($C417,'Policy Characteristics'!$C:$C,0)))</f>
        <v>Subsidy for Capacity Construction</v>
      </c>
      <c r="K417" s="276" t="str">
        <f>IF(ISBLANK(INDEX('Policy Characteristics'!E:E,MATCH($C417,'Policy Characteristics'!$C:$C,0))),"",INDEX('Policy Characteristics'!E:E,MATCH($C417,'Policy Characteristics'!$C:$C,0)))</f>
        <v>elec capacity construction subsidy</v>
      </c>
      <c r="L417" s="284">
        <f>IF(ISBLANK(INDEX('Policy Characteristics'!F:F,MATCH($C417,'Policy Characteristics'!$C:$C,0))),"",INDEX('Policy Characteristics'!F:F,MATCH($C417,'Policy Characteristics'!$C:$C,0)))</f>
        <v>0</v>
      </c>
      <c r="M417" s="284">
        <f>IF(ISBLANK(INDEX('Policy Characteristics'!G:G,MATCH($C417,'Policy Characteristics'!$C:$C,0))),"",INDEX('Policy Characteristics'!G:G,MATCH($C417,'Policy Characteristics'!$C:$C,0)))</f>
        <v>0.95</v>
      </c>
      <c r="N417" s="284">
        <f>IF(ISBLANK(INDEX('Policy Characteristics'!H:H,MATCH($C417,'Policy Characteristics'!$C:$C,0))),"",INDEX('Policy Characteristics'!H:H,MATCH($C417,'Policy Characteristics'!$C:$C,0)))</f>
        <v>0.01</v>
      </c>
      <c r="O417" s="276" t="str">
        <f>IF(ISBLANK(INDEX('Policy Characteristics'!I:I,MATCH($C417,'Policy Characteristics'!$C:$C,0))),"",INDEX('Policy Characteristics'!I:I,MATCH($C417,'Policy Characteristics'!$C:$C,0)))</f>
        <v>% of construction cost</v>
      </c>
      <c r="P417" s="276" t="str">
        <f>IF(ISBLANK(INDEX('Policy Characteristics'!J:J,MATCH($C417,'Policy Characteristics'!$C:$C,0))),"",INDEX('Policy Characteristics'!J:J,MATCH($C417,'Policy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7" s="276" t="str">
        <f>IF(ISBLANK(INDEX('Policy Characteristics'!K:K,MATCH($C417,'Policy Characteristics'!$C:$C,0))),"",INDEX('Policy Characteristics'!K:K,MATCH($C417,'Policy Characteristics'!$C:$C,0)))</f>
        <v>electricity-sector-main.html#subsidies</v>
      </c>
      <c r="R417" s="276" t="str">
        <f>IF(ISBLANK(INDEX('Policy Characteristics'!L:L,MATCH($C417,'Policy Characteristics'!$C:$C,0))),"",INDEX('Policy Characteristics'!L:L,MATCH($C417,'Policy Characteristics'!$C:$C,0)))</f>
        <v/>
      </c>
    </row>
    <row r="418" spans="1:18" s="2" customFormat="1" x14ac:dyDescent="0.25">
      <c r="A418" s="276" t="str">
        <f>IF(ISBLANK(INDEX('Policy Characteristics'!A:A,MATCH($C418,'Policy Characteristics'!$C:$C,0))),"",INDEX('Policy Characteristics'!A:A,MATCH($C418,'Policy Characteristics'!$C:$C,0)))</f>
        <v>Electricity Supply</v>
      </c>
      <c r="B418" s="285" t="str">
        <f>IF(ISBLANK(INDEX('Policy Characteristics'!B:B,MATCH($C418,'Policy Characteristics'!$C:$C,0))),"",INDEX('Policy Characteristics'!B:B,MATCH($C418,'Policy Characteristics'!$C:$C,0)))</f>
        <v>Subsidy for Capacity Construction</v>
      </c>
      <c r="C418" s="341" t="str">
        <f t="shared" ref="C418:C439" si="25">C$416</f>
        <v>Perc Subsidy for Elec Capacity Construction</v>
      </c>
      <c r="D418" s="6" t="s">
        <v>3579</v>
      </c>
      <c r="E418" s="47"/>
      <c r="F418" s="6" t="s">
        <v>3508</v>
      </c>
      <c r="G418" s="6"/>
      <c r="H418" s="49">
        <v>1789</v>
      </c>
      <c r="I418" s="348" t="s">
        <v>45</v>
      </c>
      <c r="J418" s="277" t="str">
        <f>IF(ISBLANK(INDEX('Policy Characteristics'!D:D,MATCH($C418,'Policy Characteristics'!$C:$C,0))),"",INDEX('Policy Characteristics'!D:D,MATCH($C418,'Policy Characteristics'!$C:$C,0)))</f>
        <v>Subsidy for Capacity Construction</v>
      </c>
      <c r="K418" s="276" t="str">
        <f>IF(ISBLANK(INDEX('Policy Characteristics'!E:E,MATCH($C418,'Policy Characteristics'!$C:$C,0))),"",INDEX('Policy Characteristics'!E:E,MATCH($C418,'Policy Characteristics'!$C:$C,0)))</f>
        <v>elec capacity construction subsidy</v>
      </c>
      <c r="L418" s="284">
        <f>IF(ISBLANK(INDEX('Policy Characteristics'!F:F,MATCH($C418,'Policy Characteristics'!$C:$C,0))),"",INDEX('Policy Characteristics'!F:F,MATCH($C418,'Policy Characteristics'!$C:$C,0)))</f>
        <v>0</v>
      </c>
      <c r="M418" s="284">
        <f>IF(ISBLANK(INDEX('Policy Characteristics'!G:G,MATCH($C418,'Policy Characteristics'!$C:$C,0))),"",INDEX('Policy Characteristics'!G:G,MATCH($C418,'Policy Characteristics'!$C:$C,0)))</f>
        <v>0.95</v>
      </c>
      <c r="N418" s="284">
        <f>IF(ISBLANK(INDEX('Policy Characteristics'!H:H,MATCH($C418,'Policy Characteristics'!$C:$C,0))),"",INDEX('Policy Characteristics'!H:H,MATCH($C418,'Policy Characteristics'!$C:$C,0)))</f>
        <v>0.01</v>
      </c>
      <c r="O418" s="276" t="str">
        <f>IF(ISBLANK(INDEX('Policy Characteristics'!I:I,MATCH($C418,'Policy Characteristics'!$C:$C,0))),"",INDEX('Policy Characteristics'!I:I,MATCH($C418,'Policy Characteristics'!$C:$C,0)))</f>
        <v>% of construction cost</v>
      </c>
      <c r="P418" s="276" t="str">
        <f>IF(ISBLANK(INDEX('Policy Characteristics'!J:J,MATCH($C418,'Policy Characteristics'!$C:$C,0))),"",INDEX('Policy Characteristics'!J:J,MATCH($C418,'Policy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8" s="276" t="str">
        <f>IF(ISBLANK(INDEX('Policy Characteristics'!K:K,MATCH($C418,'Policy Characteristics'!$C:$C,0))),"",INDEX('Policy Characteristics'!K:K,MATCH($C418,'Policy Characteristics'!$C:$C,0)))</f>
        <v>electricity-sector-main.html#subsidies</v>
      </c>
      <c r="R418" s="276" t="str">
        <f>IF(ISBLANK(INDEX('Policy Characteristics'!L:L,MATCH($C418,'Policy Characteristics'!$C:$C,0))),"",INDEX('Policy Characteristics'!L:L,MATCH($C418,'Policy Characteristics'!$C:$C,0)))</f>
        <v/>
      </c>
    </row>
    <row r="419" spans="1:18" s="2" customFormat="1" x14ac:dyDescent="0.25">
      <c r="A419" s="276" t="str">
        <f>IF(ISBLANK(INDEX('Policy Characteristics'!A:A,MATCH($C419,'Policy Characteristics'!$C:$C,0))),"",INDEX('Policy Characteristics'!A:A,MATCH($C419,'Policy Characteristics'!$C:$C,0)))</f>
        <v>Electricity Supply</v>
      </c>
      <c r="B419" s="285" t="str">
        <f>IF(ISBLANK(INDEX('Policy Characteristics'!B:B,MATCH($C419,'Policy Characteristics'!$C:$C,0))),"",INDEX('Policy Characteristics'!B:B,MATCH($C419,'Policy Characteristics'!$C:$C,0)))</f>
        <v>Subsidy for Capacity Construction</v>
      </c>
      <c r="C419" s="341" t="str">
        <f t="shared" si="25"/>
        <v>Perc Subsidy for Elec Capacity Construction</v>
      </c>
      <c r="D419" s="6" t="s">
        <v>77</v>
      </c>
      <c r="E419" s="47"/>
      <c r="F419" s="6" t="s">
        <v>3589</v>
      </c>
      <c r="G419" s="6"/>
      <c r="H419" s="49">
        <v>517</v>
      </c>
      <c r="I419" s="348" t="s">
        <v>44</v>
      </c>
      <c r="J419" s="277" t="str">
        <f>IF(ISBLANK(INDEX('Policy Characteristics'!D:D,MATCH($C419,'Policy Characteristics'!$C:$C,0))),"",INDEX('Policy Characteristics'!D:D,MATCH($C419,'Policy Characteristics'!$C:$C,0)))</f>
        <v>Subsidy for Capacity Construction</v>
      </c>
      <c r="K419" s="276" t="str">
        <f>IF(ISBLANK(INDEX('Policy Characteristics'!E:E,MATCH($C419,'Policy Characteristics'!$C:$C,0))),"",INDEX('Policy Characteristics'!E:E,MATCH($C419,'Policy Characteristics'!$C:$C,0)))</f>
        <v>elec capacity construction subsidy</v>
      </c>
      <c r="L419" s="284">
        <f>IF(ISBLANK(INDEX('Policy Characteristics'!F:F,MATCH($C419,'Policy Characteristics'!$C:$C,0))),"",INDEX('Policy Characteristics'!F:F,MATCH($C419,'Policy Characteristics'!$C:$C,0)))</f>
        <v>0</v>
      </c>
      <c r="M419" s="284">
        <f>IF(ISBLANK(INDEX('Policy Characteristics'!G:G,MATCH($C419,'Policy Characteristics'!$C:$C,0))),"",INDEX('Policy Characteristics'!G:G,MATCH($C419,'Policy Characteristics'!$C:$C,0)))</f>
        <v>0.95</v>
      </c>
      <c r="N419" s="284">
        <f>IF(ISBLANK(INDEX('Policy Characteristics'!H:H,MATCH($C419,'Policy Characteristics'!$C:$C,0))),"",INDEX('Policy Characteristics'!H:H,MATCH($C419,'Policy Characteristics'!$C:$C,0)))</f>
        <v>0.01</v>
      </c>
      <c r="O419" s="276" t="str">
        <f>IF(ISBLANK(INDEX('Policy Characteristics'!I:I,MATCH($C419,'Policy Characteristics'!$C:$C,0))),"",INDEX('Policy Characteristics'!I:I,MATCH($C419,'Policy Characteristics'!$C:$C,0)))</f>
        <v>% of construction cost</v>
      </c>
      <c r="P419" s="276" t="str">
        <f>IF(ISBLANK(INDEX('Policy Characteristics'!J:J,MATCH($C419,'Policy Characteristics'!$C:$C,0))),"",INDEX('Policy Characteristics'!J:J,MATCH($C419,'Policy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19" s="276" t="str">
        <f>IF(ISBLANK(INDEX('Policy Characteristics'!K:K,MATCH($C419,'Policy Characteristics'!$C:$C,0))),"",INDEX('Policy Characteristics'!K:K,MATCH($C419,'Policy Characteristics'!$C:$C,0)))</f>
        <v>electricity-sector-main.html#subsidies</v>
      </c>
      <c r="R419" s="276" t="str">
        <f>IF(ISBLANK(INDEX('Policy Characteristics'!L:L,MATCH($C419,'Policy Characteristics'!$C:$C,0))),"",INDEX('Policy Characteristics'!L:L,MATCH($C419,'Policy Characteristics'!$C:$C,0)))</f>
        <v/>
      </c>
    </row>
    <row r="420" spans="1:18" s="2" customFormat="1" x14ac:dyDescent="0.25">
      <c r="A420" s="276" t="str">
        <f>IF(ISBLANK(INDEX('Policy Characteristics'!A:A,MATCH($C420,'Policy Characteristics'!$C:$C,0))),"",INDEX('Policy Characteristics'!A:A,MATCH($C420,'Policy Characteristics'!$C:$C,0)))</f>
        <v>Electricity Supply</v>
      </c>
      <c r="B420" s="285" t="str">
        <f>IF(ISBLANK(INDEX('Policy Characteristics'!B:B,MATCH($C420,'Policy Characteristics'!$C:$C,0))),"",INDEX('Policy Characteristics'!B:B,MATCH($C420,'Policy Characteristics'!$C:$C,0)))</f>
        <v>Subsidy for Capacity Construction</v>
      </c>
      <c r="C420" s="341" t="str">
        <f t="shared" si="25"/>
        <v>Perc Subsidy for Elec Capacity Construction</v>
      </c>
      <c r="D420" s="6" t="s">
        <v>78</v>
      </c>
      <c r="E420" s="47"/>
      <c r="F420" s="6" t="s">
        <v>90</v>
      </c>
      <c r="G420" s="6"/>
      <c r="H420" s="49">
        <v>693</v>
      </c>
      <c r="I420" s="348" t="s">
        <v>45</v>
      </c>
      <c r="J420" s="277" t="str">
        <f>IF(ISBLANK(INDEX('Policy Characteristics'!D:D,MATCH($C420,'Policy Characteristics'!$C:$C,0))),"",INDEX('Policy Characteristics'!D:D,MATCH($C420,'Policy Characteristics'!$C:$C,0)))</f>
        <v>Subsidy for Capacity Construction</v>
      </c>
      <c r="K420" s="276" t="str">
        <f>IF(ISBLANK(INDEX('Policy Characteristics'!E:E,MATCH($C420,'Policy Characteristics'!$C:$C,0))),"",INDEX('Policy Characteristics'!E:E,MATCH($C420,'Policy Characteristics'!$C:$C,0)))</f>
        <v>elec capacity construction subsidy</v>
      </c>
      <c r="L420" s="284">
        <f>IF(ISBLANK(INDEX('Policy Characteristics'!F:F,MATCH($C420,'Policy Characteristics'!$C:$C,0))),"",INDEX('Policy Characteristics'!F:F,MATCH($C420,'Policy Characteristics'!$C:$C,0)))</f>
        <v>0</v>
      </c>
      <c r="M420" s="284">
        <f>IF(ISBLANK(INDEX('Policy Characteristics'!G:G,MATCH($C420,'Policy Characteristics'!$C:$C,0))),"",INDEX('Policy Characteristics'!G:G,MATCH($C420,'Policy Characteristics'!$C:$C,0)))</f>
        <v>0.95</v>
      </c>
      <c r="N420" s="284">
        <f>IF(ISBLANK(INDEX('Policy Characteristics'!H:H,MATCH($C420,'Policy Characteristics'!$C:$C,0))),"",INDEX('Policy Characteristics'!H:H,MATCH($C420,'Policy Characteristics'!$C:$C,0)))</f>
        <v>0.01</v>
      </c>
      <c r="O420" s="276" t="str">
        <f>IF(ISBLANK(INDEX('Policy Characteristics'!I:I,MATCH($C420,'Policy Characteristics'!$C:$C,0))),"",INDEX('Policy Characteristics'!I:I,MATCH($C420,'Policy Characteristics'!$C:$C,0)))</f>
        <v>% of construction cost</v>
      </c>
      <c r="P420" s="276" t="str">
        <f>IF(ISBLANK(INDEX('Policy Characteristics'!J:J,MATCH($C420,'Policy Characteristics'!$C:$C,0))),"",INDEX('Policy Characteristics'!J:J,MATCH($C420,'Policy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0" s="276" t="str">
        <f>IF(ISBLANK(INDEX('Policy Characteristics'!K:K,MATCH($C420,'Policy Characteristics'!$C:$C,0))),"",INDEX('Policy Characteristics'!K:K,MATCH($C420,'Policy Characteristics'!$C:$C,0)))</f>
        <v>electricity-sector-main.html#subsidies</v>
      </c>
      <c r="R420" s="276" t="str">
        <f>IF(ISBLANK(INDEX('Policy Characteristics'!L:L,MATCH($C420,'Policy Characteristics'!$C:$C,0))),"",INDEX('Policy Characteristics'!L:L,MATCH($C420,'Policy Characteristics'!$C:$C,0)))</f>
        <v/>
      </c>
    </row>
    <row r="421" spans="1:18" s="2" customFormat="1" x14ac:dyDescent="0.25">
      <c r="A421" s="276" t="str">
        <f>IF(ISBLANK(INDEX('Policy Characteristics'!A:A,MATCH($C421,'Policy Characteristics'!$C:$C,0))),"",INDEX('Policy Characteristics'!A:A,MATCH($C421,'Policy Characteristics'!$C:$C,0)))</f>
        <v>Electricity Supply</v>
      </c>
      <c r="B421" s="285" t="str">
        <f>IF(ISBLANK(INDEX('Policy Characteristics'!B:B,MATCH($C421,'Policy Characteristics'!$C:$C,0))),"",INDEX('Policy Characteristics'!B:B,MATCH($C421,'Policy Characteristics'!$C:$C,0)))</f>
        <v>Subsidy for Capacity Construction</v>
      </c>
      <c r="C421" s="341" t="str">
        <f t="shared" si="25"/>
        <v>Perc Subsidy for Elec Capacity Construction</v>
      </c>
      <c r="D421" s="6" t="s">
        <v>463</v>
      </c>
      <c r="E421" s="47"/>
      <c r="F421" s="6" t="s">
        <v>466</v>
      </c>
      <c r="G421" s="6"/>
      <c r="H421" s="49">
        <v>518</v>
      </c>
      <c r="I421" s="348" t="s">
        <v>44</v>
      </c>
      <c r="J421" s="277" t="str">
        <f>IF(ISBLANK(INDEX('Policy Characteristics'!D:D,MATCH($C421,'Policy Characteristics'!$C:$C,0))),"",INDEX('Policy Characteristics'!D:D,MATCH($C421,'Policy Characteristics'!$C:$C,0)))</f>
        <v>Subsidy for Capacity Construction</v>
      </c>
      <c r="K421" s="276" t="str">
        <f>IF(ISBLANK(INDEX('Policy Characteristics'!E:E,MATCH($C421,'Policy Characteristics'!$C:$C,0))),"",INDEX('Policy Characteristics'!E:E,MATCH($C421,'Policy Characteristics'!$C:$C,0)))</f>
        <v>elec capacity construction subsidy</v>
      </c>
      <c r="L421" s="284">
        <f>IF(ISBLANK(INDEX('Policy Characteristics'!F:F,MATCH($C421,'Policy Characteristics'!$C:$C,0))),"",INDEX('Policy Characteristics'!F:F,MATCH($C421,'Policy Characteristics'!$C:$C,0)))</f>
        <v>0</v>
      </c>
      <c r="M421" s="284">
        <f>IF(ISBLANK(INDEX('Policy Characteristics'!G:G,MATCH($C421,'Policy Characteristics'!$C:$C,0))),"",INDEX('Policy Characteristics'!G:G,MATCH($C421,'Policy Characteristics'!$C:$C,0)))</f>
        <v>0.95</v>
      </c>
      <c r="N421" s="284">
        <f>IF(ISBLANK(INDEX('Policy Characteristics'!H:H,MATCH($C421,'Policy Characteristics'!$C:$C,0))),"",INDEX('Policy Characteristics'!H:H,MATCH($C421,'Policy Characteristics'!$C:$C,0)))</f>
        <v>0.01</v>
      </c>
      <c r="O421" s="276" t="str">
        <f>IF(ISBLANK(INDEX('Policy Characteristics'!I:I,MATCH($C421,'Policy Characteristics'!$C:$C,0))),"",INDEX('Policy Characteristics'!I:I,MATCH($C421,'Policy Characteristics'!$C:$C,0)))</f>
        <v>% of construction cost</v>
      </c>
      <c r="P421" s="276" t="str">
        <f>IF(ISBLANK(INDEX('Policy Characteristics'!J:J,MATCH($C421,'Policy Characteristics'!$C:$C,0))),"",INDEX('Policy Characteristics'!J:J,MATCH($C421,'Policy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1" s="276" t="str">
        <f>IF(ISBLANK(INDEX('Policy Characteristics'!K:K,MATCH($C421,'Policy Characteristics'!$C:$C,0))),"",INDEX('Policy Characteristics'!K:K,MATCH($C421,'Policy Characteristics'!$C:$C,0)))</f>
        <v>electricity-sector-main.html#subsidies</v>
      </c>
      <c r="R421" s="276" t="str">
        <f>IF(ISBLANK(INDEX('Policy Characteristics'!L:L,MATCH($C421,'Policy Characteristics'!$C:$C,0))),"",INDEX('Policy Characteristics'!L:L,MATCH($C421,'Policy Characteristics'!$C:$C,0)))</f>
        <v/>
      </c>
    </row>
    <row r="422" spans="1:18" s="2" customFormat="1" x14ac:dyDescent="0.25">
      <c r="A422" s="276" t="str">
        <f>IF(ISBLANK(INDEX('Policy Characteristics'!A:A,MATCH($C422,'Policy Characteristics'!$C:$C,0))),"",INDEX('Policy Characteristics'!A:A,MATCH($C422,'Policy Characteristics'!$C:$C,0)))</f>
        <v>Electricity Supply</v>
      </c>
      <c r="B422" s="285" t="str">
        <f>IF(ISBLANK(INDEX('Policy Characteristics'!B:B,MATCH($C422,'Policy Characteristics'!$C:$C,0))),"",INDEX('Policy Characteristics'!B:B,MATCH($C422,'Policy Characteristics'!$C:$C,0)))</f>
        <v>Subsidy for Capacity Construction</v>
      </c>
      <c r="C422" s="341" t="str">
        <f t="shared" si="25"/>
        <v>Perc Subsidy for Elec Capacity Construction</v>
      </c>
      <c r="D422" s="6" t="s">
        <v>79</v>
      </c>
      <c r="E422" s="47"/>
      <c r="F422" s="6" t="s">
        <v>91</v>
      </c>
      <c r="G422" s="6"/>
      <c r="H422" s="49">
        <v>519</v>
      </c>
      <c r="I422" s="348" t="s">
        <v>44</v>
      </c>
      <c r="J422" s="277" t="str">
        <f>IF(ISBLANK(INDEX('Policy Characteristics'!D:D,MATCH($C422,'Policy Characteristics'!$C:$C,0))),"",INDEX('Policy Characteristics'!D:D,MATCH($C422,'Policy Characteristics'!$C:$C,0)))</f>
        <v>Subsidy for Capacity Construction</v>
      </c>
      <c r="K422" s="276" t="str">
        <f>IF(ISBLANK(INDEX('Policy Characteristics'!E:E,MATCH($C422,'Policy Characteristics'!$C:$C,0))),"",INDEX('Policy Characteristics'!E:E,MATCH($C422,'Policy Characteristics'!$C:$C,0)))</f>
        <v>elec capacity construction subsidy</v>
      </c>
      <c r="L422" s="284">
        <f>IF(ISBLANK(INDEX('Policy Characteristics'!F:F,MATCH($C422,'Policy Characteristics'!$C:$C,0))),"",INDEX('Policy Characteristics'!F:F,MATCH($C422,'Policy Characteristics'!$C:$C,0)))</f>
        <v>0</v>
      </c>
      <c r="M422" s="284">
        <f>IF(ISBLANK(INDEX('Policy Characteristics'!G:G,MATCH($C422,'Policy Characteristics'!$C:$C,0))),"",INDEX('Policy Characteristics'!G:G,MATCH($C422,'Policy Characteristics'!$C:$C,0)))</f>
        <v>0.95</v>
      </c>
      <c r="N422" s="284">
        <f>IF(ISBLANK(INDEX('Policy Characteristics'!H:H,MATCH($C422,'Policy Characteristics'!$C:$C,0))),"",INDEX('Policy Characteristics'!H:H,MATCH($C422,'Policy Characteristics'!$C:$C,0)))</f>
        <v>0.01</v>
      </c>
      <c r="O422" s="276" t="str">
        <f>IF(ISBLANK(INDEX('Policy Characteristics'!I:I,MATCH($C422,'Policy Characteristics'!$C:$C,0))),"",INDEX('Policy Characteristics'!I:I,MATCH($C422,'Policy Characteristics'!$C:$C,0)))</f>
        <v>% of construction cost</v>
      </c>
      <c r="P422" s="276" t="str">
        <f>IF(ISBLANK(INDEX('Policy Characteristics'!J:J,MATCH($C422,'Policy Characteristics'!$C:$C,0))),"",INDEX('Policy Characteristics'!J:J,MATCH($C422,'Policy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2" s="276" t="str">
        <f>IF(ISBLANK(INDEX('Policy Characteristics'!K:K,MATCH($C422,'Policy Characteristics'!$C:$C,0))),"",INDEX('Policy Characteristics'!K:K,MATCH($C422,'Policy Characteristics'!$C:$C,0)))</f>
        <v>electricity-sector-main.html#subsidies</v>
      </c>
      <c r="R422" s="276" t="str">
        <f>IF(ISBLANK(INDEX('Policy Characteristics'!L:L,MATCH($C422,'Policy Characteristics'!$C:$C,0))),"",INDEX('Policy Characteristics'!L:L,MATCH($C422,'Policy Characteristics'!$C:$C,0)))</f>
        <v/>
      </c>
    </row>
    <row r="423" spans="1:18" s="2" customFormat="1" x14ac:dyDescent="0.25">
      <c r="A423" s="276" t="str">
        <f>IF(ISBLANK(INDEX('Policy Characteristics'!A:A,MATCH($C423,'Policy Characteristics'!$C:$C,0))),"",INDEX('Policy Characteristics'!A:A,MATCH($C423,'Policy Characteristics'!$C:$C,0)))</f>
        <v>Electricity Supply</v>
      </c>
      <c r="B423" s="285" t="str">
        <f>IF(ISBLANK(INDEX('Policy Characteristics'!B:B,MATCH($C423,'Policy Characteristics'!$C:$C,0))),"",INDEX('Policy Characteristics'!B:B,MATCH($C423,'Policy Characteristics'!$C:$C,0)))</f>
        <v>Subsidy for Capacity Construction</v>
      </c>
      <c r="C423" s="341" t="str">
        <f t="shared" si="25"/>
        <v>Perc Subsidy for Elec Capacity Construction</v>
      </c>
      <c r="D423" s="6" t="s">
        <v>80</v>
      </c>
      <c r="E423" s="47"/>
      <c r="F423" s="6" t="s">
        <v>92</v>
      </c>
      <c r="G423" s="6"/>
      <c r="H423" s="49">
        <v>520</v>
      </c>
      <c r="I423" s="348" t="s">
        <v>44</v>
      </c>
      <c r="J423" s="277" t="str">
        <f>IF(ISBLANK(INDEX('Policy Characteristics'!D:D,MATCH($C423,'Policy Characteristics'!$C:$C,0))),"",INDEX('Policy Characteristics'!D:D,MATCH($C423,'Policy Characteristics'!$C:$C,0)))</f>
        <v>Subsidy for Capacity Construction</v>
      </c>
      <c r="K423" s="276" t="str">
        <f>IF(ISBLANK(INDEX('Policy Characteristics'!E:E,MATCH($C423,'Policy Characteristics'!$C:$C,0))),"",INDEX('Policy Characteristics'!E:E,MATCH($C423,'Policy Characteristics'!$C:$C,0)))</f>
        <v>elec capacity construction subsidy</v>
      </c>
      <c r="L423" s="284">
        <f>IF(ISBLANK(INDEX('Policy Characteristics'!F:F,MATCH($C423,'Policy Characteristics'!$C:$C,0))),"",INDEX('Policy Characteristics'!F:F,MATCH($C423,'Policy Characteristics'!$C:$C,0)))</f>
        <v>0</v>
      </c>
      <c r="M423" s="284">
        <f>IF(ISBLANK(INDEX('Policy Characteristics'!G:G,MATCH($C423,'Policy Characteristics'!$C:$C,0))),"",INDEX('Policy Characteristics'!G:G,MATCH($C423,'Policy Characteristics'!$C:$C,0)))</f>
        <v>0.95</v>
      </c>
      <c r="N423" s="284">
        <f>IF(ISBLANK(INDEX('Policy Characteristics'!H:H,MATCH($C423,'Policy Characteristics'!$C:$C,0))),"",INDEX('Policy Characteristics'!H:H,MATCH($C423,'Policy Characteristics'!$C:$C,0)))</f>
        <v>0.01</v>
      </c>
      <c r="O423" s="276" t="str">
        <f>IF(ISBLANK(INDEX('Policy Characteristics'!I:I,MATCH($C423,'Policy Characteristics'!$C:$C,0))),"",INDEX('Policy Characteristics'!I:I,MATCH($C423,'Policy Characteristics'!$C:$C,0)))</f>
        <v>% of construction cost</v>
      </c>
      <c r="P423" s="276" t="str">
        <f>IF(ISBLANK(INDEX('Policy Characteristics'!J:J,MATCH($C423,'Policy Characteristics'!$C:$C,0))),"",INDEX('Policy Characteristics'!J:J,MATCH($C423,'Policy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3" s="276" t="str">
        <f>IF(ISBLANK(INDEX('Policy Characteristics'!K:K,MATCH($C423,'Policy Characteristics'!$C:$C,0))),"",INDEX('Policy Characteristics'!K:K,MATCH($C423,'Policy Characteristics'!$C:$C,0)))</f>
        <v>electricity-sector-main.html#subsidies</v>
      </c>
      <c r="R423" s="276" t="str">
        <f>IF(ISBLANK(INDEX('Policy Characteristics'!L:L,MATCH($C423,'Policy Characteristics'!$C:$C,0))),"",INDEX('Policy Characteristics'!L:L,MATCH($C423,'Policy Characteristics'!$C:$C,0)))</f>
        <v/>
      </c>
    </row>
    <row r="424" spans="1:18" s="2" customFormat="1" x14ac:dyDescent="0.25">
      <c r="A424" s="276" t="str">
        <f>IF(ISBLANK(INDEX('Policy Characteristics'!A:A,MATCH($C424,'Policy Characteristics'!$C:$C,0))),"",INDEX('Policy Characteristics'!A:A,MATCH($C424,'Policy Characteristics'!$C:$C,0)))</f>
        <v>Electricity Supply</v>
      </c>
      <c r="B424" s="285" t="str">
        <f>IF(ISBLANK(INDEX('Policy Characteristics'!B:B,MATCH($C424,'Policy Characteristics'!$C:$C,0))),"",INDEX('Policy Characteristics'!B:B,MATCH($C424,'Policy Characteristics'!$C:$C,0)))</f>
        <v>Subsidy for Capacity Construction</v>
      </c>
      <c r="C424" s="341" t="str">
        <f t="shared" si="25"/>
        <v>Perc Subsidy for Elec Capacity Construction</v>
      </c>
      <c r="D424" s="6" t="s">
        <v>81</v>
      </c>
      <c r="E424" s="47"/>
      <c r="F424" s="6" t="s">
        <v>93</v>
      </c>
      <c r="G424" s="6"/>
      <c r="H424" s="49">
        <v>521</v>
      </c>
      <c r="I424" s="348" t="s">
        <v>44</v>
      </c>
      <c r="J424" s="277" t="str">
        <f>IF(ISBLANK(INDEX('Policy Characteristics'!D:D,MATCH($C424,'Policy Characteristics'!$C:$C,0))),"",INDEX('Policy Characteristics'!D:D,MATCH($C424,'Policy Characteristics'!$C:$C,0)))</f>
        <v>Subsidy for Capacity Construction</v>
      </c>
      <c r="K424" s="276" t="str">
        <f>IF(ISBLANK(INDEX('Policy Characteristics'!E:E,MATCH($C424,'Policy Characteristics'!$C:$C,0))),"",INDEX('Policy Characteristics'!E:E,MATCH($C424,'Policy Characteristics'!$C:$C,0)))</f>
        <v>elec capacity construction subsidy</v>
      </c>
      <c r="L424" s="284">
        <f>IF(ISBLANK(INDEX('Policy Characteristics'!F:F,MATCH($C424,'Policy Characteristics'!$C:$C,0))),"",INDEX('Policy Characteristics'!F:F,MATCH($C424,'Policy Characteristics'!$C:$C,0)))</f>
        <v>0</v>
      </c>
      <c r="M424" s="284">
        <f>IF(ISBLANK(INDEX('Policy Characteristics'!G:G,MATCH($C424,'Policy Characteristics'!$C:$C,0))),"",INDEX('Policy Characteristics'!G:G,MATCH($C424,'Policy Characteristics'!$C:$C,0)))</f>
        <v>0.95</v>
      </c>
      <c r="N424" s="284">
        <f>IF(ISBLANK(INDEX('Policy Characteristics'!H:H,MATCH($C424,'Policy Characteristics'!$C:$C,0))),"",INDEX('Policy Characteristics'!H:H,MATCH($C424,'Policy Characteristics'!$C:$C,0)))</f>
        <v>0.01</v>
      </c>
      <c r="O424" s="276" t="str">
        <f>IF(ISBLANK(INDEX('Policy Characteristics'!I:I,MATCH($C424,'Policy Characteristics'!$C:$C,0))),"",INDEX('Policy Characteristics'!I:I,MATCH($C424,'Policy Characteristics'!$C:$C,0)))</f>
        <v>% of construction cost</v>
      </c>
      <c r="P424" s="276" t="str">
        <f>IF(ISBLANK(INDEX('Policy Characteristics'!J:J,MATCH($C424,'Policy Characteristics'!$C:$C,0))),"",INDEX('Policy Characteristics'!J:J,MATCH($C424,'Policy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4" s="276" t="str">
        <f>IF(ISBLANK(INDEX('Policy Characteristics'!K:K,MATCH($C424,'Policy Characteristics'!$C:$C,0))),"",INDEX('Policy Characteristics'!K:K,MATCH($C424,'Policy Characteristics'!$C:$C,0)))</f>
        <v>electricity-sector-main.html#subsidies</v>
      </c>
      <c r="R424" s="276" t="str">
        <f>IF(ISBLANK(INDEX('Policy Characteristics'!L:L,MATCH($C424,'Policy Characteristics'!$C:$C,0))),"",INDEX('Policy Characteristics'!L:L,MATCH($C424,'Policy Characteristics'!$C:$C,0)))</f>
        <v/>
      </c>
    </row>
    <row r="425" spans="1:18" s="2" customFormat="1" x14ac:dyDescent="0.25">
      <c r="A425" s="276" t="str">
        <f>IF(ISBLANK(INDEX('Policy Characteristics'!A:A,MATCH($C425,'Policy Characteristics'!$C:$C,0))),"",INDEX('Policy Characteristics'!A:A,MATCH($C425,'Policy Characteristics'!$C:$C,0)))</f>
        <v>Electricity Supply</v>
      </c>
      <c r="B425" s="285" t="str">
        <f>IF(ISBLANK(INDEX('Policy Characteristics'!B:B,MATCH($C425,'Policy Characteristics'!$C:$C,0))),"",INDEX('Policy Characteristics'!B:B,MATCH($C425,'Policy Characteristics'!$C:$C,0)))</f>
        <v>Subsidy for Capacity Construction</v>
      </c>
      <c r="C425" s="341" t="str">
        <f t="shared" si="25"/>
        <v>Perc Subsidy for Elec Capacity Construction</v>
      </c>
      <c r="D425" s="6" t="s">
        <v>2450</v>
      </c>
      <c r="E425" s="47"/>
      <c r="F425" s="6" t="s">
        <v>451</v>
      </c>
      <c r="G425" s="6"/>
      <c r="H425" s="49">
        <v>1598</v>
      </c>
      <c r="I425" s="348" t="s">
        <v>44</v>
      </c>
      <c r="J425" s="277" t="str">
        <f>IF(ISBLANK(INDEX('Policy Characteristics'!D:D,MATCH($C425,'Policy Characteristics'!$C:$C,0))),"",INDEX('Policy Characteristics'!D:D,MATCH($C425,'Policy Characteristics'!$C:$C,0)))</f>
        <v>Subsidy for Capacity Construction</v>
      </c>
      <c r="K425" s="276" t="str">
        <f>IF(ISBLANK(INDEX('Policy Characteristics'!E:E,MATCH($C425,'Policy Characteristics'!$C:$C,0))),"",INDEX('Policy Characteristics'!E:E,MATCH($C425,'Policy Characteristics'!$C:$C,0)))</f>
        <v>elec capacity construction subsidy</v>
      </c>
      <c r="L425" s="284">
        <f>IF(ISBLANK(INDEX('Policy Characteristics'!F:F,MATCH($C425,'Policy Characteristics'!$C:$C,0))),"",INDEX('Policy Characteristics'!F:F,MATCH($C425,'Policy Characteristics'!$C:$C,0)))</f>
        <v>0</v>
      </c>
      <c r="M425" s="284">
        <f>IF(ISBLANK(INDEX('Policy Characteristics'!G:G,MATCH($C425,'Policy Characteristics'!$C:$C,0))),"",INDEX('Policy Characteristics'!G:G,MATCH($C425,'Policy Characteristics'!$C:$C,0)))</f>
        <v>0.95</v>
      </c>
      <c r="N425" s="284">
        <f>IF(ISBLANK(INDEX('Policy Characteristics'!H:H,MATCH($C425,'Policy Characteristics'!$C:$C,0))),"",INDEX('Policy Characteristics'!H:H,MATCH($C425,'Policy Characteristics'!$C:$C,0)))</f>
        <v>0.01</v>
      </c>
      <c r="O425" s="276" t="str">
        <f>IF(ISBLANK(INDEX('Policy Characteristics'!I:I,MATCH($C425,'Policy Characteristics'!$C:$C,0))),"",INDEX('Policy Characteristics'!I:I,MATCH($C425,'Policy Characteristics'!$C:$C,0)))</f>
        <v>% of construction cost</v>
      </c>
      <c r="P425" s="276" t="str">
        <f>IF(ISBLANK(INDEX('Policy Characteristics'!J:J,MATCH($C425,'Policy Characteristics'!$C:$C,0))),"",INDEX('Policy Characteristics'!J:J,MATCH($C425,'Policy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5" s="276" t="str">
        <f>IF(ISBLANK(INDEX('Policy Characteristics'!K:K,MATCH($C425,'Policy Characteristics'!$C:$C,0))),"",INDEX('Policy Characteristics'!K:K,MATCH($C425,'Policy Characteristics'!$C:$C,0)))</f>
        <v>electricity-sector-main.html#subsidies</v>
      </c>
      <c r="R425" s="276" t="str">
        <f>IF(ISBLANK(INDEX('Policy Characteristics'!L:L,MATCH($C425,'Policy Characteristics'!$C:$C,0))),"",INDEX('Policy Characteristics'!L:L,MATCH($C425,'Policy Characteristics'!$C:$C,0)))</f>
        <v/>
      </c>
    </row>
    <row r="426" spans="1:18" s="2" customFormat="1" x14ac:dyDescent="0.25">
      <c r="A426" s="276" t="str">
        <f>IF(ISBLANK(INDEX('Policy Characteristics'!A:A,MATCH($C426,'Policy Characteristics'!$C:$C,0))),"",INDEX('Policy Characteristics'!A:A,MATCH($C426,'Policy Characteristics'!$C:$C,0)))</f>
        <v>Electricity Supply</v>
      </c>
      <c r="B426" s="285" t="str">
        <f>IF(ISBLANK(INDEX('Policy Characteristics'!B:B,MATCH($C426,'Policy Characteristics'!$C:$C,0))),"",INDEX('Policy Characteristics'!B:B,MATCH($C426,'Policy Characteristics'!$C:$C,0)))</f>
        <v>Subsidy for Capacity Construction</v>
      </c>
      <c r="C426" s="341" t="str">
        <f t="shared" si="25"/>
        <v>Perc Subsidy for Elec Capacity Construction</v>
      </c>
      <c r="D426" s="6" t="s">
        <v>322</v>
      </c>
      <c r="E426" s="47"/>
      <c r="F426" s="6" t="s">
        <v>324</v>
      </c>
      <c r="G426" s="6"/>
      <c r="H426" s="49">
        <v>1599</v>
      </c>
      <c r="I426" s="348" t="s">
        <v>45</v>
      </c>
      <c r="J426" s="277" t="str">
        <f>IF(ISBLANK(INDEX('Policy Characteristics'!D:D,MATCH($C426,'Policy Characteristics'!$C:$C,0))),"",INDEX('Policy Characteristics'!D:D,MATCH($C426,'Policy Characteristics'!$C:$C,0)))</f>
        <v>Subsidy for Capacity Construction</v>
      </c>
      <c r="K426" s="276" t="str">
        <f>IF(ISBLANK(INDEX('Policy Characteristics'!E:E,MATCH($C426,'Policy Characteristics'!$C:$C,0))),"",INDEX('Policy Characteristics'!E:E,MATCH($C426,'Policy Characteristics'!$C:$C,0)))</f>
        <v>elec capacity construction subsidy</v>
      </c>
      <c r="L426" s="284">
        <f>IF(ISBLANK(INDEX('Policy Characteristics'!F:F,MATCH($C426,'Policy Characteristics'!$C:$C,0))),"",INDEX('Policy Characteristics'!F:F,MATCH($C426,'Policy Characteristics'!$C:$C,0)))</f>
        <v>0</v>
      </c>
      <c r="M426" s="284">
        <f>IF(ISBLANK(INDEX('Policy Characteristics'!G:G,MATCH($C426,'Policy Characteristics'!$C:$C,0))),"",INDEX('Policy Characteristics'!G:G,MATCH($C426,'Policy Characteristics'!$C:$C,0)))</f>
        <v>0.95</v>
      </c>
      <c r="N426" s="284">
        <f>IF(ISBLANK(INDEX('Policy Characteristics'!H:H,MATCH($C426,'Policy Characteristics'!$C:$C,0))),"",INDEX('Policy Characteristics'!H:H,MATCH($C426,'Policy Characteristics'!$C:$C,0)))</f>
        <v>0.01</v>
      </c>
      <c r="O426" s="276" t="str">
        <f>IF(ISBLANK(INDEX('Policy Characteristics'!I:I,MATCH($C426,'Policy Characteristics'!$C:$C,0))),"",INDEX('Policy Characteristics'!I:I,MATCH($C426,'Policy Characteristics'!$C:$C,0)))</f>
        <v>% of construction cost</v>
      </c>
      <c r="P426" s="276" t="str">
        <f>IF(ISBLANK(INDEX('Policy Characteristics'!J:J,MATCH($C426,'Policy Characteristics'!$C:$C,0))),"",INDEX('Policy Characteristics'!J:J,MATCH($C426,'Policy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6" s="276" t="str">
        <f>IF(ISBLANK(INDEX('Policy Characteristics'!K:K,MATCH($C426,'Policy Characteristics'!$C:$C,0))),"",INDEX('Policy Characteristics'!K:K,MATCH($C426,'Policy Characteristics'!$C:$C,0)))</f>
        <v>electricity-sector-main.html#subsidies</v>
      </c>
      <c r="R426" s="276" t="str">
        <f>IF(ISBLANK(INDEX('Policy Characteristics'!L:L,MATCH($C426,'Policy Characteristics'!$C:$C,0))),"",INDEX('Policy Characteristics'!L:L,MATCH($C426,'Policy Characteristics'!$C:$C,0)))</f>
        <v/>
      </c>
    </row>
    <row r="427" spans="1:18" s="2" customFormat="1" x14ac:dyDescent="0.25">
      <c r="A427" s="276" t="str">
        <f>IF(ISBLANK(INDEX('Policy Characteristics'!A:A,MATCH($C427,'Policy Characteristics'!$C:$C,0))),"",INDEX('Policy Characteristics'!A:A,MATCH($C427,'Policy Characteristics'!$C:$C,0)))</f>
        <v>Electricity Supply</v>
      </c>
      <c r="B427" s="285" t="str">
        <f>IF(ISBLANK(INDEX('Policy Characteristics'!B:B,MATCH($C427,'Policy Characteristics'!$C:$C,0))),"",INDEX('Policy Characteristics'!B:B,MATCH($C427,'Policy Characteristics'!$C:$C,0)))</f>
        <v>Subsidy for Capacity Construction</v>
      </c>
      <c r="C427" s="341" t="str">
        <f t="shared" si="25"/>
        <v>Perc Subsidy for Elec Capacity Construction</v>
      </c>
      <c r="D427" s="6" t="s">
        <v>323</v>
      </c>
      <c r="E427" s="47"/>
      <c r="F427" s="6" t="s">
        <v>325</v>
      </c>
      <c r="G427" s="6"/>
      <c r="H427" s="49">
        <v>1600</v>
      </c>
      <c r="I427" s="348" t="s">
        <v>45</v>
      </c>
      <c r="J427" s="277" t="str">
        <f>IF(ISBLANK(INDEX('Policy Characteristics'!D:D,MATCH($C427,'Policy Characteristics'!$C:$C,0))),"",INDEX('Policy Characteristics'!D:D,MATCH($C427,'Policy Characteristics'!$C:$C,0)))</f>
        <v>Subsidy for Capacity Construction</v>
      </c>
      <c r="K427" s="276" t="str">
        <f>IF(ISBLANK(INDEX('Policy Characteristics'!E:E,MATCH($C427,'Policy Characteristics'!$C:$C,0))),"",INDEX('Policy Characteristics'!E:E,MATCH($C427,'Policy Characteristics'!$C:$C,0)))</f>
        <v>elec capacity construction subsidy</v>
      </c>
      <c r="L427" s="284">
        <f>IF(ISBLANK(INDEX('Policy Characteristics'!F:F,MATCH($C427,'Policy Characteristics'!$C:$C,0))),"",INDEX('Policy Characteristics'!F:F,MATCH($C427,'Policy Characteristics'!$C:$C,0)))</f>
        <v>0</v>
      </c>
      <c r="M427" s="284">
        <f>IF(ISBLANK(INDEX('Policy Characteristics'!G:G,MATCH($C427,'Policy Characteristics'!$C:$C,0))),"",INDEX('Policy Characteristics'!G:G,MATCH($C427,'Policy Characteristics'!$C:$C,0)))</f>
        <v>0.95</v>
      </c>
      <c r="N427" s="284">
        <f>IF(ISBLANK(INDEX('Policy Characteristics'!H:H,MATCH($C427,'Policy Characteristics'!$C:$C,0))),"",INDEX('Policy Characteristics'!H:H,MATCH($C427,'Policy Characteristics'!$C:$C,0)))</f>
        <v>0.01</v>
      </c>
      <c r="O427" s="276" t="str">
        <f>IF(ISBLANK(INDEX('Policy Characteristics'!I:I,MATCH($C427,'Policy Characteristics'!$C:$C,0))),"",INDEX('Policy Characteristics'!I:I,MATCH($C427,'Policy Characteristics'!$C:$C,0)))</f>
        <v>% of construction cost</v>
      </c>
      <c r="P427" s="276" t="str">
        <f>IF(ISBLANK(INDEX('Policy Characteristics'!J:J,MATCH($C427,'Policy Characteristics'!$C:$C,0))),"",INDEX('Policy Characteristics'!J:J,MATCH($C427,'Policy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7" s="276" t="str">
        <f>IF(ISBLANK(INDEX('Policy Characteristics'!K:K,MATCH($C427,'Policy Characteristics'!$C:$C,0))),"",INDEX('Policy Characteristics'!K:K,MATCH($C427,'Policy Characteristics'!$C:$C,0)))</f>
        <v>electricity-sector-main.html#subsidies</v>
      </c>
      <c r="R427" s="276" t="str">
        <f>IF(ISBLANK(INDEX('Policy Characteristics'!L:L,MATCH($C427,'Policy Characteristics'!$C:$C,0))),"",INDEX('Policy Characteristics'!L:L,MATCH($C427,'Policy Characteristics'!$C:$C,0)))</f>
        <v/>
      </c>
    </row>
    <row r="428" spans="1:18" s="2" customFormat="1" x14ac:dyDescent="0.25">
      <c r="A428" s="276" t="str">
        <f>IF(ISBLANK(INDEX('Policy Characteristics'!A:A,MATCH($C428,'Policy Characteristics'!$C:$C,0))),"",INDEX('Policy Characteristics'!A:A,MATCH($C428,'Policy Characteristics'!$C:$C,0)))</f>
        <v>Electricity Supply</v>
      </c>
      <c r="B428" s="285" t="str">
        <f>IF(ISBLANK(INDEX('Policy Characteristics'!B:B,MATCH($C428,'Policy Characteristics'!$C:$C,0))),"",INDEX('Policy Characteristics'!B:B,MATCH($C428,'Policy Characteristics'!$C:$C,0)))</f>
        <v>Subsidy for Capacity Construction</v>
      </c>
      <c r="C428" s="341" t="str">
        <f t="shared" si="25"/>
        <v>Perc Subsidy for Elec Capacity Construction</v>
      </c>
      <c r="D428" s="6" t="s">
        <v>459</v>
      </c>
      <c r="E428" s="47"/>
      <c r="F428" s="6" t="s">
        <v>458</v>
      </c>
      <c r="G428" s="6"/>
      <c r="H428" s="49">
        <v>694</v>
      </c>
      <c r="I428" s="348" t="s">
        <v>45</v>
      </c>
      <c r="J428" s="277" t="str">
        <f>IF(ISBLANK(INDEX('Policy Characteristics'!D:D,MATCH($C428,'Policy Characteristics'!$C:$C,0))),"",INDEX('Policy Characteristics'!D:D,MATCH($C428,'Policy Characteristics'!$C:$C,0)))</f>
        <v>Subsidy for Capacity Construction</v>
      </c>
      <c r="K428" s="276" t="str">
        <f>IF(ISBLANK(INDEX('Policy Characteristics'!E:E,MATCH($C428,'Policy Characteristics'!$C:$C,0))),"",INDEX('Policy Characteristics'!E:E,MATCH($C428,'Policy Characteristics'!$C:$C,0)))</f>
        <v>elec capacity construction subsidy</v>
      </c>
      <c r="L428" s="284">
        <f>IF(ISBLANK(INDEX('Policy Characteristics'!F:F,MATCH($C428,'Policy Characteristics'!$C:$C,0))),"",INDEX('Policy Characteristics'!F:F,MATCH($C428,'Policy Characteristics'!$C:$C,0)))</f>
        <v>0</v>
      </c>
      <c r="M428" s="284">
        <f>IF(ISBLANK(INDEX('Policy Characteristics'!G:G,MATCH($C428,'Policy Characteristics'!$C:$C,0))),"",INDEX('Policy Characteristics'!G:G,MATCH($C428,'Policy Characteristics'!$C:$C,0)))</f>
        <v>0.95</v>
      </c>
      <c r="N428" s="284">
        <f>IF(ISBLANK(INDEX('Policy Characteristics'!H:H,MATCH($C428,'Policy Characteristics'!$C:$C,0))),"",INDEX('Policy Characteristics'!H:H,MATCH($C428,'Policy Characteristics'!$C:$C,0)))</f>
        <v>0.01</v>
      </c>
      <c r="O428" s="276" t="str">
        <f>IF(ISBLANK(INDEX('Policy Characteristics'!I:I,MATCH($C428,'Policy Characteristics'!$C:$C,0))),"",INDEX('Policy Characteristics'!I:I,MATCH($C428,'Policy Characteristics'!$C:$C,0)))</f>
        <v>% of construction cost</v>
      </c>
      <c r="P428" s="276" t="str">
        <f>IF(ISBLANK(INDEX('Policy Characteristics'!J:J,MATCH($C428,'Policy Characteristics'!$C:$C,0))),"",INDEX('Policy Characteristics'!J:J,MATCH($C428,'Policy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8" s="276" t="str">
        <f>IF(ISBLANK(INDEX('Policy Characteristics'!K:K,MATCH($C428,'Policy Characteristics'!$C:$C,0))),"",INDEX('Policy Characteristics'!K:K,MATCH($C428,'Policy Characteristics'!$C:$C,0)))</f>
        <v>electricity-sector-main.html#subsidies</v>
      </c>
      <c r="R428" s="276" t="str">
        <f>IF(ISBLANK(INDEX('Policy Characteristics'!L:L,MATCH($C428,'Policy Characteristics'!$C:$C,0))),"",INDEX('Policy Characteristics'!L:L,MATCH($C428,'Policy Characteristics'!$C:$C,0)))</f>
        <v/>
      </c>
    </row>
    <row r="429" spans="1:18" s="2" customFormat="1" x14ac:dyDescent="0.25">
      <c r="A429" s="276" t="str">
        <f>IF(ISBLANK(INDEX('Policy Characteristics'!A:A,MATCH($C429,'Policy Characteristics'!$C:$C,0))),"",INDEX('Policy Characteristics'!A:A,MATCH($C429,'Policy Characteristics'!$C:$C,0)))</f>
        <v>Electricity Supply</v>
      </c>
      <c r="B429" s="285" t="str">
        <f>IF(ISBLANK(INDEX('Policy Characteristics'!B:B,MATCH($C429,'Policy Characteristics'!$C:$C,0))),"",INDEX('Policy Characteristics'!B:B,MATCH($C429,'Policy Characteristics'!$C:$C,0)))</f>
        <v>Subsidy for Capacity Construction</v>
      </c>
      <c r="C429" s="341" t="str">
        <f t="shared" si="25"/>
        <v>Perc Subsidy for Elec Capacity Construction</v>
      </c>
      <c r="D429" s="6" t="s">
        <v>468</v>
      </c>
      <c r="E429" s="47"/>
      <c r="F429" s="6" t="s">
        <v>469</v>
      </c>
      <c r="H429" s="49">
        <v>522</v>
      </c>
      <c r="I429" s="348" t="s">
        <v>44</v>
      </c>
      <c r="J429" s="277" t="str">
        <f>IF(ISBLANK(INDEX('Policy Characteristics'!D:D,MATCH($C429,'Policy Characteristics'!$C:$C,0))),"",INDEX('Policy Characteristics'!D:D,MATCH($C429,'Policy Characteristics'!$C:$C,0)))</f>
        <v>Subsidy for Capacity Construction</v>
      </c>
      <c r="K429" s="276" t="str">
        <f>IF(ISBLANK(INDEX('Policy Characteristics'!E:E,MATCH($C429,'Policy Characteristics'!$C:$C,0))),"",INDEX('Policy Characteristics'!E:E,MATCH($C429,'Policy Characteristics'!$C:$C,0)))</f>
        <v>elec capacity construction subsidy</v>
      </c>
      <c r="L429" s="284">
        <f>IF(ISBLANK(INDEX('Policy Characteristics'!F:F,MATCH($C429,'Policy Characteristics'!$C:$C,0))),"",INDEX('Policy Characteristics'!F:F,MATCH($C429,'Policy Characteristics'!$C:$C,0)))</f>
        <v>0</v>
      </c>
      <c r="M429" s="284">
        <f>IF(ISBLANK(INDEX('Policy Characteristics'!G:G,MATCH($C429,'Policy Characteristics'!$C:$C,0))),"",INDEX('Policy Characteristics'!G:G,MATCH($C429,'Policy Characteristics'!$C:$C,0)))</f>
        <v>0.95</v>
      </c>
      <c r="N429" s="284">
        <f>IF(ISBLANK(INDEX('Policy Characteristics'!H:H,MATCH($C429,'Policy Characteristics'!$C:$C,0))),"",INDEX('Policy Characteristics'!H:H,MATCH($C429,'Policy Characteristics'!$C:$C,0)))</f>
        <v>0.01</v>
      </c>
      <c r="O429" s="276" t="str">
        <f>IF(ISBLANK(INDEX('Policy Characteristics'!I:I,MATCH($C429,'Policy Characteristics'!$C:$C,0))),"",INDEX('Policy Characteristics'!I:I,MATCH($C429,'Policy Characteristics'!$C:$C,0)))</f>
        <v>% of construction cost</v>
      </c>
      <c r="P429" s="276" t="str">
        <f>IF(ISBLANK(INDEX('Policy Characteristics'!J:J,MATCH($C429,'Policy Characteristics'!$C:$C,0))),"",INDEX('Policy Characteristics'!J:J,MATCH($C429,'Policy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29" s="276" t="str">
        <f>IF(ISBLANK(INDEX('Policy Characteristics'!K:K,MATCH($C429,'Policy Characteristics'!$C:$C,0))),"",INDEX('Policy Characteristics'!K:K,MATCH($C429,'Policy Characteristics'!$C:$C,0)))</f>
        <v>electricity-sector-main.html#subsidies</v>
      </c>
      <c r="R429" s="276" t="str">
        <f>IF(ISBLANK(INDEX('Policy Characteristics'!L:L,MATCH($C429,'Policy Characteristics'!$C:$C,0))),"",INDEX('Policy Characteristics'!L:L,MATCH($C429,'Policy Characteristics'!$C:$C,0)))</f>
        <v/>
      </c>
    </row>
    <row r="430" spans="1:18" s="2" customFormat="1" x14ac:dyDescent="0.25">
      <c r="A430" s="276" t="str">
        <f>IF(ISBLANK(INDEX('Policy Characteristics'!A:A,MATCH($C430,'Policy Characteristics'!$C:$C,0))),"",INDEX('Policy Characteristics'!A:A,MATCH($C430,'Policy Characteristics'!$C:$C,0)))</f>
        <v>Electricity Supply</v>
      </c>
      <c r="B430" s="285" t="str">
        <f>IF(ISBLANK(INDEX('Policy Characteristics'!B:B,MATCH($C430,'Policy Characteristics'!$C:$C,0))),"",INDEX('Policy Characteristics'!B:B,MATCH($C430,'Policy Characteristics'!$C:$C,0)))</f>
        <v>Subsidy for Capacity Construction</v>
      </c>
      <c r="C430" s="341" t="str">
        <f t="shared" si="25"/>
        <v>Perc Subsidy for Elec Capacity Construction</v>
      </c>
      <c r="D430" s="6" t="s">
        <v>2779</v>
      </c>
      <c r="E430" s="47"/>
      <c r="F430" s="6" t="s">
        <v>2494</v>
      </c>
      <c r="G430" s="6"/>
      <c r="H430" s="49">
        <v>695</v>
      </c>
      <c r="I430" s="348" t="s">
        <v>45</v>
      </c>
      <c r="J430" s="277" t="str">
        <f>IF(ISBLANK(INDEX('Policy Characteristics'!D:D,MATCH($C430,'Policy Characteristics'!$C:$C,0))),"",INDEX('Policy Characteristics'!D:D,MATCH($C430,'Policy Characteristics'!$C:$C,0)))</f>
        <v>Subsidy for Capacity Construction</v>
      </c>
      <c r="K430" s="276" t="str">
        <f>IF(ISBLANK(INDEX('Policy Characteristics'!E:E,MATCH($C430,'Policy Characteristics'!$C:$C,0))),"",INDEX('Policy Characteristics'!E:E,MATCH($C430,'Policy Characteristics'!$C:$C,0)))</f>
        <v>elec capacity construction subsidy</v>
      </c>
      <c r="L430" s="284">
        <f>IF(ISBLANK(INDEX('Policy Characteristics'!F:F,MATCH($C430,'Policy Characteristics'!$C:$C,0))),"",INDEX('Policy Characteristics'!F:F,MATCH($C430,'Policy Characteristics'!$C:$C,0)))</f>
        <v>0</v>
      </c>
      <c r="M430" s="284">
        <f>IF(ISBLANK(INDEX('Policy Characteristics'!G:G,MATCH($C430,'Policy Characteristics'!$C:$C,0))),"",INDEX('Policy Characteristics'!G:G,MATCH($C430,'Policy Characteristics'!$C:$C,0)))</f>
        <v>0.95</v>
      </c>
      <c r="N430" s="284">
        <f>IF(ISBLANK(INDEX('Policy Characteristics'!H:H,MATCH($C430,'Policy Characteristics'!$C:$C,0))),"",INDEX('Policy Characteristics'!H:H,MATCH($C430,'Policy Characteristics'!$C:$C,0)))</f>
        <v>0.01</v>
      </c>
      <c r="O430" s="276" t="str">
        <f>IF(ISBLANK(INDEX('Policy Characteristics'!I:I,MATCH($C430,'Policy Characteristics'!$C:$C,0))),"",INDEX('Policy Characteristics'!I:I,MATCH($C430,'Policy Characteristics'!$C:$C,0)))</f>
        <v>% of construction cost</v>
      </c>
      <c r="P430" s="276" t="str">
        <f>IF(ISBLANK(INDEX('Policy Characteristics'!J:J,MATCH($C430,'Policy Characteristics'!$C:$C,0))),"",INDEX('Policy Characteristics'!J:J,MATCH($C430,'Policy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0" s="276" t="str">
        <f>IF(ISBLANK(INDEX('Policy Characteristics'!K:K,MATCH($C430,'Policy Characteristics'!$C:$C,0))),"",INDEX('Policy Characteristics'!K:K,MATCH($C430,'Policy Characteristics'!$C:$C,0)))</f>
        <v>electricity-sector-main.html#subsidies</v>
      </c>
      <c r="R430" s="276" t="str">
        <f>IF(ISBLANK(INDEX('Policy Characteristics'!L:L,MATCH($C430,'Policy Characteristics'!$C:$C,0))),"",INDEX('Policy Characteristics'!L:L,MATCH($C430,'Policy Characteristics'!$C:$C,0)))</f>
        <v/>
      </c>
    </row>
    <row r="431" spans="1:18" s="2" customFormat="1" x14ac:dyDescent="0.25">
      <c r="A431" s="276" t="str">
        <f>IF(ISBLANK(INDEX('Policy Characteristics'!A:A,MATCH($C431,'Policy Characteristics'!$C:$C,0))),"",INDEX('Policy Characteristics'!A:A,MATCH($C431,'Policy Characteristics'!$C:$C,0)))</f>
        <v>Electricity Supply</v>
      </c>
      <c r="B431" s="285" t="str">
        <f>IF(ISBLANK(INDEX('Policy Characteristics'!B:B,MATCH($C431,'Policy Characteristics'!$C:$C,0))),"",INDEX('Policy Characteristics'!B:B,MATCH($C431,'Policy Characteristics'!$C:$C,0)))</f>
        <v>Subsidy for Capacity Construction</v>
      </c>
      <c r="C431" s="341" t="str">
        <f t="shared" si="25"/>
        <v>Perc Subsidy for Elec Capacity Construction</v>
      </c>
      <c r="D431" s="6" t="s">
        <v>2780</v>
      </c>
      <c r="E431" s="47"/>
      <c r="F431" s="6" t="s">
        <v>2618</v>
      </c>
      <c r="G431" s="6"/>
      <c r="H431" s="49">
        <v>696</v>
      </c>
      <c r="I431" s="348" t="s">
        <v>45</v>
      </c>
      <c r="J431" s="277" t="str">
        <f>IF(ISBLANK(INDEX('Policy Characteristics'!D:D,MATCH($C431,'Policy Characteristics'!$C:$C,0))),"",INDEX('Policy Characteristics'!D:D,MATCH($C431,'Policy Characteristics'!$C:$C,0)))</f>
        <v>Subsidy for Capacity Construction</v>
      </c>
      <c r="K431" s="276" t="str">
        <f>IF(ISBLANK(INDEX('Policy Characteristics'!E:E,MATCH($C431,'Policy Characteristics'!$C:$C,0))),"",INDEX('Policy Characteristics'!E:E,MATCH($C431,'Policy Characteristics'!$C:$C,0)))</f>
        <v>elec capacity construction subsidy</v>
      </c>
      <c r="L431" s="284">
        <f>IF(ISBLANK(INDEX('Policy Characteristics'!F:F,MATCH($C431,'Policy Characteristics'!$C:$C,0))),"",INDEX('Policy Characteristics'!F:F,MATCH($C431,'Policy Characteristics'!$C:$C,0)))</f>
        <v>0</v>
      </c>
      <c r="M431" s="284">
        <f>IF(ISBLANK(INDEX('Policy Characteristics'!G:G,MATCH($C431,'Policy Characteristics'!$C:$C,0))),"",INDEX('Policy Characteristics'!G:G,MATCH($C431,'Policy Characteristics'!$C:$C,0)))</f>
        <v>0.95</v>
      </c>
      <c r="N431" s="284">
        <f>IF(ISBLANK(INDEX('Policy Characteristics'!H:H,MATCH($C431,'Policy Characteristics'!$C:$C,0))),"",INDEX('Policy Characteristics'!H:H,MATCH($C431,'Policy Characteristics'!$C:$C,0)))</f>
        <v>0.01</v>
      </c>
      <c r="O431" s="276" t="str">
        <f>IF(ISBLANK(INDEX('Policy Characteristics'!I:I,MATCH($C431,'Policy Characteristics'!$C:$C,0))),"",INDEX('Policy Characteristics'!I:I,MATCH($C431,'Policy Characteristics'!$C:$C,0)))</f>
        <v>% of construction cost</v>
      </c>
      <c r="P431" s="276" t="str">
        <f>IF(ISBLANK(INDEX('Policy Characteristics'!J:J,MATCH($C431,'Policy Characteristics'!$C:$C,0))),"",INDEX('Policy Characteristics'!J:J,MATCH($C431,'Policy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1" s="276" t="str">
        <f>IF(ISBLANK(INDEX('Policy Characteristics'!K:K,MATCH($C431,'Policy Characteristics'!$C:$C,0))),"",INDEX('Policy Characteristics'!K:K,MATCH($C431,'Policy Characteristics'!$C:$C,0)))</f>
        <v>electricity-sector-main.html#subsidies</v>
      </c>
      <c r="R431" s="276" t="str">
        <f>IF(ISBLANK(INDEX('Policy Characteristics'!L:L,MATCH($C431,'Policy Characteristics'!$C:$C,0))),"",INDEX('Policy Characteristics'!L:L,MATCH($C431,'Policy Characteristics'!$C:$C,0)))</f>
        <v/>
      </c>
    </row>
    <row r="432" spans="1:18" s="2" customFormat="1" x14ac:dyDescent="0.25">
      <c r="A432" s="276" t="str">
        <f>IF(ISBLANK(INDEX('Policy Characteristics'!A:A,MATCH($C432,'Policy Characteristics'!$C:$C,0))),"",INDEX('Policy Characteristics'!A:A,MATCH($C432,'Policy Characteristics'!$C:$C,0)))</f>
        <v>Electricity Supply</v>
      </c>
      <c r="B432" s="285" t="str">
        <f>IF(ISBLANK(INDEX('Policy Characteristics'!B:B,MATCH($C432,'Policy Characteristics'!$C:$C,0))),"",INDEX('Policy Characteristics'!B:B,MATCH($C432,'Policy Characteristics'!$C:$C,0)))</f>
        <v>Subsidy for Capacity Construction</v>
      </c>
      <c r="C432" s="341" t="str">
        <f t="shared" si="25"/>
        <v>Perc Subsidy for Elec Capacity Construction</v>
      </c>
      <c r="D432" s="6" t="s">
        <v>2781</v>
      </c>
      <c r="E432" s="47"/>
      <c r="F432" s="6" t="s">
        <v>2496</v>
      </c>
      <c r="G432" s="6"/>
      <c r="H432" s="49">
        <v>697</v>
      </c>
      <c r="I432" s="348" t="s">
        <v>45</v>
      </c>
      <c r="J432" s="277" t="str">
        <f>IF(ISBLANK(INDEX('Policy Characteristics'!D:D,MATCH($C432,'Policy Characteristics'!$C:$C,0))),"",INDEX('Policy Characteristics'!D:D,MATCH($C432,'Policy Characteristics'!$C:$C,0)))</f>
        <v>Subsidy for Capacity Construction</v>
      </c>
      <c r="K432" s="276" t="str">
        <f>IF(ISBLANK(INDEX('Policy Characteristics'!E:E,MATCH($C432,'Policy Characteristics'!$C:$C,0))),"",INDEX('Policy Characteristics'!E:E,MATCH($C432,'Policy Characteristics'!$C:$C,0)))</f>
        <v>elec capacity construction subsidy</v>
      </c>
      <c r="L432" s="284">
        <f>IF(ISBLANK(INDEX('Policy Characteristics'!F:F,MATCH($C432,'Policy Characteristics'!$C:$C,0))),"",INDEX('Policy Characteristics'!F:F,MATCH($C432,'Policy Characteristics'!$C:$C,0)))</f>
        <v>0</v>
      </c>
      <c r="M432" s="284">
        <f>IF(ISBLANK(INDEX('Policy Characteristics'!G:G,MATCH($C432,'Policy Characteristics'!$C:$C,0))),"",INDEX('Policy Characteristics'!G:G,MATCH($C432,'Policy Characteristics'!$C:$C,0)))</f>
        <v>0.95</v>
      </c>
      <c r="N432" s="284">
        <f>IF(ISBLANK(INDEX('Policy Characteristics'!H:H,MATCH($C432,'Policy Characteristics'!$C:$C,0))),"",INDEX('Policy Characteristics'!H:H,MATCH($C432,'Policy Characteristics'!$C:$C,0)))</f>
        <v>0.01</v>
      </c>
      <c r="O432" s="276" t="str">
        <f>IF(ISBLANK(INDEX('Policy Characteristics'!I:I,MATCH($C432,'Policy Characteristics'!$C:$C,0))),"",INDEX('Policy Characteristics'!I:I,MATCH($C432,'Policy Characteristics'!$C:$C,0)))</f>
        <v>% of construction cost</v>
      </c>
      <c r="P432" s="276" t="str">
        <f>IF(ISBLANK(INDEX('Policy Characteristics'!J:J,MATCH($C432,'Policy Characteristics'!$C:$C,0))),"",INDEX('Policy Characteristics'!J:J,MATCH($C432,'Policy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2" s="276" t="str">
        <f>IF(ISBLANK(INDEX('Policy Characteristics'!K:K,MATCH($C432,'Policy Characteristics'!$C:$C,0))),"",INDEX('Policy Characteristics'!K:K,MATCH($C432,'Policy Characteristics'!$C:$C,0)))</f>
        <v>electricity-sector-main.html#subsidies</v>
      </c>
      <c r="R432" s="276" t="str">
        <f>IF(ISBLANK(INDEX('Policy Characteristics'!L:L,MATCH($C432,'Policy Characteristics'!$C:$C,0))),"",INDEX('Policy Characteristics'!L:L,MATCH($C432,'Policy Characteristics'!$C:$C,0)))</f>
        <v/>
      </c>
    </row>
    <row r="433" spans="1:19" s="2" customFormat="1" x14ac:dyDescent="0.25">
      <c r="A433" s="276" t="str">
        <f>IF(ISBLANK(INDEX('Policy Characteristics'!A:A,MATCH($C433,'Policy Characteristics'!$C:$C,0))),"",INDEX('Policy Characteristics'!A:A,MATCH($C433,'Policy Characteristics'!$C:$C,0)))</f>
        <v>Electricity Supply</v>
      </c>
      <c r="B433" s="285" t="str">
        <f>IF(ISBLANK(INDEX('Policy Characteristics'!B:B,MATCH($C433,'Policy Characteristics'!$C:$C,0))),"",INDEX('Policy Characteristics'!B:B,MATCH($C433,'Policy Characteristics'!$C:$C,0)))</f>
        <v>Subsidy for Capacity Construction</v>
      </c>
      <c r="C433" s="341" t="str">
        <f t="shared" si="25"/>
        <v>Perc Subsidy for Elec Capacity Construction</v>
      </c>
      <c r="D433" s="6" t="s">
        <v>3577</v>
      </c>
      <c r="E433" s="47"/>
      <c r="F433" s="6" t="s">
        <v>3584</v>
      </c>
      <c r="G433" s="6"/>
      <c r="H433" s="49">
        <v>1790</v>
      </c>
      <c r="I433" s="348" t="s">
        <v>44</v>
      </c>
      <c r="J433" s="277" t="str">
        <f>IF(ISBLANK(INDEX('Policy Characteristics'!D:D,MATCH($C433,'Policy Characteristics'!$C:$C,0))),"",INDEX('Policy Characteristics'!D:D,MATCH($C433,'Policy Characteristics'!$C:$C,0)))</f>
        <v>Subsidy for Capacity Construction</v>
      </c>
      <c r="K433" s="276" t="str">
        <f>IF(ISBLANK(INDEX('Policy Characteristics'!E:E,MATCH($C433,'Policy Characteristics'!$C:$C,0))),"",INDEX('Policy Characteristics'!E:E,MATCH($C433,'Policy Characteristics'!$C:$C,0)))</f>
        <v>elec capacity construction subsidy</v>
      </c>
      <c r="L433" s="284">
        <f>IF(ISBLANK(INDEX('Policy Characteristics'!F:F,MATCH($C433,'Policy Characteristics'!$C:$C,0))),"",INDEX('Policy Characteristics'!F:F,MATCH($C433,'Policy Characteristics'!$C:$C,0)))</f>
        <v>0</v>
      </c>
      <c r="M433" s="284">
        <f>IF(ISBLANK(INDEX('Policy Characteristics'!G:G,MATCH($C433,'Policy Characteristics'!$C:$C,0))),"",INDEX('Policy Characteristics'!G:G,MATCH($C433,'Policy Characteristics'!$C:$C,0)))</f>
        <v>0.95</v>
      </c>
      <c r="N433" s="284">
        <f>IF(ISBLANK(INDEX('Policy Characteristics'!H:H,MATCH($C433,'Policy Characteristics'!$C:$C,0))),"",INDEX('Policy Characteristics'!H:H,MATCH($C433,'Policy Characteristics'!$C:$C,0)))</f>
        <v>0.01</v>
      </c>
      <c r="O433" s="276" t="str">
        <f>IF(ISBLANK(INDEX('Policy Characteristics'!I:I,MATCH($C433,'Policy Characteristics'!$C:$C,0))),"",INDEX('Policy Characteristics'!I:I,MATCH($C433,'Policy Characteristics'!$C:$C,0)))</f>
        <v>% of construction cost</v>
      </c>
      <c r="P433" s="276" t="str">
        <f>IF(ISBLANK(INDEX('Policy Characteristics'!J:J,MATCH($C433,'Policy Characteristics'!$C:$C,0))),"",INDEX('Policy Characteristics'!J:J,MATCH($C433,'Policy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3" s="276" t="str">
        <f>IF(ISBLANK(INDEX('Policy Characteristics'!K:K,MATCH($C433,'Policy Characteristics'!$C:$C,0))),"",INDEX('Policy Characteristics'!K:K,MATCH($C433,'Policy Characteristics'!$C:$C,0)))</f>
        <v>electricity-sector-main.html#subsidies</v>
      </c>
      <c r="R433" s="276" t="str">
        <f>IF(ISBLANK(INDEX('Policy Characteristics'!L:L,MATCH($C433,'Policy Characteristics'!$C:$C,0))),"",INDEX('Policy Characteristics'!L:L,MATCH($C433,'Policy Characteristics'!$C:$C,0)))</f>
        <v/>
      </c>
    </row>
    <row r="434" spans="1:19" s="2" customFormat="1" x14ac:dyDescent="0.25">
      <c r="A434" s="276" t="str">
        <f>IF(ISBLANK(INDEX('Policy Characteristics'!A:A,MATCH($C434,'Policy Characteristics'!$C:$C,0))),"",INDEX('Policy Characteristics'!A:A,MATCH($C434,'Policy Characteristics'!$C:$C,0)))</f>
        <v>Electricity Supply</v>
      </c>
      <c r="B434" s="285" t="str">
        <f>IF(ISBLANK(INDEX('Policy Characteristics'!B:B,MATCH($C434,'Policy Characteristics'!$C:$C,0))),"",INDEX('Policy Characteristics'!B:B,MATCH($C434,'Policy Characteristics'!$C:$C,0)))</f>
        <v>Subsidy for Capacity Construction</v>
      </c>
      <c r="C434" s="341" t="str">
        <f t="shared" si="25"/>
        <v>Perc Subsidy for Elec Capacity Construction</v>
      </c>
      <c r="D434" s="6" t="s">
        <v>3580</v>
      </c>
      <c r="E434" s="47"/>
      <c r="F434" s="6" t="s">
        <v>3585</v>
      </c>
      <c r="G434" s="6"/>
      <c r="H434" s="49">
        <v>1791</v>
      </c>
      <c r="I434" s="348" t="s">
        <v>44</v>
      </c>
      <c r="J434" s="277" t="str">
        <f>IF(ISBLANK(INDEX('Policy Characteristics'!D:D,MATCH($C434,'Policy Characteristics'!$C:$C,0))),"",INDEX('Policy Characteristics'!D:D,MATCH($C434,'Policy Characteristics'!$C:$C,0)))</f>
        <v>Subsidy for Capacity Construction</v>
      </c>
      <c r="K434" s="276" t="str">
        <f>IF(ISBLANK(INDEX('Policy Characteristics'!E:E,MATCH($C434,'Policy Characteristics'!$C:$C,0))),"",INDEX('Policy Characteristics'!E:E,MATCH($C434,'Policy Characteristics'!$C:$C,0)))</f>
        <v>elec capacity construction subsidy</v>
      </c>
      <c r="L434" s="284">
        <f>IF(ISBLANK(INDEX('Policy Characteristics'!F:F,MATCH($C434,'Policy Characteristics'!$C:$C,0))),"",INDEX('Policy Characteristics'!F:F,MATCH($C434,'Policy Characteristics'!$C:$C,0)))</f>
        <v>0</v>
      </c>
      <c r="M434" s="284">
        <f>IF(ISBLANK(INDEX('Policy Characteristics'!G:G,MATCH($C434,'Policy Characteristics'!$C:$C,0))),"",INDEX('Policy Characteristics'!G:G,MATCH($C434,'Policy Characteristics'!$C:$C,0)))</f>
        <v>0.95</v>
      </c>
      <c r="N434" s="284">
        <f>IF(ISBLANK(INDEX('Policy Characteristics'!H:H,MATCH($C434,'Policy Characteristics'!$C:$C,0))),"",INDEX('Policy Characteristics'!H:H,MATCH($C434,'Policy Characteristics'!$C:$C,0)))</f>
        <v>0.01</v>
      </c>
      <c r="O434" s="276" t="str">
        <f>IF(ISBLANK(INDEX('Policy Characteristics'!I:I,MATCH($C434,'Policy Characteristics'!$C:$C,0))),"",INDEX('Policy Characteristics'!I:I,MATCH($C434,'Policy Characteristics'!$C:$C,0)))</f>
        <v>% of construction cost</v>
      </c>
      <c r="P434" s="276" t="str">
        <f>IF(ISBLANK(INDEX('Policy Characteristics'!J:J,MATCH($C434,'Policy Characteristics'!$C:$C,0))),"",INDEX('Policy Characteristics'!J:J,MATCH($C434,'Policy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4" s="276" t="str">
        <f>IF(ISBLANK(INDEX('Policy Characteristics'!K:K,MATCH($C434,'Policy Characteristics'!$C:$C,0))),"",INDEX('Policy Characteristics'!K:K,MATCH($C434,'Policy Characteristics'!$C:$C,0)))</f>
        <v>electricity-sector-main.html#subsidies</v>
      </c>
      <c r="R434" s="276" t="str">
        <f>IF(ISBLANK(INDEX('Policy Characteristics'!L:L,MATCH($C434,'Policy Characteristics'!$C:$C,0))),"",INDEX('Policy Characteristics'!L:L,MATCH($C434,'Policy Characteristics'!$C:$C,0)))</f>
        <v/>
      </c>
    </row>
    <row r="435" spans="1:19" s="2" customFormat="1" x14ac:dyDescent="0.25">
      <c r="A435" s="276" t="str">
        <f>IF(ISBLANK(INDEX('Policy Characteristics'!A:A,MATCH($C435,'Policy Characteristics'!$C:$C,0))),"",INDEX('Policy Characteristics'!A:A,MATCH($C435,'Policy Characteristics'!$C:$C,0)))</f>
        <v>Electricity Supply</v>
      </c>
      <c r="B435" s="285" t="str">
        <f>IF(ISBLANK(INDEX('Policy Characteristics'!B:B,MATCH($C435,'Policy Characteristics'!$C:$C,0))),"",INDEX('Policy Characteristics'!B:B,MATCH($C435,'Policy Characteristics'!$C:$C,0)))</f>
        <v>Subsidy for Capacity Construction</v>
      </c>
      <c r="C435" s="341" t="str">
        <f t="shared" si="25"/>
        <v>Perc Subsidy for Elec Capacity Construction</v>
      </c>
      <c r="D435" s="6" t="s">
        <v>3581</v>
      </c>
      <c r="E435" s="47"/>
      <c r="F435" s="6" t="s">
        <v>3586</v>
      </c>
      <c r="G435" s="6"/>
      <c r="H435" s="49">
        <v>1792</v>
      </c>
      <c r="I435" s="348" t="s">
        <v>44</v>
      </c>
      <c r="J435" s="277" t="str">
        <f>IF(ISBLANK(INDEX('Policy Characteristics'!D:D,MATCH($C435,'Policy Characteristics'!$C:$C,0))),"",INDEX('Policy Characteristics'!D:D,MATCH($C435,'Policy Characteristics'!$C:$C,0)))</f>
        <v>Subsidy for Capacity Construction</v>
      </c>
      <c r="K435" s="276" t="str">
        <f>IF(ISBLANK(INDEX('Policy Characteristics'!E:E,MATCH($C435,'Policy Characteristics'!$C:$C,0))),"",INDEX('Policy Characteristics'!E:E,MATCH($C435,'Policy Characteristics'!$C:$C,0)))</f>
        <v>elec capacity construction subsidy</v>
      </c>
      <c r="L435" s="284">
        <f>IF(ISBLANK(INDEX('Policy Characteristics'!F:F,MATCH($C435,'Policy Characteristics'!$C:$C,0))),"",INDEX('Policy Characteristics'!F:F,MATCH($C435,'Policy Characteristics'!$C:$C,0)))</f>
        <v>0</v>
      </c>
      <c r="M435" s="284">
        <f>IF(ISBLANK(INDEX('Policy Characteristics'!G:G,MATCH($C435,'Policy Characteristics'!$C:$C,0))),"",INDEX('Policy Characteristics'!G:G,MATCH($C435,'Policy Characteristics'!$C:$C,0)))</f>
        <v>0.95</v>
      </c>
      <c r="N435" s="284">
        <f>IF(ISBLANK(INDEX('Policy Characteristics'!H:H,MATCH($C435,'Policy Characteristics'!$C:$C,0))),"",INDEX('Policy Characteristics'!H:H,MATCH($C435,'Policy Characteristics'!$C:$C,0)))</f>
        <v>0.01</v>
      </c>
      <c r="O435" s="276" t="str">
        <f>IF(ISBLANK(INDEX('Policy Characteristics'!I:I,MATCH($C435,'Policy Characteristics'!$C:$C,0))),"",INDEX('Policy Characteristics'!I:I,MATCH($C435,'Policy Characteristics'!$C:$C,0)))</f>
        <v>% of construction cost</v>
      </c>
      <c r="P435" s="276" t="str">
        <f>IF(ISBLANK(INDEX('Policy Characteristics'!J:J,MATCH($C435,'Policy Characteristics'!$C:$C,0))),"",INDEX('Policy Characteristics'!J:J,MATCH($C435,'Policy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5" s="276" t="str">
        <f>IF(ISBLANK(INDEX('Policy Characteristics'!K:K,MATCH($C435,'Policy Characteristics'!$C:$C,0))),"",INDEX('Policy Characteristics'!K:K,MATCH($C435,'Policy Characteristics'!$C:$C,0)))</f>
        <v>electricity-sector-main.html#subsidies</v>
      </c>
      <c r="R435" s="276" t="str">
        <f>IF(ISBLANK(INDEX('Policy Characteristics'!L:L,MATCH($C435,'Policy Characteristics'!$C:$C,0))),"",INDEX('Policy Characteristics'!L:L,MATCH($C435,'Policy Characteristics'!$C:$C,0)))</f>
        <v/>
      </c>
    </row>
    <row r="436" spans="1:19" s="2" customFormat="1" x14ac:dyDescent="0.25">
      <c r="A436" s="276" t="str">
        <f>IF(ISBLANK(INDEX('Policy Characteristics'!A:A,MATCH($C436,'Policy Characteristics'!$C:$C,0))),"",INDEX('Policy Characteristics'!A:A,MATCH($C436,'Policy Characteristics'!$C:$C,0)))</f>
        <v>Electricity Supply</v>
      </c>
      <c r="B436" s="285" t="str">
        <f>IF(ISBLANK(INDEX('Policy Characteristics'!B:B,MATCH($C436,'Policy Characteristics'!$C:$C,0))),"",INDEX('Policy Characteristics'!B:B,MATCH($C436,'Policy Characteristics'!$C:$C,0)))</f>
        <v>Subsidy for Capacity Construction</v>
      </c>
      <c r="C436" s="341" t="str">
        <f t="shared" si="25"/>
        <v>Perc Subsidy for Elec Capacity Construction</v>
      </c>
      <c r="D436" s="6" t="s">
        <v>3582</v>
      </c>
      <c r="E436" s="47"/>
      <c r="F436" s="6" t="s">
        <v>3587</v>
      </c>
      <c r="G436" s="6"/>
      <c r="H436" s="49">
        <v>1793</v>
      </c>
      <c r="I436" s="348" t="s">
        <v>44</v>
      </c>
      <c r="J436" s="277" t="str">
        <f>IF(ISBLANK(INDEX('Policy Characteristics'!D:D,MATCH($C436,'Policy Characteristics'!$C:$C,0))),"",INDEX('Policy Characteristics'!D:D,MATCH($C436,'Policy Characteristics'!$C:$C,0)))</f>
        <v>Subsidy for Capacity Construction</v>
      </c>
      <c r="K436" s="276" t="str">
        <f>IF(ISBLANK(INDEX('Policy Characteristics'!E:E,MATCH($C436,'Policy Characteristics'!$C:$C,0))),"",INDEX('Policy Characteristics'!E:E,MATCH($C436,'Policy Characteristics'!$C:$C,0)))</f>
        <v>elec capacity construction subsidy</v>
      </c>
      <c r="L436" s="284">
        <f>IF(ISBLANK(INDEX('Policy Characteristics'!F:F,MATCH($C436,'Policy Characteristics'!$C:$C,0))),"",INDEX('Policy Characteristics'!F:F,MATCH($C436,'Policy Characteristics'!$C:$C,0)))</f>
        <v>0</v>
      </c>
      <c r="M436" s="284">
        <f>IF(ISBLANK(INDEX('Policy Characteristics'!G:G,MATCH($C436,'Policy Characteristics'!$C:$C,0))),"",INDEX('Policy Characteristics'!G:G,MATCH($C436,'Policy Characteristics'!$C:$C,0)))</f>
        <v>0.95</v>
      </c>
      <c r="N436" s="284">
        <f>IF(ISBLANK(INDEX('Policy Characteristics'!H:H,MATCH($C436,'Policy Characteristics'!$C:$C,0))),"",INDEX('Policy Characteristics'!H:H,MATCH($C436,'Policy Characteristics'!$C:$C,0)))</f>
        <v>0.01</v>
      </c>
      <c r="O436" s="276" t="str">
        <f>IF(ISBLANK(INDEX('Policy Characteristics'!I:I,MATCH($C436,'Policy Characteristics'!$C:$C,0))),"",INDEX('Policy Characteristics'!I:I,MATCH($C436,'Policy Characteristics'!$C:$C,0)))</f>
        <v>% of construction cost</v>
      </c>
      <c r="P436" s="276" t="str">
        <f>IF(ISBLANK(INDEX('Policy Characteristics'!J:J,MATCH($C436,'Policy Characteristics'!$C:$C,0))),"",INDEX('Policy Characteristics'!J:J,MATCH($C436,'Policy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6" s="276" t="str">
        <f>IF(ISBLANK(INDEX('Policy Characteristics'!K:K,MATCH($C436,'Policy Characteristics'!$C:$C,0))),"",INDEX('Policy Characteristics'!K:K,MATCH($C436,'Policy Characteristics'!$C:$C,0)))</f>
        <v>electricity-sector-main.html#subsidies</v>
      </c>
      <c r="R436" s="276" t="str">
        <f>IF(ISBLANK(INDEX('Policy Characteristics'!L:L,MATCH($C436,'Policy Characteristics'!$C:$C,0))),"",INDEX('Policy Characteristics'!L:L,MATCH($C436,'Policy Characteristics'!$C:$C,0)))</f>
        <v/>
      </c>
    </row>
    <row r="437" spans="1:19" s="2" customFormat="1" x14ac:dyDescent="0.25">
      <c r="A437" s="276" t="str">
        <f>IF(ISBLANK(INDEX('Policy Characteristics'!A:A,MATCH($C437,'Policy Characteristics'!$C:$C,0))),"",INDEX('Policy Characteristics'!A:A,MATCH($C437,'Policy Characteristics'!$C:$C,0)))</f>
        <v>Electricity Supply</v>
      </c>
      <c r="B437" s="285" t="str">
        <f>IF(ISBLANK(INDEX('Policy Characteristics'!B:B,MATCH($C437,'Policy Characteristics'!$C:$C,0))),"",INDEX('Policy Characteristics'!B:B,MATCH($C437,'Policy Characteristics'!$C:$C,0)))</f>
        <v>Subsidy for Capacity Construction</v>
      </c>
      <c r="C437" s="341" t="str">
        <f t="shared" si="25"/>
        <v>Perc Subsidy for Elec Capacity Construction</v>
      </c>
      <c r="D437" s="6" t="s">
        <v>3583</v>
      </c>
      <c r="E437" s="47"/>
      <c r="F437" s="6" t="s">
        <v>3588</v>
      </c>
      <c r="G437" s="6"/>
      <c r="H437" s="49">
        <v>1794</v>
      </c>
      <c r="I437" s="348" t="s">
        <v>44</v>
      </c>
      <c r="J437" s="277" t="str">
        <f>IF(ISBLANK(INDEX('Policy Characteristics'!D:D,MATCH($C437,'Policy Characteristics'!$C:$C,0))),"",INDEX('Policy Characteristics'!D:D,MATCH($C437,'Policy Characteristics'!$C:$C,0)))</f>
        <v>Subsidy for Capacity Construction</v>
      </c>
      <c r="K437" s="276" t="str">
        <f>IF(ISBLANK(INDEX('Policy Characteristics'!E:E,MATCH($C437,'Policy Characteristics'!$C:$C,0))),"",INDEX('Policy Characteristics'!E:E,MATCH($C437,'Policy Characteristics'!$C:$C,0)))</f>
        <v>elec capacity construction subsidy</v>
      </c>
      <c r="L437" s="284">
        <f>IF(ISBLANK(INDEX('Policy Characteristics'!F:F,MATCH($C437,'Policy Characteristics'!$C:$C,0))),"",INDEX('Policy Characteristics'!F:F,MATCH($C437,'Policy Characteristics'!$C:$C,0)))</f>
        <v>0</v>
      </c>
      <c r="M437" s="284">
        <f>IF(ISBLANK(INDEX('Policy Characteristics'!G:G,MATCH($C437,'Policy Characteristics'!$C:$C,0))),"",INDEX('Policy Characteristics'!G:G,MATCH($C437,'Policy Characteristics'!$C:$C,0)))</f>
        <v>0.95</v>
      </c>
      <c r="N437" s="284">
        <f>IF(ISBLANK(INDEX('Policy Characteristics'!H:H,MATCH($C437,'Policy Characteristics'!$C:$C,0))),"",INDEX('Policy Characteristics'!H:H,MATCH($C437,'Policy Characteristics'!$C:$C,0)))</f>
        <v>0.01</v>
      </c>
      <c r="O437" s="276" t="str">
        <f>IF(ISBLANK(INDEX('Policy Characteristics'!I:I,MATCH($C437,'Policy Characteristics'!$C:$C,0))),"",INDEX('Policy Characteristics'!I:I,MATCH($C437,'Policy Characteristics'!$C:$C,0)))</f>
        <v>% of construction cost</v>
      </c>
      <c r="P437" s="276" t="str">
        <f>IF(ISBLANK(INDEX('Policy Characteristics'!J:J,MATCH($C437,'Policy Characteristics'!$C:$C,0))),"",INDEX('Policy Characteristics'!J:J,MATCH($C437,'Policy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7" s="276" t="str">
        <f>IF(ISBLANK(INDEX('Policy Characteristics'!K:K,MATCH($C437,'Policy Characteristics'!$C:$C,0))),"",INDEX('Policy Characteristics'!K:K,MATCH($C437,'Policy Characteristics'!$C:$C,0)))</f>
        <v>electricity-sector-main.html#subsidies</v>
      </c>
      <c r="R437" s="276" t="str">
        <f>IF(ISBLANK(INDEX('Policy Characteristics'!L:L,MATCH($C437,'Policy Characteristics'!$C:$C,0))),"",INDEX('Policy Characteristics'!L:L,MATCH($C437,'Policy Characteristics'!$C:$C,0)))</f>
        <v/>
      </c>
    </row>
    <row r="438" spans="1:19" s="2" customFormat="1" x14ac:dyDescent="0.25">
      <c r="A438" s="276" t="str">
        <f>IF(ISBLANK(INDEX('Policy Characteristics'!A:A,MATCH($C438,'Policy Characteristics'!$C:$C,0))),"",INDEX('Policy Characteristics'!A:A,MATCH($C438,'Policy Characteristics'!$C:$C,0)))</f>
        <v>Electricity Supply</v>
      </c>
      <c r="B438" s="285" t="str">
        <f>IF(ISBLANK(INDEX('Policy Characteristics'!B:B,MATCH($C438,'Policy Characteristics'!$C:$C,0))),"",INDEX('Policy Characteristics'!B:B,MATCH($C438,'Policy Characteristics'!$C:$C,0)))</f>
        <v>Subsidy for Capacity Construction</v>
      </c>
      <c r="C438" s="341" t="str">
        <f t="shared" si="25"/>
        <v>Perc Subsidy for Elec Capacity Construction</v>
      </c>
      <c r="D438" s="6" t="s">
        <v>3675</v>
      </c>
      <c r="E438" s="47"/>
      <c r="F438" s="6" t="s">
        <v>3673</v>
      </c>
      <c r="G438" s="6"/>
      <c r="H438" s="49">
        <v>1795</v>
      </c>
      <c r="I438" s="348" t="s">
        <v>44</v>
      </c>
      <c r="J438" s="277" t="str">
        <f>IF(ISBLANK(INDEX('Policy Characteristics'!D:D,MATCH($C438,'Policy Characteristics'!$C:$C,0))),"",INDEX('Policy Characteristics'!D:D,MATCH($C438,'Policy Characteristics'!$C:$C,0)))</f>
        <v>Subsidy for Capacity Construction</v>
      </c>
      <c r="K438" s="276" t="str">
        <f>IF(ISBLANK(INDEX('Policy Characteristics'!E:E,MATCH($C438,'Policy Characteristics'!$C:$C,0))),"",INDEX('Policy Characteristics'!E:E,MATCH($C438,'Policy Characteristics'!$C:$C,0)))</f>
        <v>elec capacity construction subsidy</v>
      </c>
      <c r="L438" s="284">
        <f>IF(ISBLANK(INDEX('Policy Characteristics'!F:F,MATCH($C438,'Policy Characteristics'!$C:$C,0))),"",INDEX('Policy Characteristics'!F:F,MATCH($C438,'Policy Characteristics'!$C:$C,0)))</f>
        <v>0</v>
      </c>
      <c r="M438" s="284">
        <f>IF(ISBLANK(INDEX('Policy Characteristics'!G:G,MATCH($C438,'Policy Characteristics'!$C:$C,0))),"",INDEX('Policy Characteristics'!G:G,MATCH($C438,'Policy Characteristics'!$C:$C,0)))</f>
        <v>0.95</v>
      </c>
      <c r="N438" s="284">
        <f>IF(ISBLANK(INDEX('Policy Characteristics'!H:H,MATCH($C438,'Policy Characteristics'!$C:$C,0))),"",INDEX('Policy Characteristics'!H:H,MATCH($C438,'Policy Characteristics'!$C:$C,0)))</f>
        <v>0.01</v>
      </c>
      <c r="O438" s="276" t="str">
        <f>IF(ISBLANK(INDEX('Policy Characteristics'!I:I,MATCH($C438,'Policy Characteristics'!$C:$C,0))),"",INDEX('Policy Characteristics'!I:I,MATCH($C438,'Policy Characteristics'!$C:$C,0)))</f>
        <v>% of construction cost</v>
      </c>
      <c r="P438" s="276" t="str">
        <f>IF(ISBLANK(INDEX('Policy Characteristics'!J:J,MATCH($C438,'Policy Characteristics'!$C:$C,0))),"",INDEX('Policy Characteristics'!J:J,MATCH($C438,'Policy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8" s="276" t="str">
        <f>IF(ISBLANK(INDEX('Policy Characteristics'!K:K,MATCH($C438,'Policy Characteristics'!$C:$C,0))),"",INDEX('Policy Characteristics'!K:K,MATCH($C438,'Policy Characteristics'!$C:$C,0)))</f>
        <v>electricity-sector-main.html#subsidies</v>
      </c>
      <c r="R438" s="276" t="str">
        <f>IF(ISBLANK(INDEX('Policy Characteristics'!L:L,MATCH($C438,'Policy Characteristics'!$C:$C,0))),"",INDEX('Policy Characteristics'!L:L,MATCH($C438,'Policy Characteristics'!$C:$C,0)))</f>
        <v/>
      </c>
    </row>
    <row r="439" spans="1:19" s="2" customFormat="1" x14ac:dyDescent="0.25">
      <c r="A439" s="276" t="str">
        <f>IF(ISBLANK(INDEX('Policy Characteristics'!A:A,MATCH($C439,'Policy Characteristics'!$C:$C,0))),"",INDEX('Policy Characteristics'!A:A,MATCH($C439,'Policy Characteristics'!$C:$C,0)))</f>
        <v>Electricity Supply</v>
      </c>
      <c r="B439" s="285" t="str">
        <f>IF(ISBLANK(INDEX('Policy Characteristics'!B:B,MATCH($C439,'Policy Characteristics'!$C:$C,0))),"",INDEX('Policy Characteristics'!B:B,MATCH($C439,'Policy Characteristics'!$C:$C,0)))</f>
        <v>Subsidy for Capacity Construction</v>
      </c>
      <c r="C439" s="341" t="str">
        <f t="shared" si="25"/>
        <v>Perc Subsidy for Elec Capacity Construction</v>
      </c>
      <c r="D439" s="6" t="s">
        <v>3676</v>
      </c>
      <c r="E439" s="47"/>
      <c r="F439" s="6" t="s">
        <v>3674</v>
      </c>
      <c r="G439" s="6"/>
      <c r="H439" s="49">
        <v>2243</v>
      </c>
      <c r="I439" s="348" t="s">
        <v>44</v>
      </c>
      <c r="J439" s="277" t="str">
        <f>IF(ISBLANK(INDEX('Policy Characteristics'!D:D,MATCH($C439,'Policy Characteristics'!$C:$C,0))),"",INDEX('Policy Characteristics'!D:D,MATCH($C439,'Policy Characteristics'!$C:$C,0)))</f>
        <v>Subsidy for Capacity Construction</v>
      </c>
      <c r="K439" s="276" t="str">
        <f>IF(ISBLANK(INDEX('Policy Characteristics'!E:E,MATCH($C439,'Policy Characteristics'!$C:$C,0))),"",INDEX('Policy Characteristics'!E:E,MATCH($C439,'Policy Characteristics'!$C:$C,0)))</f>
        <v>elec capacity construction subsidy</v>
      </c>
      <c r="L439" s="284">
        <f>IF(ISBLANK(INDEX('Policy Characteristics'!F:F,MATCH($C439,'Policy Characteristics'!$C:$C,0))),"",INDEX('Policy Characteristics'!F:F,MATCH($C439,'Policy Characteristics'!$C:$C,0)))</f>
        <v>0</v>
      </c>
      <c r="M439" s="284">
        <f>IF(ISBLANK(INDEX('Policy Characteristics'!G:G,MATCH($C439,'Policy Characteristics'!$C:$C,0))),"",INDEX('Policy Characteristics'!G:G,MATCH($C439,'Policy Characteristics'!$C:$C,0)))</f>
        <v>0.95</v>
      </c>
      <c r="N439" s="284">
        <f>IF(ISBLANK(INDEX('Policy Characteristics'!H:H,MATCH($C439,'Policy Characteristics'!$C:$C,0))),"",INDEX('Policy Characteristics'!H:H,MATCH($C439,'Policy Characteristics'!$C:$C,0)))</f>
        <v>0.01</v>
      </c>
      <c r="O439" s="276" t="str">
        <f>IF(ISBLANK(INDEX('Policy Characteristics'!I:I,MATCH($C439,'Policy Characteristics'!$C:$C,0))),"",INDEX('Policy Characteristics'!I:I,MATCH($C439,'Policy Characteristics'!$C:$C,0)))</f>
        <v>% of construction cost</v>
      </c>
      <c r="P439" s="276" t="str">
        <f>IF(ISBLANK(INDEX('Policy Characteristics'!J:J,MATCH($C439,'Policy Characteristics'!$C:$C,0))),"",INDEX('Policy Characteristics'!J:J,MATCH($C439,'Policy Characteristics'!$C:$C,0)))</f>
        <v>**Description:** This policy is a subsidy paid by the government to electricity suppliers per unit of new capacity constructed.  This only applies to utilities, not distributed systems (such as rooftop solar). // **Guidance for setting values:** // **Nuclear:**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 // **Onshore Wind:** The U.S. does not have a capacity construction subsidy for onshore wind.  However, the Investment Tax Credit, a similar program for solar power, covers 30% of system costs through 2019, with declining amounts thereafter. In the business-as-usual case, we also deduct a third of the ITC value to account for tax credit monetization. // **Solar PV and Solar Thermal:** The U.S. Investment Tax Credit, enacted in 2005, covers 30% of solar system costs through 2019, with declining amounts thereafter. In the business-as-usual case, we also deduct a third of the ITC value to account for tax credit monetization. // **Biomass:** The U.S. Federal Government has collectively guaranteed billions of dollars of loans for the construction new biomass plants.    (Loan guarantees are not equivalent to subsidies dollar-for-dollar, but they lower the cost of construction by enabling the plant to access cheaper financing.) // **Offshore Wind:** The Investment Tax Credit covers 30% of system costs through 2025. In the business-as-usual case, we also deduct a third of the ITC value to account for tax credit monetization.</v>
      </c>
      <c r="Q439" s="276" t="str">
        <f>IF(ISBLANK(INDEX('Policy Characteristics'!K:K,MATCH($C439,'Policy Characteristics'!$C:$C,0))),"",INDEX('Policy Characteristics'!K:K,MATCH($C439,'Policy Characteristics'!$C:$C,0)))</f>
        <v>electricity-sector-main.html#subsidies</v>
      </c>
      <c r="R439" s="276"/>
    </row>
    <row r="440" spans="1:19" s="4" customFormat="1" x14ac:dyDescent="0.25">
      <c r="A440" s="276" t="str">
        <f>IF(ISBLANK(INDEX('Policy Characteristics'!A:A,MATCH($C440,'Policy Characteristics'!$C:$C,0))),"",INDEX('Policy Characteristics'!A:A,MATCH($C440,'Policy Characteristics'!$C:$C,0)))</f>
        <v>Electricity Supply</v>
      </c>
      <c r="B440" s="285" t="str">
        <f>IF(ISBLANK(INDEX('Policy Characteristics'!B:B,MATCH($C440,'Policy Characteristics'!$C:$C,0))),"",INDEX('Policy Characteristics'!B:B,MATCH($C440,'Policy Characteristics'!$C:$C,0)))</f>
        <v>Subsidy for Electricity Production</v>
      </c>
      <c r="C440" t="s">
        <v>133</v>
      </c>
      <c r="D440" s="47" t="s">
        <v>462</v>
      </c>
      <c r="E440" s="47"/>
      <c r="F440" s="47" t="s">
        <v>461</v>
      </c>
      <c r="G440" s="337"/>
      <c r="H440" s="44">
        <v>1564</v>
      </c>
      <c r="I440" s="348" t="s">
        <v>45</v>
      </c>
      <c r="J440" s="277" t="str">
        <f>IF(ISBLANK(INDEX('Policy Characteristics'!D:D,MATCH($C440,'Policy Characteristics'!$C:$C,0))),"",INDEX('Policy Characteristics'!D:D,MATCH($C440,'Policy Characteristics'!$C:$C,0)))</f>
        <v>Subsidy for Electricity Production</v>
      </c>
      <c r="K440" s="276" t="str">
        <f>IF(ISBLANK(INDEX('Policy Characteristics'!E:E,MATCH($C440,'Policy Characteristics'!$C:$C,0))),"",INDEX('Policy Characteristics'!E:E,MATCH($C440,'Policy Characteristics'!$C:$C,0)))</f>
        <v>elec generation subsidy</v>
      </c>
      <c r="L440" s="276">
        <f>IF(ISBLANK(INDEX('Policy Characteristics'!F:F,MATCH($C440,'Policy Characteristics'!$C:$C,0))),"",INDEX('Policy Characteristics'!F:F,MATCH($C440,'Policy Characteristics'!$C:$C,0)))</f>
        <v>0</v>
      </c>
      <c r="M440" s="276">
        <f>IF(ISBLANK(INDEX('Policy Characteristics'!G:G,MATCH($C440,'Policy Characteristics'!$C:$C,0))),"",INDEX('Policy Characteristics'!G:G,MATCH($C440,'Policy Characteristics'!$C:$C,0)))</f>
        <v>60</v>
      </c>
      <c r="N440" s="276">
        <f>IF(ISBLANK(INDEX('Policy Characteristics'!H:H,MATCH($C440,'Policy Characteristics'!$C:$C,0))),"",INDEX('Policy Characteristics'!H:H,MATCH($C440,'Policy Characteristics'!$C:$C,0)))</f>
        <v>1</v>
      </c>
      <c r="O440" s="276" t="str">
        <f>IF(ISBLANK(INDEX('Policy Characteristics'!I:I,MATCH($C440,'Policy Characteristics'!$C:$C,0))),"",INDEX('Policy Characteristics'!I:I,MATCH($C440,'Policy Characteristics'!$C:$C,0)))</f>
        <v>$/MWh</v>
      </c>
      <c r="P440" s="276" t="str">
        <f>IF(ISBLANK(INDEX('Policy Characteristics'!J:J,MATCH($C440,'Policy Characteristics'!$C:$C,0))),"",INDEX('Policy Characteristics'!J:J,MATCH($C440,'Policy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0" s="276" t="str">
        <f>IF(ISBLANK(INDEX('Policy Characteristics'!K:K,MATCH($C440,'Policy Characteristics'!$C:$C,0))),"",INDEX('Policy Characteristics'!K:K,MATCH($C440,'Policy Characteristics'!$C:$C,0)))</f>
        <v>electricity-sector-main.html#subsidies</v>
      </c>
      <c r="R440" s="276" t="str">
        <f>IF(ISBLANK(INDEX('Policy Characteristics'!L:L,MATCH($C440,'Policy Characteristics'!$C:$C,0))),"",INDEX('Policy Characteristics'!L:L,MATCH($C440,'Policy Characteristics'!$C:$C,0)))</f>
        <v>subsidy-for-electricity-production.html</v>
      </c>
      <c r="S440" s="337"/>
    </row>
    <row r="441" spans="1:19" x14ac:dyDescent="0.25">
      <c r="A441" s="276" t="str">
        <f>IF(ISBLANK(INDEX('Policy Characteristics'!A:A,MATCH($C441,'Policy Characteristics'!$C:$C,0))),"",INDEX('Policy Characteristics'!A:A,MATCH($C441,'Policy Characteristics'!$C:$C,0)))</f>
        <v>Electricity Supply</v>
      </c>
      <c r="B441" s="285" t="str">
        <f>IF(ISBLANK(INDEX('Policy Characteristics'!B:B,MATCH($C441,'Policy Characteristics'!$C:$C,0))),"",INDEX('Policy Characteristics'!B:B,MATCH($C441,'Policy Characteristics'!$C:$C,0)))</f>
        <v>Subsidy for Electricity Production</v>
      </c>
      <c r="C441" s="276" t="str">
        <f t="shared" ref="C441:C463" si="26">$C$440</f>
        <v>Subsidy for Elec Production by Fuel</v>
      </c>
      <c r="D441" s="6" t="s">
        <v>3578</v>
      </c>
      <c r="E441" s="47"/>
      <c r="F441" s="6" t="s">
        <v>3507</v>
      </c>
      <c r="G441" s="337"/>
      <c r="H441" s="44">
        <v>1566</v>
      </c>
      <c r="I441" s="348" t="s">
        <v>45</v>
      </c>
      <c r="J441" s="277" t="str">
        <f>IF(ISBLANK(INDEX('Policy Characteristics'!D:D,MATCH($C441,'Policy Characteristics'!$C:$C,0))),"",INDEX('Policy Characteristics'!D:D,MATCH($C441,'Policy Characteristics'!$C:$C,0)))</f>
        <v>Subsidy for Electricity Production</v>
      </c>
      <c r="K441" s="276" t="str">
        <f>IF(ISBLANK(INDEX('Policy Characteristics'!E:E,MATCH($C441,'Policy Characteristics'!$C:$C,0))),"",INDEX('Policy Characteristics'!E:E,MATCH($C441,'Policy Characteristics'!$C:$C,0)))</f>
        <v>elec generation subsidy</v>
      </c>
      <c r="L441" s="276">
        <f>IF(ISBLANK(INDEX('Policy Characteristics'!F:F,MATCH($C441,'Policy Characteristics'!$C:$C,0))),"",INDEX('Policy Characteristics'!F:F,MATCH($C441,'Policy Characteristics'!$C:$C,0)))</f>
        <v>0</v>
      </c>
      <c r="M441" s="276">
        <f>IF(ISBLANK(INDEX('Policy Characteristics'!G:G,MATCH($C441,'Policy Characteristics'!$C:$C,0))),"",INDEX('Policy Characteristics'!G:G,MATCH($C441,'Policy Characteristics'!$C:$C,0)))</f>
        <v>60</v>
      </c>
      <c r="N441" s="276">
        <f>IF(ISBLANK(INDEX('Policy Characteristics'!H:H,MATCH($C441,'Policy Characteristics'!$C:$C,0))),"",INDEX('Policy Characteristics'!H:H,MATCH($C441,'Policy Characteristics'!$C:$C,0)))</f>
        <v>1</v>
      </c>
      <c r="O441" s="276" t="str">
        <f>IF(ISBLANK(INDEX('Policy Characteristics'!I:I,MATCH($C441,'Policy Characteristics'!$C:$C,0))),"",INDEX('Policy Characteristics'!I:I,MATCH($C441,'Policy Characteristics'!$C:$C,0)))</f>
        <v>$/MWh</v>
      </c>
      <c r="P441" s="276" t="str">
        <f>IF(ISBLANK(INDEX('Policy Characteristics'!J:J,MATCH($C441,'Policy Characteristics'!$C:$C,0))),"",INDEX('Policy Characteristics'!J:J,MATCH($C441,'Policy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1" s="276" t="str">
        <f>IF(ISBLANK(INDEX('Policy Characteristics'!K:K,MATCH($C441,'Policy Characteristics'!$C:$C,0))),"",INDEX('Policy Characteristics'!K:K,MATCH($C441,'Policy Characteristics'!$C:$C,0)))</f>
        <v>electricity-sector-main.html#subsidies</v>
      </c>
      <c r="R441" s="276" t="str">
        <f>IF(ISBLANK(INDEX('Policy Characteristics'!L:L,MATCH($C441,'Policy Characteristics'!$C:$C,0))),"",INDEX('Policy Characteristics'!L:L,MATCH($C441,'Policy Characteristics'!$C:$C,0)))</f>
        <v>subsidy-for-electricity-production.html</v>
      </c>
      <c r="S441" s="337"/>
    </row>
    <row r="442" spans="1:19" x14ac:dyDescent="0.25">
      <c r="A442" s="276" t="str">
        <f>IF(ISBLANK(INDEX('Policy Characteristics'!A:A,MATCH($C442,'Policy Characteristics'!$C:$C,0))),"",INDEX('Policy Characteristics'!A:A,MATCH($C442,'Policy Characteristics'!$C:$C,0)))</f>
        <v>Electricity Supply</v>
      </c>
      <c r="B442" s="285" t="str">
        <f>IF(ISBLANK(INDEX('Policy Characteristics'!B:B,MATCH($C442,'Policy Characteristics'!$C:$C,0))),"",INDEX('Policy Characteristics'!B:B,MATCH($C442,'Policy Characteristics'!$C:$C,0)))</f>
        <v>Subsidy for Electricity Production</v>
      </c>
      <c r="C442" s="276" t="str">
        <f t="shared" si="26"/>
        <v>Subsidy for Elec Production by Fuel</v>
      </c>
      <c r="D442" s="6" t="s">
        <v>3579</v>
      </c>
      <c r="E442" s="47"/>
      <c r="F442" s="6" t="s">
        <v>3508</v>
      </c>
      <c r="G442" s="337"/>
      <c r="H442" s="44">
        <v>1796</v>
      </c>
      <c r="I442" s="348" t="s">
        <v>45</v>
      </c>
      <c r="J442" s="277" t="str">
        <f>IF(ISBLANK(INDEX('Policy Characteristics'!D:D,MATCH($C442,'Policy Characteristics'!$C:$C,0))),"",INDEX('Policy Characteristics'!D:D,MATCH($C442,'Policy Characteristics'!$C:$C,0)))</f>
        <v>Subsidy for Electricity Production</v>
      </c>
      <c r="K442" s="276" t="str">
        <f>IF(ISBLANK(INDEX('Policy Characteristics'!E:E,MATCH($C442,'Policy Characteristics'!$C:$C,0))),"",INDEX('Policy Characteristics'!E:E,MATCH($C442,'Policy Characteristics'!$C:$C,0)))</f>
        <v>elec generation subsidy</v>
      </c>
      <c r="L442" s="276">
        <f>IF(ISBLANK(INDEX('Policy Characteristics'!F:F,MATCH($C442,'Policy Characteristics'!$C:$C,0))),"",INDEX('Policy Characteristics'!F:F,MATCH($C442,'Policy Characteristics'!$C:$C,0)))</f>
        <v>0</v>
      </c>
      <c r="M442" s="276">
        <f>IF(ISBLANK(INDEX('Policy Characteristics'!G:G,MATCH($C442,'Policy Characteristics'!$C:$C,0))),"",INDEX('Policy Characteristics'!G:G,MATCH($C442,'Policy Characteristics'!$C:$C,0)))</f>
        <v>60</v>
      </c>
      <c r="N442" s="276">
        <f>IF(ISBLANK(INDEX('Policy Characteristics'!H:H,MATCH($C442,'Policy Characteristics'!$C:$C,0))),"",INDEX('Policy Characteristics'!H:H,MATCH($C442,'Policy Characteristics'!$C:$C,0)))</f>
        <v>1</v>
      </c>
      <c r="O442" s="276" t="str">
        <f>IF(ISBLANK(INDEX('Policy Characteristics'!I:I,MATCH($C442,'Policy Characteristics'!$C:$C,0))),"",INDEX('Policy Characteristics'!I:I,MATCH($C442,'Policy Characteristics'!$C:$C,0)))</f>
        <v>$/MWh</v>
      </c>
      <c r="P442" s="276" t="str">
        <f>IF(ISBLANK(INDEX('Policy Characteristics'!J:J,MATCH($C442,'Policy Characteristics'!$C:$C,0))),"",INDEX('Policy Characteristics'!J:J,MATCH($C442,'Policy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2" s="276" t="str">
        <f>IF(ISBLANK(INDEX('Policy Characteristics'!K:K,MATCH($C442,'Policy Characteristics'!$C:$C,0))),"",INDEX('Policy Characteristics'!K:K,MATCH($C442,'Policy Characteristics'!$C:$C,0)))</f>
        <v>electricity-sector-main.html#subsidies</v>
      </c>
      <c r="R442" s="276" t="str">
        <f>IF(ISBLANK(INDEX('Policy Characteristics'!L:L,MATCH($C442,'Policy Characteristics'!$C:$C,0))),"",INDEX('Policy Characteristics'!L:L,MATCH($C442,'Policy Characteristics'!$C:$C,0)))</f>
        <v>subsidy-for-electricity-production.html</v>
      </c>
      <c r="S442" s="337"/>
    </row>
    <row r="443" spans="1:19" x14ac:dyDescent="0.25">
      <c r="A443" s="276" t="str">
        <f>IF(ISBLANK(INDEX('Policy Characteristics'!A:A,MATCH($C443,'Policy Characteristics'!$C:$C,0))),"",INDEX('Policy Characteristics'!A:A,MATCH($C443,'Policy Characteristics'!$C:$C,0)))</f>
        <v>Electricity Supply</v>
      </c>
      <c r="B443" s="285" t="str">
        <f>IF(ISBLANK(INDEX('Policy Characteristics'!B:B,MATCH($C443,'Policy Characteristics'!$C:$C,0))),"",INDEX('Policy Characteristics'!B:B,MATCH($C443,'Policy Characteristics'!$C:$C,0)))</f>
        <v>Subsidy for Electricity Production</v>
      </c>
      <c r="C443" s="276" t="str">
        <f t="shared" si="26"/>
        <v>Subsidy for Elec Production by Fuel</v>
      </c>
      <c r="D443" s="6" t="s">
        <v>77</v>
      </c>
      <c r="E443" s="47"/>
      <c r="F443" s="6" t="s">
        <v>3589</v>
      </c>
      <c r="G443" s="337"/>
      <c r="H443" s="44">
        <v>1568</v>
      </c>
      <c r="I443" s="347" t="s">
        <v>44</v>
      </c>
      <c r="J443" s="277" t="str">
        <f>IF(ISBLANK(INDEX('Policy Characteristics'!D:D,MATCH($C443,'Policy Characteristics'!$C:$C,0))),"",INDEX('Policy Characteristics'!D:D,MATCH($C443,'Policy Characteristics'!$C:$C,0)))</f>
        <v>Subsidy for Electricity Production</v>
      </c>
      <c r="K443" s="276" t="str">
        <f>IF(ISBLANK(INDEX('Policy Characteristics'!E:E,MATCH($C443,'Policy Characteristics'!$C:$C,0))),"",INDEX('Policy Characteristics'!E:E,MATCH($C443,'Policy Characteristics'!$C:$C,0)))</f>
        <v>elec generation subsidy</v>
      </c>
      <c r="L443" s="276">
        <f>IF(ISBLANK(INDEX('Policy Characteristics'!F:F,MATCH($C443,'Policy Characteristics'!$C:$C,0))),"",INDEX('Policy Characteristics'!F:F,MATCH($C443,'Policy Characteristics'!$C:$C,0)))</f>
        <v>0</v>
      </c>
      <c r="M443" s="276">
        <f>IF(ISBLANK(INDEX('Policy Characteristics'!G:G,MATCH($C443,'Policy Characteristics'!$C:$C,0))),"",INDEX('Policy Characteristics'!G:G,MATCH($C443,'Policy Characteristics'!$C:$C,0)))</f>
        <v>60</v>
      </c>
      <c r="N443" s="276">
        <f>IF(ISBLANK(INDEX('Policy Characteristics'!H:H,MATCH($C443,'Policy Characteristics'!$C:$C,0))),"",INDEX('Policy Characteristics'!H:H,MATCH($C443,'Policy Characteristics'!$C:$C,0)))</f>
        <v>1</v>
      </c>
      <c r="O443" s="276" t="str">
        <f>IF(ISBLANK(INDEX('Policy Characteristics'!I:I,MATCH($C443,'Policy Characteristics'!$C:$C,0))),"",INDEX('Policy Characteristics'!I:I,MATCH($C443,'Policy Characteristics'!$C:$C,0)))</f>
        <v>$/MWh</v>
      </c>
      <c r="P443" s="276" t="str">
        <f>IF(ISBLANK(INDEX('Policy Characteristics'!J:J,MATCH($C443,'Policy Characteristics'!$C:$C,0))),"",INDEX('Policy Characteristics'!J:J,MATCH($C443,'Policy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3" s="276" t="str">
        <f>IF(ISBLANK(INDEX('Policy Characteristics'!K:K,MATCH($C443,'Policy Characteristics'!$C:$C,0))),"",INDEX('Policy Characteristics'!K:K,MATCH($C443,'Policy Characteristics'!$C:$C,0)))</f>
        <v>electricity-sector-main.html#subsidies</v>
      </c>
      <c r="R443" s="276" t="str">
        <f>IF(ISBLANK(INDEX('Policy Characteristics'!L:L,MATCH($C443,'Policy Characteristics'!$C:$C,0))),"",INDEX('Policy Characteristics'!L:L,MATCH($C443,'Policy Characteristics'!$C:$C,0)))</f>
        <v>subsidy-for-electricity-production.html</v>
      </c>
      <c r="S443" s="337"/>
    </row>
    <row r="444" spans="1:19" x14ac:dyDescent="0.25">
      <c r="A444" s="276" t="str">
        <f>IF(ISBLANK(INDEX('Policy Characteristics'!A:A,MATCH($C444,'Policy Characteristics'!$C:$C,0))),"",INDEX('Policy Characteristics'!A:A,MATCH($C444,'Policy Characteristics'!$C:$C,0)))</f>
        <v>Electricity Supply</v>
      </c>
      <c r="B444" s="285" t="str">
        <f>IF(ISBLANK(INDEX('Policy Characteristics'!B:B,MATCH($C444,'Policy Characteristics'!$C:$C,0))),"",INDEX('Policy Characteristics'!B:B,MATCH($C444,'Policy Characteristics'!$C:$C,0)))</f>
        <v>Subsidy for Electricity Production</v>
      </c>
      <c r="C444" s="276" t="str">
        <f t="shared" si="26"/>
        <v>Subsidy for Elec Production by Fuel</v>
      </c>
      <c r="D444" s="6" t="s">
        <v>78</v>
      </c>
      <c r="E444" s="47"/>
      <c r="F444" s="6" t="s">
        <v>90</v>
      </c>
      <c r="G444" s="337"/>
      <c r="H444" s="44">
        <v>1570</v>
      </c>
      <c r="I444" s="347" t="s">
        <v>44</v>
      </c>
      <c r="J444" s="277" t="str">
        <f>IF(ISBLANK(INDEX('Policy Characteristics'!D:D,MATCH($C444,'Policy Characteristics'!$C:$C,0))),"",INDEX('Policy Characteristics'!D:D,MATCH($C444,'Policy Characteristics'!$C:$C,0)))</f>
        <v>Subsidy for Electricity Production</v>
      </c>
      <c r="K444" s="276" t="str">
        <f>IF(ISBLANK(INDEX('Policy Characteristics'!E:E,MATCH($C444,'Policy Characteristics'!$C:$C,0))),"",INDEX('Policy Characteristics'!E:E,MATCH($C444,'Policy Characteristics'!$C:$C,0)))</f>
        <v>elec generation subsidy</v>
      </c>
      <c r="L444" s="276">
        <f>IF(ISBLANK(INDEX('Policy Characteristics'!F:F,MATCH($C444,'Policy Characteristics'!$C:$C,0))),"",INDEX('Policy Characteristics'!F:F,MATCH($C444,'Policy Characteristics'!$C:$C,0)))</f>
        <v>0</v>
      </c>
      <c r="M444" s="276">
        <f>IF(ISBLANK(INDEX('Policy Characteristics'!G:G,MATCH($C444,'Policy Characteristics'!$C:$C,0))),"",INDEX('Policy Characteristics'!G:G,MATCH($C444,'Policy Characteristics'!$C:$C,0)))</f>
        <v>60</v>
      </c>
      <c r="N444" s="276">
        <f>IF(ISBLANK(INDEX('Policy Characteristics'!H:H,MATCH($C444,'Policy Characteristics'!$C:$C,0))),"",INDEX('Policy Characteristics'!H:H,MATCH($C444,'Policy Characteristics'!$C:$C,0)))</f>
        <v>1</v>
      </c>
      <c r="O444" s="276" t="str">
        <f>IF(ISBLANK(INDEX('Policy Characteristics'!I:I,MATCH($C444,'Policy Characteristics'!$C:$C,0))),"",INDEX('Policy Characteristics'!I:I,MATCH($C444,'Policy Characteristics'!$C:$C,0)))</f>
        <v>$/MWh</v>
      </c>
      <c r="P444" s="276" t="str">
        <f>IF(ISBLANK(INDEX('Policy Characteristics'!J:J,MATCH($C444,'Policy Characteristics'!$C:$C,0))),"",INDEX('Policy Characteristics'!J:J,MATCH($C444,'Policy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4" s="276" t="str">
        <f>IF(ISBLANK(INDEX('Policy Characteristics'!K:K,MATCH($C444,'Policy Characteristics'!$C:$C,0))),"",INDEX('Policy Characteristics'!K:K,MATCH($C444,'Policy Characteristics'!$C:$C,0)))</f>
        <v>electricity-sector-main.html#subsidies</v>
      </c>
      <c r="R444" s="276" t="str">
        <f>IF(ISBLANK(INDEX('Policy Characteristics'!L:L,MATCH($C444,'Policy Characteristics'!$C:$C,0))),"",INDEX('Policy Characteristics'!L:L,MATCH($C444,'Policy Characteristics'!$C:$C,0)))</f>
        <v>subsidy-for-electricity-production.html</v>
      </c>
      <c r="S444" s="337"/>
    </row>
    <row r="445" spans="1:19" x14ac:dyDescent="0.25">
      <c r="A445" s="276" t="str">
        <f>IF(ISBLANK(INDEX('Policy Characteristics'!A:A,MATCH($C445,'Policy Characteristics'!$C:$C,0))),"",INDEX('Policy Characteristics'!A:A,MATCH($C445,'Policy Characteristics'!$C:$C,0)))</f>
        <v>Electricity Supply</v>
      </c>
      <c r="B445" s="285" t="str">
        <f>IF(ISBLANK(INDEX('Policy Characteristics'!B:B,MATCH($C445,'Policy Characteristics'!$C:$C,0))),"",INDEX('Policy Characteristics'!B:B,MATCH($C445,'Policy Characteristics'!$C:$C,0)))</f>
        <v>Subsidy for Electricity Production</v>
      </c>
      <c r="C445" s="276" t="str">
        <f t="shared" si="26"/>
        <v>Subsidy for Elec Production by Fuel</v>
      </c>
      <c r="D445" s="6" t="s">
        <v>463</v>
      </c>
      <c r="E445" s="47"/>
      <c r="F445" s="6" t="s">
        <v>466</v>
      </c>
      <c r="G445" s="337"/>
      <c r="H445" s="44">
        <v>1572</v>
      </c>
      <c r="I445" s="347" t="s">
        <v>44</v>
      </c>
      <c r="J445" s="277" t="str">
        <f>IF(ISBLANK(INDEX('Policy Characteristics'!D:D,MATCH($C445,'Policy Characteristics'!$C:$C,0))),"",INDEX('Policy Characteristics'!D:D,MATCH($C445,'Policy Characteristics'!$C:$C,0)))</f>
        <v>Subsidy for Electricity Production</v>
      </c>
      <c r="K445" s="276" t="str">
        <f>IF(ISBLANK(INDEX('Policy Characteristics'!E:E,MATCH($C445,'Policy Characteristics'!$C:$C,0))),"",INDEX('Policy Characteristics'!E:E,MATCH($C445,'Policy Characteristics'!$C:$C,0)))</f>
        <v>elec generation subsidy</v>
      </c>
      <c r="L445" s="276">
        <f>IF(ISBLANK(INDEX('Policy Characteristics'!F:F,MATCH($C445,'Policy Characteristics'!$C:$C,0))),"",INDEX('Policy Characteristics'!F:F,MATCH($C445,'Policy Characteristics'!$C:$C,0)))</f>
        <v>0</v>
      </c>
      <c r="M445" s="276">
        <f>IF(ISBLANK(INDEX('Policy Characteristics'!G:G,MATCH($C445,'Policy Characteristics'!$C:$C,0))),"",INDEX('Policy Characteristics'!G:G,MATCH($C445,'Policy Characteristics'!$C:$C,0)))</f>
        <v>60</v>
      </c>
      <c r="N445" s="276">
        <f>IF(ISBLANK(INDEX('Policy Characteristics'!H:H,MATCH($C445,'Policy Characteristics'!$C:$C,0))),"",INDEX('Policy Characteristics'!H:H,MATCH($C445,'Policy Characteristics'!$C:$C,0)))</f>
        <v>1</v>
      </c>
      <c r="O445" s="276" t="str">
        <f>IF(ISBLANK(INDEX('Policy Characteristics'!I:I,MATCH($C445,'Policy Characteristics'!$C:$C,0))),"",INDEX('Policy Characteristics'!I:I,MATCH($C445,'Policy Characteristics'!$C:$C,0)))</f>
        <v>$/MWh</v>
      </c>
      <c r="P445" s="276" t="str">
        <f>IF(ISBLANK(INDEX('Policy Characteristics'!J:J,MATCH($C445,'Policy Characteristics'!$C:$C,0))),"",INDEX('Policy Characteristics'!J:J,MATCH($C445,'Policy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5" s="276" t="str">
        <f>IF(ISBLANK(INDEX('Policy Characteristics'!K:K,MATCH($C445,'Policy Characteristics'!$C:$C,0))),"",INDEX('Policy Characteristics'!K:K,MATCH($C445,'Policy Characteristics'!$C:$C,0)))</f>
        <v>electricity-sector-main.html#subsidies</v>
      </c>
      <c r="R445" s="276" t="str">
        <f>IF(ISBLANK(INDEX('Policy Characteristics'!L:L,MATCH($C445,'Policy Characteristics'!$C:$C,0))),"",INDEX('Policy Characteristics'!L:L,MATCH($C445,'Policy Characteristics'!$C:$C,0)))</f>
        <v>subsidy-for-electricity-production.html</v>
      </c>
      <c r="S445" s="337"/>
    </row>
    <row r="446" spans="1:19" x14ac:dyDescent="0.25">
      <c r="A446" s="276" t="str">
        <f>IF(ISBLANK(INDEX('Policy Characteristics'!A:A,MATCH($C446,'Policy Characteristics'!$C:$C,0))),"",INDEX('Policy Characteristics'!A:A,MATCH($C446,'Policy Characteristics'!$C:$C,0)))</f>
        <v>Electricity Supply</v>
      </c>
      <c r="B446" s="285" t="str">
        <f>IF(ISBLANK(INDEX('Policy Characteristics'!B:B,MATCH($C446,'Policy Characteristics'!$C:$C,0))),"",INDEX('Policy Characteristics'!B:B,MATCH($C446,'Policy Characteristics'!$C:$C,0)))</f>
        <v>Subsidy for Electricity Production</v>
      </c>
      <c r="C446" s="276" t="str">
        <f t="shared" si="26"/>
        <v>Subsidy for Elec Production by Fuel</v>
      </c>
      <c r="D446" s="6" t="s">
        <v>79</v>
      </c>
      <c r="E446" s="47"/>
      <c r="F446" s="6" t="s">
        <v>91</v>
      </c>
      <c r="G446" s="337"/>
      <c r="H446" s="44">
        <v>1574</v>
      </c>
      <c r="I446" s="347" t="s">
        <v>44</v>
      </c>
      <c r="J446" s="277" t="str">
        <f>IF(ISBLANK(INDEX('Policy Characteristics'!D:D,MATCH($C446,'Policy Characteristics'!$C:$C,0))),"",INDEX('Policy Characteristics'!D:D,MATCH($C446,'Policy Characteristics'!$C:$C,0)))</f>
        <v>Subsidy for Electricity Production</v>
      </c>
      <c r="K446" s="276" t="str">
        <f>IF(ISBLANK(INDEX('Policy Characteristics'!E:E,MATCH($C446,'Policy Characteristics'!$C:$C,0))),"",INDEX('Policy Characteristics'!E:E,MATCH($C446,'Policy Characteristics'!$C:$C,0)))</f>
        <v>elec generation subsidy</v>
      </c>
      <c r="L446" s="276">
        <f>IF(ISBLANK(INDEX('Policy Characteristics'!F:F,MATCH($C446,'Policy Characteristics'!$C:$C,0))),"",INDEX('Policy Characteristics'!F:F,MATCH($C446,'Policy Characteristics'!$C:$C,0)))</f>
        <v>0</v>
      </c>
      <c r="M446" s="276">
        <f>IF(ISBLANK(INDEX('Policy Characteristics'!G:G,MATCH($C446,'Policy Characteristics'!$C:$C,0))),"",INDEX('Policy Characteristics'!G:G,MATCH($C446,'Policy Characteristics'!$C:$C,0)))</f>
        <v>60</v>
      </c>
      <c r="N446" s="276">
        <f>IF(ISBLANK(INDEX('Policy Characteristics'!H:H,MATCH($C446,'Policy Characteristics'!$C:$C,0))),"",INDEX('Policy Characteristics'!H:H,MATCH($C446,'Policy Characteristics'!$C:$C,0)))</f>
        <v>1</v>
      </c>
      <c r="O446" s="276" t="str">
        <f>IF(ISBLANK(INDEX('Policy Characteristics'!I:I,MATCH($C446,'Policy Characteristics'!$C:$C,0))),"",INDEX('Policy Characteristics'!I:I,MATCH($C446,'Policy Characteristics'!$C:$C,0)))</f>
        <v>$/MWh</v>
      </c>
      <c r="P446" s="276" t="str">
        <f>IF(ISBLANK(INDEX('Policy Characteristics'!J:J,MATCH($C446,'Policy Characteristics'!$C:$C,0))),"",INDEX('Policy Characteristics'!J:J,MATCH($C446,'Policy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6" s="276" t="str">
        <f>IF(ISBLANK(INDEX('Policy Characteristics'!K:K,MATCH($C446,'Policy Characteristics'!$C:$C,0))),"",INDEX('Policy Characteristics'!K:K,MATCH($C446,'Policy Characteristics'!$C:$C,0)))</f>
        <v>electricity-sector-main.html#subsidies</v>
      </c>
      <c r="R446" s="276" t="str">
        <f>IF(ISBLANK(INDEX('Policy Characteristics'!L:L,MATCH($C446,'Policy Characteristics'!$C:$C,0))),"",INDEX('Policy Characteristics'!L:L,MATCH($C446,'Policy Characteristics'!$C:$C,0)))</f>
        <v>subsidy-for-electricity-production.html</v>
      </c>
      <c r="S446" s="337"/>
    </row>
    <row r="447" spans="1:19" x14ac:dyDescent="0.25">
      <c r="A447" s="276" t="str">
        <f>IF(ISBLANK(INDEX('Policy Characteristics'!A:A,MATCH($C447,'Policy Characteristics'!$C:$C,0))),"",INDEX('Policy Characteristics'!A:A,MATCH($C447,'Policy Characteristics'!$C:$C,0)))</f>
        <v>Electricity Supply</v>
      </c>
      <c r="B447" s="285" t="str">
        <f>IF(ISBLANK(INDEX('Policy Characteristics'!B:B,MATCH($C447,'Policy Characteristics'!$C:$C,0))),"",INDEX('Policy Characteristics'!B:B,MATCH($C447,'Policy Characteristics'!$C:$C,0)))</f>
        <v>Subsidy for Electricity Production</v>
      </c>
      <c r="C447" s="276" t="str">
        <f t="shared" si="26"/>
        <v>Subsidy for Elec Production by Fuel</v>
      </c>
      <c r="D447" s="6" t="s">
        <v>80</v>
      </c>
      <c r="E447" s="47"/>
      <c r="F447" s="6" t="s">
        <v>92</v>
      </c>
      <c r="G447" s="337"/>
      <c r="H447" s="44">
        <v>1576</v>
      </c>
      <c r="I447" s="347" t="s">
        <v>44</v>
      </c>
      <c r="J447" s="277" t="str">
        <f>IF(ISBLANK(INDEX('Policy Characteristics'!D:D,MATCH($C447,'Policy Characteristics'!$C:$C,0))),"",INDEX('Policy Characteristics'!D:D,MATCH($C447,'Policy Characteristics'!$C:$C,0)))</f>
        <v>Subsidy for Electricity Production</v>
      </c>
      <c r="K447" s="276" t="str">
        <f>IF(ISBLANK(INDEX('Policy Characteristics'!E:E,MATCH($C447,'Policy Characteristics'!$C:$C,0))),"",INDEX('Policy Characteristics'!E:E,MATCH($C447,'Policy Characteristics'!$C:$C,0)))</f>
        <v>elec generation subsidy</v>
      </c>
      <c r="L447" s="276">
        <f>IF(ISBLANK(INDEX('Policy Characteristics'!F:F,MATCH($C447,'Policy Characteristics'!$C:$C,0))),"",INDEX('Policy Characteristics'!F:F,MATCH($C447,'Policy Characteristics'!$C:$C,0)))</f>
        <v>0</v>
      </c>
      <c r="M447" s="276">
        <f>IF(ISBLANK(INDEX('Policy Characteristics'!G:G,MATCH($C447,'Policy Characteristics'!$C:$C,0))),"",INDEX('Policy Characteristics'!G:G,MATCH($C447,'Policy Characteristics'!$C:$C,0)))</f>
        <v>60</v>
      </c>
      <c r="N447" s="276">
        <f>IF(ISBLANK(INDEX('Policy Characteristics'!H:H,MATCH($C447,'Policy Characteristics'!$C:$C,0))),"",INDEX('Policy Characteristics'!H:H,MATCH($C447,'Policy Characteristics'!$C:$C,0)))</f>
        <v>1</v>
      </c>
      <c r="O447" s="276" t="str">
        <f>IF(ISBLANK(INDEX('Policy Characteristics'!I:I,MATCH($C447,'Policy Characteristics'!$C:$C,0))),"",INDEX('Policy Characteristics'!I:I,MATCH($C447,'Policy Characteristics'!$C:$C,0)))</f>
        <v>$/MWh</v>
      </c>
      <c r="P447" s="276" t="str">
        <f>IF(ISBLANK(INDEX('Policy Characteristics'!J:J,MATCH($C447,'Policy Characteristics'!$C:$C,0))),"",INDEX('Policy Characteristics'!J:J,MATCH($C447,'Policy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7" s="276" t="str">
        <f>IF(ISBLANK(INDEX('Policy Characteristics'!K:K,MATCH($C447,'Policy Characteristics'!$C:$C,0))),"",INDEX('Policy Characteristics'!K:K,MATCH($C447,'Policy Characteristics'!$C:$C,0)))</f>
        <v>electricity-sector-main.html#subsidies</v>
      </c>
      <c r="R447" s="276" t="str">
        <f>IF(ISBLANK(INDEX('Policy Characteristics'!L:L,MATCH($C447,'Policy Characteristics'!$C:$C,0))),"",INDEX('Policy Characteristics'!L:L,MATCH($C447,'Policy Characteristics'!$C:$C,0)))</f>
        <v>subsidy-for-electricity-production.html</v>
      </c>
      <c r="S447" s="337"/>
    </row>
    <row r="448" spans="1:19" x14ac:dyDescent="0.25">
      <c r="A448" s="276" t="str">
        <f>IF(ISBLANK(INDEX('Policy Characteristics'!A:A,MATCH($C448,'Policy Characteristics'!$C:$C,0))),"",INDEX('Policy Characteristics'!A:A,MATCH($C448,'Policy Characteristics'!$C:$C,0)))</f>
        <v>Electricity Supply</v>
      </c>
      <c r="B448" s="285" t="str">
        <f>IF(ISBLANK(INDEX('Policy Characteristics'!B:B,MATCH($C448,'Policy Characteristics'!$C:$C,0))),"",INDEX('Policy Characteristics'!B:B,MATCH($C448,'Policy Characteristics'!$C:$C,0)))</f>
        <v>Subsidy for Electricity Production</v>
      </c>
      <c r="C448" s="276" t="str">
        <f t="shared" si="26"/>
        <v>Subsidy for Elec Production by Fuel</v>
      </c>
      <c r="D448" s="6" t="s">
        <v>81</v>
      </c>
      <c r="E448" s="47"/>
      <c r="F448" s="6" t="s">
        <v>93</v>
      </c>
      <c r="G448" s="337"/>
      <c r="H448" s="44">
        <v>1578</v>
      </c>
      <c r="I448" s="347" t="s">
        <v>44</v>
      </c>
      <c r="J448" s="277" t="str">
        <f>IF(ISBLANK(INDEX('Policy Characteristics'!D:D,MATCH($C448,'Policy Characteristics'!$C:$C,0))),"",INDEX('Policy Characteristics'!D:D,MATCH($C448,'Policy Characteristics'!$C:$C,0)))</f>
        <v>Subsidy for Electricity Production</v>
      </c>
      <c r="K448" s="276" t="str">
        <f>IF(ISBLANK(INDEX('Policy Characteristics'!E:E,MATCH($C448,'Policy Characteristics'!$C:$C,0))),"",INDEX('Policy Characteristics'!E:E,MATCH($C448,'Policy Characteristics'!$C:$C,0)))</f>
        <v>elec generation subsidy</v>
      </c>
      <c r="L448" s="276">
        <f>IF(ISBLANK(INDEX('Policy Characteristics'!F:F,MATCH($C448,'Policy Characteristics'!$C:$C,0))),"",INDEX('Policy Characteristics'!F:F,MATCH($C448,'Policy Characteristics'!$C:$C,0)))</f>
        <v>0</v>
      </c>
      <c r="M448" s="276">
        <f>IF(ISBLANK(INDEX('Policy Characteristics'!G:G,MATCH($C448,'Policy Characteristics'!$C:$C,0))),"",INDEX('Policy Characteristics'!G:G,MATCH($C448,'Policy Characteristics'!$C:$C,0)))</f>
        <v>60</v>
      </c>
      <c r="N448" s="276">
        <f>IF(ISBLANK(INDEX('Policy Characteristics'!H:H,MATCH($C448,'Policy Characteristics'!$C:$C,0))),"",INDEX('Policy Characteristics'!H:H,MATCH($C448,'Policy Characteristics'!$C:$C,0)))</f>
        <v>1</v>
      </c>
      <c r="O448" s="276" t="str">
        <f>IF(ISBLANK(INDEX('Policy Characteristics'!I:I,MATCH($C448,'Policy Characteristics'!$C:$C,0))),"",INDEX('Policy Characteristics'!I:I,MATCH($C448,'Policy Characteristics'!$C:$C,0)))</f>
        <v>$/MWh</v>
      </c>
      <c r="P448" s="276" t="str">
        <f>IF(ISBLANK(INDEX('Policy Characteristics'!J:J,MATCH($C448,'Policy Characteristics'!$C:$C,0))),"",INDEX('Policy Characteristics'!J:J,MATCH($C448,'Policy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8" s="276" t="str">
        <f>IF(ISBLANK(INDEX('Policy Characteristics'!K:K,MATCH($C448,'Policy Characteristics'!$C:$C,0))),"",INDEX('Policy Characteristics'!K:K,MATCH($C448,'Policy Characteristics'!$C:$C,0)))</f>
        <v>electricity-sector-main.html#subsidies</v>
      </c>
      <c r="R448" s="276" t="str">
        <f>IF(ISBLANK(INDEX('Policy Characteristics'!L:L,MATCH($C448,'Policy Characteristics'!$C:$C,0))),"",INDEX('Policy Characteristics'!L:L,MATCH($C448,'Policy Characteristics'!$C:$C,0)))</f>
        <v>subsidy-for-electricity-production.html</v>
      </c>
      <c r="S448" s="337"/>
    </row>
    <row r="449" spans="1:19" x14ac:dyDescent="0.25">
      <c r="A449" s="276" t="str">
        <f>IF(ISBLANK(INDEX('Policy Characteristics'!A:A,MATCH($C449,'Policy Characteristics'!$C:$C,0))),"",INDEX('Policy Characteristics'!A:A,MATCH($C449,'Policy Characteristics'!$C:$C,0)))</f>
        <v>Electricity Supply</v>
      </c>
      <c r="B449" s="285" t="str">
        <f>IF(ISBLANK(INDEX('Policy Characteristics'!B:B,MATCH($C449,'Policy Characteristics'!$C:$C,0))),"",INDEX('Policy Characteristics'!B:B,MATCH($C449,'Policy Characteristics'!$C:$C,0)))</f>
        <v>Subsidy for Electricity Production</v>
      </c>
      <c r="C449" s="276" t="str">
        <f t="shared" si="26"/>
        <v>Subsidy for Elec Production by Fuel</v>
      </c>
      <c r="D449" s="6" t="s">
        <v>2450</v>
      </c>
      <c r="E449" s="47"/>
      <c r="F449" s="6" t="s">
        <v>451</v>
      </c>
      <c r="G449" s="337"/>
      <c r="H449" s="44">
        <v>1591</v>
      </c>
      <c r="I449" s="347" t="s">
        <v>44</v>
      </c>
      <c r="J449" s="277" t="str">
        <f>IF(ISBLANK(INDEX('Policy Characteristics'!D:D,MATCH($C449,'Policy Characteristics'!$C:$C,0))),"",INDEX('Policy Characteristics'!D:D,MATCH($C449,'Policy Characteristics'!$C:$C,0)))</f>
        <v>Subsidy for Electricity Production</v>
      </c>
      <c r="K449" s="276" t="str">
        <f>IF(ISBLANK(INDEX('Policy Characteristics'!E:E,MATCH($C449,'Policy Characteristics'!$C:$C,0))),"",INDEX('Policy Characteristics'!E:E,MATCH($C449,'Policy Characteristics'!$C:$C,0)))</f>
        <v>elec generation subsidy</v>
      </c>
      <c r="L449" s="276">
        <f>IF(ISBLANK(INDEX('Policy Characteristics'!F:F,MATCH($C449,'Policy Characteristics'!$C:$C,0))),"",INDEX('Policy Characteristics'!F:F,MATCH($C449,'Policy Characteristics'!$C:$C,0)))</f>
        <v>0</v>
      </c>
      <c r="M449" s="276">
        <f>IF(ISBLANK(INDEX('Policy Characteristics'!G:G,MATCH($C449,'Policy Characteristics'!$C:$C,0))),"",INDEX('Policy Characteristics'!G:G,MATCH($C449,'Policy Characteristics'!$C:$C,0)))</f>
        <v>60</v>
      </c>
      <c r="N449" s="276">
        <f>IF(ISBLANK(INDEX('Policy Characteristics'!H:H,MATCH($C449,'Policy Characteristics'!$C:$C,0))),"",INDEX('Policy Characteristics'!H:H,MATCH($C449,'Policy Characteristics'!$C:$C,0)))</f>
        <v>1</v>
      </c>
      <c r="O449" s="276" t="str">
        <f>IF(ISBLANK(INDEX('Policy Characteristics'!I:I,MATCH($C449,'Policy Characteristics'!$C:$C,0))),"",INDEX('Policy Characteristics'!I:I,MATCH($C449,'Policy Characteristics'!$C:$C,0)))</f>
        <v>$/MWh</v>
      </c>
      <c r="P449" s="276" t="str">
        <f>IF(ISBLANK(INDEX('Policy Characteristics'!J:J,MATCH($C449,'Policy Characteristics'!$C:$C,0))),"",INDEX('Policy Characteristics'!J:J,MATCH($C449,'Policy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49" s="276" t="str">
        <f>IF(ISBLANK(INDEX('Policy Characteristics'!K:K,MATCH($C449,'Policy Characteristics'!$C:$C,0))),"",INDEX('Policy Characteristics'!K:K,MATCH($C449,'Policy Characteristics'!$C:$C,0)))</f>
        <v>electricity-sector-main.html#subsidies</v>
      </c>
      <c r="R449" s="276" t="str">
        <f>IF(ISBLANK(INDEX('Policy Characteristics'!L:L,MATCH($C449,'Policy Characteristics'!$C:$C,0))),"",INDEX('Policy Characteristics'!L:L,MATCH($C449,'Policy Characteristics'!$C:$C,0)))</f>
        <v>subsidy-for-electricity-production.html</v>
      </c>
      <c r="S449" s="337"/>
    </row>
    <row r="450" spans="1:19" x14ac:dyDescent="0.25">
      <c r="A450" s="276" t="str">
        <f>IF(ISBLANK(INDEX('Policy Characteristics'!A:A,MATCH($C450,'Policy Characteristics'!$C:$C,0))),"",INDEX('Policy Characteristics'!A:A,MATCH($C450,'Policy Characteristics'!$C:$C,0)))</f>
        <v>Electricity Supply</v>
      </c>
      <c r="B450" s="285" t="str">
        <f>IF(ISBLANK(INDEX('Policy Characteristics'!B:B,MATCH($C450,'Policy Characteristics'!$C:$C,0))),"",INDEX('Policy Characteristics'!B:B,MATCH($C450,'Policy Characteristics'!$C:$C,0)))</f>
        <v>Subsidy for Electricity Production</v>
      </c>
      <c r="C450" s="276" t="str">
        <f t="shared" si="26"/>
        <v>Subsidy for Elec Production by Fuel</v>
      </c>
      <c r="D450" s="6" t="s">
        <v>322</v>
      </c>
      <c r="E450" s="47"/>
      <c r="F450" s="6" t="s">
        <v>324</v>
      </c>
      <c r="G450" s="337"/>
      <c r="H450" s="44">
        <v>1594</v>
      </c>
      <c r="I450" s="348" t="s">
        <v>45</v>
      </c>
      <c r="J450" s="277" t="str">
        <f>IF(ISBLANK(INDEX('Policy Characteristics'!D:D,MATCH($C450,'Policy Characteristics'!$C:$C,0))),"",INDEX('Policy Characteristics'!D:D,MATCH($C450,'Policy Characteristics'!$C:$C,0)))</f>
        <v>Subsidy for Electricity Production</v>
      </c>
      <c r="K450" s="276" t="str">
        <f>IF(ISBLANK(INDEX('Policy Characteristics'!E:E,MATCH($C450,'Policy Characteristics'!$C:$C,0))),"",INDEX('Policy Characteristics'!E:E,MATCH($C450,'Policy Characteristics'!$C:$C,0)))</f>
        <v>elec generation subsidy</v>
      </c>
      <c r="L450" s="276">
        <f>IF(ISBLANK(INDEX('Policy Characteristics'!F:F,MATCH($C450,'Policy Characteristics'!$C:$C,0))),"",INDEX('Policy Characteristics'!F:F,MATCH($C450,'Policy Characteristics'!$C:$C,0)))</f>
        <v>0</v>
      </c>
      <c r="M450" s="276">
        <f>IF(ISBLANK(INDEX('Policy Characteristics'!G:G,MATCH($C450,'Policy Characteristics'!$C:$C,0))),"",INDEX('Policy Characteristics'!G:G,MATCH($C450,'Policy Characteristics'!$C:$C,0)))</f>
        <v>60</v>
      </c>
      <c r="N450" s="276">
        <f>IF(ISBLANK(INDEX('Policy Characteristics'!H:H,MATCH($C450,'Policy Characteristics'!$C:$C,0))),"",INDEX('Policy Characteristics'!H:H,MATCH($C450,'Policy Characteristics'!$C:$C,0)))</f>
        <v>1</v>
      </c>
      <c r="O450" s="276" t="str">
        <f>IF(ISBLANK(INDEX('Policy Characteristics'!I:I,MATCH($C450,'Policy Characteristics'!$C:$C,0))),"",INDEX('Policy Characteristics'!I:I,MATCH($C450,'Policy Characteristics'!$C:$C,0)))</f>
        <v>$/MWh</v>
      </c>
      <c r="P450" s="276" t="str">
        <f>IF(ISBLANK(INDEX('Policy Characteristics'!J:J,MATCH($C450,'Policy Characteristics'!$C:$C,0))),"",INDEX('Policy Characteristics'!J:J,MATCH($C450,'Policy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0" s="276" t="str">
        <f>IF(ISBLANK(INDEX('Policy Characteristics'!K:K,MATCH($C450,'Policy Characteristics'!$C:$C,0))),"",INDEX('Policy Characteristics'!K:K,MATCH($C450,'Policy Characteristics'!$C:$C,0)))</f>
        <v>electricity-sector-main.html#subsidies</v>
      </c>
      <c r="R450" s="276" t="str">
        <f>IF(ISBLANK(INDEX('Policy Characteristics'!L:L,MATCH($C450,'Policy Characteristics'!$C:$C,0))),"",INDEX('Policy Characteristics'!L:L,MATCH($C450,'Policy Characteristics'!$C:$C,0)))</f>
        <v>subsidy-for-electricity-production.html</v>
      </c>
      <c r="S450" s="337"/>
    </row>
    <row r="451" spans="1:19" x14ac:dyDescent="0.25">
      <c r="A451" s="276" t="str">
        <f>IF(ISBLANK(INDEX('Policy Characteristics'!A:A,MATCH($C451,'Policy Characteristics'!$C:$C,0))),"",INDEX('Policy Characteristics'!A:A,MATCH($C451,'Policy Characteristics'!$C:$C,0)))</f>
        <v>Electricity Supply</v>
      </c>
      <c r="B451" s="285" t="str">
        <f>IF(ISBLANK(INDEX('Policy Characteristics'!B:B,MATCH($C451,'Policy Characteristics'!$C:$C,0))),"",INDEX('Policy Characteristics'!B:B,MATCH($C451,'Policy Characteristics'!$C:$C,0)))</f>
        <v>Subsidy for Electricity Production</v>
      </c>
      <c r="C451" s="276" t="str">
        <f t="shared" si="26"/>
        <v>Subsidy for Elec Production by Fuel</v>
      </c>
      <c r="D451" s="6" t="s">
        <v>323</v>
      </c>
      <c r="E451" s="47"/>
      <c r="F451" s="6" t="s">
        <v>325</v>
      </c>
      <c r="G451" s="337"/>
      <c r="H451" s="44">
        <v>1597</v>
      </c>
      <c r="I451" s="348" t="s">
        <v>45</v>
      </c>
      <c r="J451" s="277" t="str">
        <f>IF(ISBLANK(INDEX('Policy Characteristics'!D:D,MATCH($C451,'Policy Characteristics'!$C:$C,0))),"",INDEX('Policy Characteristics'!D:D,MATCH($C451,'Policy Characteristics'!$C:$C,0)))</f>
        <v>Subsidy for Electricity Production</v>
      </c>
      <c r="K451" s="276" t="str">
        <f>IF(ISBLANK(INDEX('Policy Characteristics'!E:E,MATCH($C451,'Policy Characteristics'!$C:$C,0))),"",INDEX('Policy Characteristics'!E:E,MATCH($C451,'Policy Characteristics'!$C:$C,0)))</f>
        <v>elec generation subsidy</v>
      </c>
      <c r="L451" s="276">
        <f>IF(ISBLANK(INDEX('Policy Characteristics'!F:F,MATCH($C451,'Policy Characteristics'!$C:$C,0))),"",INDEX('Policy Characteristics'!F:F,MATCH($C451,'Policy Characteristics'!$C:$C,0)))</f>
        <v>0</v>
      </c>
      <c r="M451" s="276">
        <f>IF(ISBLANK(INDEX('Policy Characteristics'!G:G,MATCH($C451,'Policy Characteristics'!$C:$C,0))),"",INDEX('Policy Characteristics'!G:G,MATCH($C451,'Policy Characteristics'!$C:$C,0)))</f>
        <v>60</v>
      </c>
      <c r="N451" s="276">
        <f>IF(ISBLANK(INDEX('Policy Characteristics'!H:H,MATCH($C451,'Policy Characteristics'!$C:$C,0))),"",INDEX('Policy Characteristics'!H:H,MATCH($C451,'Policy Characteristics'!$C:$C,0)))</f>
        <v>1</v>
      </c>
      <c r="O451" s="276" t="str">
        <f>IF(ISBLANK(INDEX('Policy Characteristics'!I:I,MATCH($C451,'Policy Characteristics'!$C:$C,0))),"",INDEX('Policy Characteristics'!I:I,MATCH($C451,'Policy Characteristics'!$C:$C,0)))</f>
        <v>$/MWh</v>
      </c>
      <c r="P451" s="276" t="str">
        <f>IF(ISBLANK(INDEX('Policy Characteristics'!J:J,MATCH($C451,'Policy Characteristics'!$C:$C,0))),"",INDEX('Policy Characteristics'!J:J,MATCH($C451,'Policy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1" s="276" t="str">
        <f>IF(ISBLANK(INDEX('Policy Characteristics'!K:K,MATCH($C451,'Policy Characteristics'!$C:$C,0))),"",INDEX('Policy Characteristics'!K:K,MATCH($C451,'Policy Characteristics'!$C:$C,0)))</f>
        <v>electricity-sector-main.html#subsidies</v>
      </c>
      <c r="R451" s="276" t="str">
        <f>IF(ISBLANK(INDEX('Policy Characteristics'!L:L,MATCH($C451,'Policy Characteristics'!$C:$C,0))),"",INDEX('Policy Characteristics'!L:L,MATCH($C451,'Policy Characteristics'!$C:$C,0)))</f>
        <v>subsidy-for-electricity-production.html</v>
      </c>
      <c r="S451" s="337"/>
    </row>
    <row r="452" spans="1:19" x14ac:dyDescent="0.25">
      <c r="A452" s="276" t="str">
        <f>IF(ISBLANK(INDEX('Policy Characteristics'!A:A,MATCH($C452,'Policy Characteristics'!$C:$C,0))),"",INDEX('Policy Characteristics'!A:A,MATCH($C452,'Policy Characteristics'!$C:$C,0)))</f>
        <v>Electricity Supply</v>
      </c>
      <c r="B452" s="285" t="str">
        <f>IF(ISBLANK(INDEX('Policy Characteristics'!B:B,MATCH($C452,'Policy Characteristics'!$C:$C,0))),"",INDEX('Policy Characteristics'!B:B,MATCH($C452,'Policy Characteristics'!$C:$C,0)))</f>
        <v>Subsidy for Electricity Production</v>
      </c>
      <c r="C452" s="276" t="str">
        <f t="shared" si="26"/>
        <v>Subsidy for Elec Production by Fuel</v>
      </c>
      <c r="D452" s="6" t="s">
        <v>459</v>
      </c>
      <c r="E452" s="47"/>
      <c r="F452" s="6" t="s">
        <v>458</v>
      </c>
      <c r="G452" s="337"/>
      <c r="H452" s="44">
        <v>1580</v>
      </c>
      <c r="I452" s="348" t="s">
        <v>45</v>
      </c>
      <c r="J452" s="277" t="str">
        <f>IF(ISBLANK(INDEX('Policy Characteristics'!D:D,MATCH($C452,'Policy Characteristics'!$C:$C,0))),"",INDEX('Policy Characteristics'!D:D,MATCH($C452,'Policy Characteristics'!$C:$C,0)))</f>
        <v>Subsidy for Electricity Production</v>
      </c>
      <c r="K452" s="276" t="str">
        <f>IF(ISBLANK(INDEX('Policy Characteristics'!E:E,MATCH($C452,'Policy Characteristics'!$C:$C,0))),"",INDEX('Policy Characteristics'!E:E,MATCH($C452,'Policy Characteristics'!$C:$C,0)))</f>
        <v>elec generation subsidy</v>
      </c>
      <c r="L452" s="276">
        <f>IF(ISBLANK(INDEX('Policy Characteristics'!F:F,MATCH($C452,'Policy Characteristics'!$C:$C,0))),"",INDEX('Policy Characteristics'!F:F,MATCH($C452,'Policy Characteristics'!$C:$C,0)))</f>
        <v>0</v>
      </c>
      <c r="M452" s="276">
        <f>IF(ISBLANK(INDEX('Policy Characteristics'!G:G,MATCH($C452,'Policy Characteristics'!$C:$C,0))),"",INDEX('Policy Characteristics'!G:G,MATCH($C452,'Policy Characteristics'!$C:$C,0)))</f>
        <v>60</v>
      </c>
      <c r="N452" s="276">
        <f>IF(ISBLANK(INDEX('Policy Characteristics'!H:H,MATCH($C452,'Policy Characteristics'!$C:$C,0))),"",INDEX('Policy Characteristics'!H:H,MATCH($C452,'Policy Characteristics'!$C:$C,0)))</f>
        <v>1</v>
      </c>
      <c r="O452" s="276" t="str">
        <f>IF(ISBLANK(INDEX('Policy Characteristics'!I:I,MATCH($C452,'Policy Characteristics'!$C:$C,0))),"",INDEX('Policy Characteristics'!I:I,MATCH($C452,'Policy Characteristics'!$C:$C,0)))</f>
        <v>$/MWh</v>
      </c>
      <c r="P452" s="276" t="str">
        <f>IF(ISBLANK(INDEX('Policy Characteristics'!J:J,MATCH($C452,'Policy Characteristics'!$C:$C,0))),"",INDEX('Policy Characteristics'!J:J,MATCH($C452,'Policy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2" s="276" t="str">
        <f>IF(ISBLANK(INDEX('Policy Characteristics'!K:K,MATCH($C452,'Policy Characteristics'!$C:$C,0))),"",INDEX('Policy Characteristics'!K:K,MATCH($C452,'Policy Characteristics'!$C:$C,0)))</f>
        <v>electricity-sector-main.html#subsidies</v>
      </c>
      <c r="R452" s="276" t="str">
        <f>IF(ISBLANK(INDEX('Policy Characteristics'!L:L,MATCH($C452,'Policy Characteristics'!$C:$C,0))),"",INDEX('Policy Characteristics'!L:L,MATCH($C452,'Policy Characteristics'!$C:$C,0)))</f>
        <v>subsidy-for-electricity-production.html</v>
      </c>
      <c r="S452" s="337"/>
    </row>
    <row r="453" spans="1:19" x14ac:dyDescent="0.25">
      <c r="A453" s="276" t="str">
        <f>IF(ISBLANK(INDEX('Policy Characteristics'!A:A,MATCH($C453,'Policy Characteristics'!$C:$C,0))),"",INDEX('Policy Characteristics'!A:A,MATCH($C453,'Policy Characteristics'!$C:$C,0)))</f>
        <v>Electricity Supply</v>
      </c>
      <c r="B453" s="285" t="str">
        <f>IF(ISBLANK(INDEX('Policy Characteristics'!B:B,MATCH($C453,'Policy Characteristics'!$C:$C,0))),"",INDEX('Policy Characteristics'!B:B,MATCH($C453,'Policy Characteristics'!$C:$C,0)))</f>
        <v>Subsidy for Electricity Production</v>
      </c>
      <c r="C453" s="276" t="str">
        <f t="shared" si="26"/>
        <v>Subsidy for Elec Production by Fuel</v>
      </c>
      <c r="D453" s="6" t="s">
        <v>468</v>
      </c>
      <c r="E453" s="47"/>
      <c r="F453" s="6" t="s">
        <v>469</v>
      </c>
      <c r="G453" s="337"/>
      <c r="H453" s="44">
        <v>1582</v>
      </c>
      <c r="I453" s="347" t="s">
        <v>44</v>
      </c>
      <c r="J453" s="277" t="str">
        <f>IF(ISBLANK(INDEX('Policy Characteristics'!D:D,MATCH($C453,'Policy Characteristics'!$C:$C,0))),"",INDEX('Policy Characteristics'!D:D,MATCH($C453,'Policy Characteristics'!$C:$C,0)))</f>
        <v>Subsidy for Electricity Production</v>
      </c>
      <c r="K453" s="276" t="str">
        <f>IF(ISBLANK(INDEX('Policy Characteristics'!E:E,MATCH($C453,'Policy Characteristics'!$C:$C,0))),"",INDEX('Policy Characteristics'!E:E,MATCH($C453,'Policy Characteristics'!$C:$C,0)))</f>
        <v>elec generation subsidy</v>
      </c>
      <c r="L453" s="276">
        <f>IF(ISBLANK(INDEX('Policy Characteristics'!F:F,MATCH($C453,'Policy Characteristics'!$C:$C,0))),"",INDEX('Policy Characteristics'!F:F,MATCH($C453,'Policy Characteristics'!$C:$C,0)))</f>
        <v>0</v>
      </c>
      <c r="M453" s="276">
        <f>IF(ISBLANK(INDEX('Policy Characteristics'!G:G,MATCH($C453,'Policy Characteristics'!$C:$C,0))),"",INDEX('Policy Characteristics'!G:G,MATCH($C453,'Policy Characteristics'!$C:$C,0)))</f>
        <v>60</v>
      </c>
      <c r="N453" s="276">
        <f>IF(ISBLANK(INDEX('Policy Characteristics'!H:H,MATCH($C453,'Policy Characteristics'!$C:$C,0))),"",INDEX('Policy Characteristics'!H:H,MATCH($C453,'Policy Characteristics'!$C:$C,0)))</f>
        <v>1</v>
      </c>
      <c r="O453" s="276" t="str">
        <f>IF(ISBLANK(INDEX('Policy Characteristics'!I:I,MATCH($C453,'Policy Characteristics'!$C:$C,0))),"",INDEX('Policy Characteristics'!I:I,MATCH($C453,'Policy Characteristics'!$C:$C,0)))</f>
        <v>$/MWh</v>
      </c>
      <c r="P453" s="276" t="str">
        <f>IF(ISBLANK(INDEX('Policy Characteristics'!J:J,MATCH($C453,'Policy Characteristics'!$C:$C,0))),"",INDEX('Policy Characteristics'!J:J,MATCH($C453,'Policy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3" s="276" t="str">
        <f>IF(ISBLANK(INDEX('Policy Characteristics'!K:K,MATCH($C453,'Policy Characteristics'!$C:$C,0))),"",INDEX('Policy Characteristics'!K:K,MATCH($C453,'Policy Characteristics'!$C:$C,0)))</f>
        <v>electricity-sector-main.html#subsidies</v>
      </c>
      <c r="R453" s="276" t="str">
        <f>IF(ISBLANK(INDEX('Policy Characteristics'!L:L,MATCH($C453,'Policy Characteristics'!$C:$C,0))),"",INDEX('Policy Characteristics'!L:L,MATCH($C453,'Policy Characteristics'!$C:$C,0)))</f>
        <v>subsidy-for-electricity-production.html</v>
      </c>
      <c r="S453" s="337"/>
    </row>
    <row r="454" spans="1:19" x14ac:dyDescent="0.25">
      <c r="A454" s="276" t="str">
        <f>IF(ISBLANK(INDEX('Policy Characteristics'!A:A,MATCH($C454,'Policy Characteristics'!$C:$C,0))),"",INDEX('Policy Characteristics'!A:A,MATCH($C454,'Policy Characteristics'!$C:$C,0)))</f>
        <v>Electricity Supply</v>
      </c>
      <c r="B454" s="285" t="str">
        <f>IF(ISBLANK(INDEX('Policy Characteristics'!B:B,MATCH($C454,'Policy Characteristics'!$C:$C,0))),"",INDEX('Policy Characteristics'!B:B,MATCH($C454,'Policy Characteristics'!$C:$C,0)))</f>
        <v>Subsidy for Electricity Production</v>
      </c>
      <c r="C454" s="276" t="str">
        <f t="shared" si="26"/>
        <v>Subsidy for Elec Production by Fuel</v>
      </c>
      <c r="D454" s="6" t="s">
        <v>2779</v>
      </c>
      <c r="E454" s="47"/>
      <c r="F454" s="6" t="s">
        <v>2494</v>
      </c>
      <c r="G454" s="337"/>
      <c r="H454" s="44">
        <v>1584</v>
      </c>
      <c r="I454" s="348" t="s">
        <v>45</v>
      </c>
      <c r="J454" s="277" t="str">
        <f>IF(ISBLANK(INDEX('Policy Characteristics'!D:D,MATCH($C454,'Policy Characteristics'!$C:$C,0))),"",INDEX('Policy Characteristics'!D:D,MATCH($C454,'Policy Characteristics'!$C:$C,0)))</f>
        <v>Subsidy for Electricity Production</v>
      </c>
      <c r="K454" s="276" t="str">
        <f>IF(ISBLANK(INDEX('Policy Characteristics'!E:E,MATCH($C454,'Policy Characteristics'!$C:$C,0))),"",INDEX('Policy Characteristics'!E:E,MATCH($C454,'Policy Characteristics'!$C:$C,0)))</f>
        <v>elec generation subsidy</v>
      </c>
      <c r="L454" s="276">
        <f>IF(ISBLANK(INDEX('Policy Characteristics'!F:F,MATCH($C454,'Policy Characteristics'!$C:$C,0))),"",INDEX('Policy Characteristics'!F:F,MATCH($C454,'Policy Characteristics'!$C:$C,0)))</f>
        <v>0</v>
      </c>
      <c r="M454" s="276">
        <f>IF(ISBLANK(INDEX('Policy Characteristics'!G:G,MATCH($C454,'Policy Characteristics'!$C:$C,0))),"",INDEX('Policy Characteristics'!G:G,MATCH($C454,'Policy Characteristics'!$C:$C,0)))</f>
        <v>60</v>
      </c>
      <c r="N454" s="276">
        <f>IF(ISBLANK(INDEX('Policy Characteristics'!H:H,MATCH($C454,'Policy Characteristics'!$C:$C,0))),"",INDEX('Policy Characteristics'!H:H,MATCH($C454,'Policy Characteristics'!$C:$C,0)))</f>
        <v>1</v>
      </c>
      <c r="O454" s="276" t="str">
        <f>IF(ISBLANK(INDEX('Policy Characteristics'!I:I,MATCH($C454,'Policy Characteristics'!$C:$C,0))),"",INDEX('Policy Characteristics'!I:I,MATCH($C454,'Policy Characteristics'!$C:$C,0)))</f>
        <v>$/MWh</v>
      </c>
      <c r="P454" s="276" t="str">
        <f>IF(ISBLANK(INDEX('Policy Characteristics'!J:J,MATCH($C454,'Policy Characteristics'!$C:$C,0))),"",INDEX('Policy Characteristics'!J:J,MATCH($C454,'Policy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4" s="276" t="str">
        <f>IF(ISBLANK(INDEX('Policy Characteristics'!K:K,MATCH($C454,'Policy Characteristics'!$C:$C,0))),"",INDEX('Policy Characteristics'!K:K,MATCH($C454,'Policy Characteristics'!$C:$C,0)))</f>
        <v>electricity-sector-main.html#subsidies</v>
      </c>
      <c r="R454" s="276" t="str">
        <f>IF(ISBLANK(INDEX('Policy Characteristics'!L:L,MATCH($C454,'Policy Characteristics'!$C:$C,0))),"",INDEX('Policy Characteristics'!L:L,MATCH($C454,'Policy Characteristics'!$C:$C,0)))</f>
        <v>subsidy-for-electricity-production.html</v>
      </c>
      <c r="S454" s="337"/>
    </row>
    <row r="455" spans="1:19" x14ac:dyDescent="0.25">
      <c r="A455" s="276" t="str">
        <f>IF(ISBLANK(INDEX('Policy Characteristics'!A:A,MATCH($C455,'Policy Characteristics'!$C:$C,0))),"",INDEX('Policy Characteristics'!A:A,MATCH($C455,'Policy Characteristics'!$C:$C,0)))</f>
        <v>Electricity Supply</v>
      </c>
      <c r="B455" s="285" t="str">
        <f>IF(ISBLANK(INDEX('Policy Characteristics'!B:B,MATCH($C455,'Policy Characteristics'!$C:$C,0))),"",INDEX('Policy Characteristics'!B:B,MATCH($C455,'Policy Characteristics'!$C:$C,0)))</f>
        <v>Subsidy for Electricity Production</v>
      </c>
      <c r="C455" s="276" t="str">
        <f t="shared" si="26"/>
        <v>Subsidy for Elec Production by Fuel</v>
      </c>
      <c r="D455" s="6" t="s">
        <v>2780</v>
      </c>
      <c r="E455" s="47"/>
      <c r="F455" s="6" t="s">
        <v>2618</v>
      </c>
      <c r="G455" s="337"/>
      <c r="H455" s="44">
        <v>1586</v>
      </c>
      <c r="I455" s="348" t="s">
        <v>45</v>
      </c>
      <c r="J455" s="277" t="str">
        <f>IF(ISBLANK(INDEX('Policy Characteristics'!D:D,MATCH($C455,'Policy Characteristics'!$C:$C,0))),"",INDEX('Policy Characteristics'!D:D,MATCH($C455,'Policy Characteristics'!$C:$C,0)))</f>
        <v>Subsidy for Electricity Production</v>
      </c>
      <c r="K455" s="276" t="str">
        <f>IF(ISBLANK(INDEX('Policy Characteristics'!E:E,MATCH($C455,'Policy Characteristics'!$C:$C,0))),"",INDEX('Policy Characteristics'!E:E,MATCH($C455,'Policy Characteristics'!$C:$C,0)))</f>
        <v>elec generation subsidy</v>
      </c>
      <c r="L455" s="276">
        <f>IF(ISBLANK(INDEX('Policy Characteristics'!F:F,MATCH($C455,'Policy Characteristics'!$C:$C,0))),"",INDEX('Policy Characteristics'!F:F,MATCH($C455,'Policy Characteristics'!$C:$C,0)))</f>
        <v>0</v>
      </c>
      <c r="M455" s="276">
        <f>IF(ISBLANK(INDEX('Policy Characteristics'!G:G,MATCH($C455,'Policy Characteristics'!$C:$C,0))),"",INDEX('Policy Characteristics'!G:G,MATCH($C455,'Policy Characteristics'!$C:$C,0)))</f>
        <v>60</v>
      </c>
      <c r="N455" s="276">
        <f>IF(ISBLANK(INDEX('Policy Characteristics'!H:H,MATCH($C455,'Policy Characteristics'!$C:$C,0))),"",INDEX('Policy Characteristics'!H:H,MATCH($C455,'Policy Characteristics'!$C:$C,0)))</f>
        <v>1</v>
      </c>
      <c r="O455" s="276" t="str">
        <f>IF(ISBLANK(INDEX('Policy Characteristics'!I:I,MATCH($C455,'Policy Characteristics'!$C:$C,0))),"",INDEX('Policy Characteristics'!I:I,MATCH($C455,'Policy Characteristics'!$C:$C,0)))</f>
        <v>$/MWh</v>
      </c>
      <c r="P455" s="276" t="str">
        <f>IF(ISBLANK(INDEX('Policy Characteristics'!J:J,MATCH($C455,'Policy Characteristics'!$C:$C,0))),"",INDEX('Policy Characteristics'!J:J,MATCH($C455,'Policy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5" s="276" t="str">
        <f>IF(ISBLANK(INDEX('Policy Characteristics'!K:K,MATCH($C455,'Policy Characteristics'!$C:$C,0))),"",INDEX('Policy Characteristics'!K:K,MATCH($C455,'Policy Characteristics'!$C:$C,0)))</f>
        <v>electricity-sector-main.html#subsidies</v>
      </c>
      <c r="R455" s="276" t="str">
        <f>IF(ISBLANK(INDEX('Policy Characteristics'!L:L,MATCH($C455,'Policy Characteristics'!$C:$C,0))),"",INDEX('Policy Characteristics'!L:L,MATCH($C455,'Policy Characteristics'!$C:$C,0)))</f>
        <v>subsidy-for-electricity-production.html</v>
      </c>
      <c r="S455" s="337"/>
    </row>
    <row r="456" spans="1:19" x14ac:dyDescent="0.25">
      <c r="A456" s="276" t="str">
        <f>IF(ISBLANK(INDEX('Policy Characteristics'!A:A,MATCH($C456,'Policy Characteristics'!$C:$C,0))),"",INDEX('Policy Characteristics'!A:A,MATCH($C456,'Policy Characteristics'!$C:$C,0)))</f>
        <v>Electricity Supply</v>
      </c>
      <c r="B456" s="285" t="str">
        <f>IF(ISBLANK(INDEX('Policy Characteristics'!B:B,MATCH($C456,'Policy Characteristics'!$C:$C,0))),"",INDEX('Policy Characteristics'!B:B,MATCH($C456,'Policy Characteristics'!$C:$C,0)))</f>
        <v>Subsidy for Electricity Production</v>
      </c>
      <c r="C456" s="276" t="str">
        <f t="shared" si="26"/>
        <v>Subsidy for Elec Production by Fuel</v>
      </c>
      <c r="D456" s="6" t="s">
        <v>2781</v>
      </c>
      <c r="E456" s="47"/>
      <c r="F456" s="6" t="s">
        <v>2496</v>
      </c>
      <c r="G456" s="337"/>
      <c r="H456" s="44">
        <v>1588</v>
      </c>
      <c r="I456" s="348" t="s">
        <v>45</v>
      </c>
      <c r="J456" s="277" t="str">
        <f>IF(ISBLANK(INDEX('Policy Characteristics'!D:D,MATCH($C456,'Policy Characteristics'!$C:$C,0))),"",INDEX('Policy Characteristics'!D:D,MATCH($C456,'Policy Characteristics'!$C:$C,0)))</f>
        <v>Subsidy for Electricity Production</v>
      </c>
      <c r="K456" s="276" t="str">
        <f>IF(ISBLANK(INDEX('Policy Characteristics'!E:E,MATCH($C456,'Policy Characteristics'!$C:$C,0))),"",INDEX('Policy Characteristics'!E:E,MATCH($C456,'Policy Characteristics'!$C:$C,0)))</f>
        <v>elec generation subsidy</v>
      </c>
      <c r="L456" s="276">
        <f>IF(ISBLANK(INDEX('Policy Characteristics'!F:F,MATCH($C456,'Policy Characteristics'!$C:$C,0))),"",INDEX('Policy Characteristics'!F:F,MATCH($C456,'Policy Characteristics'!$C:$C,0)))</f>
        <v>0</v>
      </c>
      <c r="M456" s="276">
        <f>IF(ISBLANK(INDEX('Policy Characteristics'!G:G,MATCH($C456,'Policy Characteristics'!$C:$C,0))),"",INDEX('Policy Characteristics'!G:G,MATCH($C456,'Policy Characteristics'!$C:$C,0)))</f>
        <v>60</v>
      </c>
      <c r="N456" s="276">
        <f>IF(ISBLANK(INDEX('Policy Characteristics'!H:H,MATCH($C456,'Policy Characteristics'!$C:$C,0))),"",INDEX('Policy Characteristics'!H:H,MATCH($C456,'Policy Characteristics'!$C:$C,0)))</f>
        <v>1</v>
      </c>
      <c r="O456" s="276" t="str">
        <f>IF(ISBLANK(INDEX('Policy Characteristics'!I:I,MATCH($C456,'Policy Characteristics'!$C:$C,0))),"",INDEX('Policy Characteristics'!I:I,MATCH($C456,'Policy Characteristics'!$C:$C,0)))</f>
        <v>$/MWh</v>
      </c>
      <c r="P456" s="276" t="str">
        <f>IF(ISBLANK(INDEX('Policy Characteristics'!J:J,MATCH($C456,'Policy Characteristics'!$C:$C,0))),"",INDEX('Policy Characteristics'!J:J,MATCH($C456,'Policy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6" s="276" t="str">
        <f>IF(ISBLANK(INDEX('Policy Characteristics'!K:K,MATCH($C456,'Policy Characteristics'!$C:$C,0))),"",INDEX('Policy Characteristics'!K:K,MATCH($C456,'Policy Characteristics'!$C:$C,0)))</f>
        <v>electricity-sector-main.html#subsidies</v>
      </c>
      <c r="R456" s="276" t="str">
        <f>IF(ISBLANK(INDEX('Policy Characteristics'!L:L,MATCH($C456,'Policy Characteristics'!$C:$C,0))),"",INDEX('Policy Characteristics'!L:L,MATCH($C456,'Policy Characteristics'!$C:$C,0)))</f>
        <v>subsidy-for-electricity-production.html</v>
      </c>
      <c r="S456" s="337"/>
    </row>
    <row r="457" spans="1:19" x14ac:dyDescent="0.25">
      <c r="A457" s="276" t="str">
        <f>IF(ISBLANK(INDEX('Policy Characteristics'!A:A,MATCH($C457,'Policy Characteristics'!$C:$C,0))),"",INDEX('Policy Characteristics'!A:A,MATCH($C457,'Policy Characteristics'!$C:$C,0)))</f>
        <v>Electricity Supply</v>
      </c>
      <c r="B457" s="285" t="str">
        <f>IF(ISBLANK(INDEX('Policy Characteristics'!B:B,MATCH($C457,'Policy Characteristics'!$C:$C,0))),"",INDEX('Policy Characteristics'!B:B,MATCH($C457,'Policy Characteristics'!$C:$C,0)))</f>
        <v>Subsidy for Electricity Production</v>
      </c>
      <c r="C457" s="276" t="str">
        <f t="shared" si="26"/>
        <v>Subsidy for Elec Production by Fuel</v>
      </c>
      <c r="D457" s="6" t="s">
        <v>3577</v>
      </c>
      <c r="E457" s="47"/>
      <c r="F457" s="6" t="s">
        <v>3584</v>
      </c>
      <c r="G457" s="337"/>
      <c r="H457" s="44">
        <v>1797</v>
      </c>
      <c r="I457" s="348" t="s">
        <v>44</v>
      </c>
      <c r="J457" s="277" t="str">
        <f>IF(ISBLANK(INDEX('Policy Characteristics'!D:D,MATCH($C457,'Policy Characteristics'!$C:$C,0))),"",INDEX('Policy Characteristics'!D:D,MATCH($C457,'Policy Characteristics'!$C:$C,0)))</f>
        <v>Subsidy for Electricity Production</v>
      </c>
      <c r="K457" s="276" t="str">
        <f>IF(ISBLANK(INDEX('Policy Characteristics'!E:E,MATCH($C457,'Policy Characteristics'!$C:$C,0))),"",INDEX('Policy Characteristics'!E:E,MATCH($C457,'Policy Characteristics'!$C:$C,0)))</f>
        <v>elec generation subsidy</v>
      </c>
      <c r="L457" s="276">
        <f>IF(ISBLANK(INDEX('Policy Characteristics'!F:F,MATCH($C457,'Policy Characteristics'!$C:$C,0))),"",INDEX('Policy Characteristics'!F:F,MATCH($C457,'Policy Characteristics'!$C:$C,0)))</f>
        <v>0</v>
      </c>
      <c r="M457" s="276">
        <f>IF(ISBLANK(INDEX('Policy Characteristics'!G:G,MATCH($C457,'Policy Characteristics'!$C:$C,0))),"",INDEX('Policy Characteristics'!G:G,MATCH($C457,'Policy Characteristics'!$C:$C,0)))</f>
        <v>60</v>
      </c>
      <c r="N457" s="276">
        <f>IF(ISBLANK(INDEX('Policy Characteristics'!H:H,MATCH($C457,'Policy Characteristics'!$C:$C,0))),"",INDEX('Policy Characteristics'!H:H,MATCH($C457,'Policy Characteristics'!$C:$C,0)))</f>
        <v>1</v>
      </c>
      <c r="O457" s="276" t="str">
        <f>IF(ISBLANK(INDEX('Policy Characteristics'!I:I,MATCH($C457,'Policy Characteristics'!$C:$C,0))),"",INDEX('Policy Characteristics'!I:I,MATCH($C457,'Policy Characteristics'!$C:$C,0)))</f>
        <v>$/MWh</v>
      </c>
      <c r="P457" s="276" t="str">
        <f>IF(ISBLANK(INDEX('Policy Characteristics'!J:J,MATCH($C457,'Policy Characteristics'!$C:$C,0))),"",INDEX('Policy Characteristics'!J:J,MATCH($C457,'Policy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7" s="276" t="str">
        <f>IF(ISBLANK(INDEX('Policy Characteristics'!K:K,MATCH($C457,'Policy Characteristics'!$C:$C,0))),"",INDEX('Policy Characteristics'!K:K,MATCH($C457,'Policy Characteristics'!$C:$C,0)))</f>
        <v>electricity-sector-main.html#subsidies</v>
      </c>
      <c r="R457" s="276" t="str">
        <f>IF(ISBLANK(INDEX('Policy Characteristics'!L:L,MATCH($C457,'Policy Characteristics'!$C:$C,0))),"",INDEX('Policy Characteristics'!L:L,MATCH($C457,'Policy Characteristics'!$C:$C,0)))</f>
        <v>subsidy-for-electricity-production.html</v>
      </c>
      <c r="S457" s="337"/>
    </row>
    <row r="458" spans="1:19" x14ac:dyDescent="0.25">
      <c r="A458" s="276" t="str">
        <f>IF(ISBLANK(INDEX('Policy Characteristics'!A:A,MATCH($C458,'Policy Characteristics'!$C:$C,0))),"",INDEX('Policy Characteristics'!A:A,MATCH($C458,'Policy Characteristics'!$C:$C,0)))</f>
        <v>Electricity Supply</v>
      </c>
      <c r="B458" s="285" t="str">
        <f>IF(ISBLANK(INDEX('Policy Characteristics'!B:B,MATCH($C458,'Policy Characteristics'!$C:$C,0))),"",INDEX('Policy Characteristics'!B:B,MATCH($C458,'Policy Characteristics'!$C:$C,0)))</f>
        <v>Subsidy for Electricity Production</v>
      </c>
      <c r="C458" s="276" t="str">
        <f t="shared" si="26"/>
        <v>Subsidy for Elec Production by Fuel</v>
      </c>
      <c r="D458" s="6" t="s">
        <v>3580</v>
      </c>
      <c r="E458" s="47"/>
      <c r="F458" s="6" t="s">
        <v>3585</v>
      </c>
      <c r="G458" s="337"/>
      <c r="H458" s="44">
        <v>1798</v>
      </c>
      <c r="I458" s="348" t="s">
        <v>44</v>
      </c>
      <c r="J458" s="277" t="str">
        <f>IF(ISBLANK(INDEX('Policy Characteristics'!D:D,MATCH($C458,'Policy Characteristics'!$C:$C,0))),"",INDEX('Policy Characteristics'!D:D,MATCH($C458,'Policy Characteristics'!$C:$C,0)))</f>
        <v>Subsidy for Electricity Production</v>
      </c>
      <c r="K458" s="276" t="str">
        <f>IF(ISBLANK(INDEX('Policy Characteristics'!E:E,MATCH($C458,'Policy Characteristics'!$C:$C,0))),"",INDEX('Policy Characteristics'!E:E,MATCH($C458,'Policy Characteristics'!$C:$C,0)))</f>
        <v>elec generation subsidy</v>
      </c>
      <c r="L458" s="276">
        <f>IF(ISBLANK(INDEX('Policy Characteristics'!F:F,MATCH($C458,'Policy Characteristics'!$C:$C,0))),"",INDEX('Policy Characteristics'!F:F,MATCH($C458,'Policy Characteristics'!$C:$C,0)))</f>
        <v>0</v>
      </c>
      <c r="M458" s="276">
        <f>IF(ISBLANK(INDEX('Policy Characteristics'!G:G,MATCH($C458,'Policy Characteristics'!$C:$C,0))),"",INDEX('Policy Characteristics'!G:G,MATCH($C458,'Policy Characteristics'!$C:$C,0)))</f>
        <v>60</v>
      </c>
      <c r="N458" s="276">
        <f>IF(ISBLANK(INDEX('Policy Characteristics'!H:H,MATCH($C458,'Policy Characteristics'!$C:$C,0))),"",INDEX('Policy Characteristics'!H:H,MATCH($C458,'Policy Characteristics'!$C:$C,0)))</f>
        <v>1</v>
      </c>
      <c r="O458" s="276" t="str">
        <f>IF(ISBLANK(INDEX('Policy Characteristics'!I:I,MATCH($C458,'Policy Characteristics'!$C:$C,0))),"",INDEX('Policy Characteristics'!I:I,MATCH($C458,'Policy Characteristics'!$C:$C,0)))</f>
        <v>$/MWh</v>
      </c>
      <c r="P458" s="276" t="str">
        <f>IF(ISBLANK(INDEX('Policy Characteristics'!J:J,MATCH($C458,'Policy Characteristics'!$C:$C,0))),"",INDEX('Policy Characteristics'!J:J,MATCH($C458,'Policy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8" s="276" t="str">
        <f>IF(ISBLANK(INDEX('Policy Characteristics'!K:K,MATCH($C458,'Policy Characteristics'!$C:$C,0))),"",INDEX('Policy Characteristics'!K:K,MATCH($C458,'Policy Characteristics'!$C:$C,0)))</f>
        <v>electricity-sector-main.html#subsidies</v>
      </c>
      <c r="R458" s="276" t="str">
        <f>IF(ISBLANK(INDEX('Policy Characteristics'!L:L,MATCH($C458,'Policy Characteristics'!$C:$C,0))),"",INDEX('Policy Characteristics'!L:L,MATCH($C458,'Policy Characteristics'!$C:$C,0)))</f>
        <v>subsidy-for-electricity-production.html</v>
      </c>
      <c r="S458" s="337"/>
    </row>
    <row r="459" spans="1:19" x14ac:dyDescent="0.25">
      <c r="A459" s="276" t="str">
        <f>IF(ISBLANK(INDEX('Policy Characteristics'!A:A,MATCH($C459,'Policy Characteristics'!$C:$C,0))),"",INDEX('Policy Characteristics'!A:A,MATCH($C459,'Policy Characteristics'!$C:$C,0)))</f>
        <v>Electricity Supply</v>
      </c>
      <c r="B459" s="285" t="str">
        <f>IF(ISBLANK(INDEX('Policy Characteristics'!B:B,MATCH($C459,'Policy Characteristics'!$C:$C,0))),"",INDEX('Policy Characteristics'!B:B,MATCH($C459,'Policy Characteristics'!$C:$C,0)))</f>
        <v>Subsidy for Electricity Production</v>
      </c>
      <c r="C459" s="276" t="str">
        <f t="shared" si="26"/>
        <v>Subsidy for Elec Production by Fuel</v>
      </c>
      <c r="D459" s="6" t="s">
        <v>3581</v>
      </c>
      <c r="E459" s="47"/>
      <c r="F459" s="6" t="s">
        <v>3586</v>
      </c>
      <c r="G459" s="337"/>
      <c r="H459" s="44">
        <v>1799</v>
      </c>
      <c r="I459" s="348" t="s">
        <v>44</v>
      </c>
      <c r="J459" s="277" t="str">
        <f>IF(ISBLANK(INDEX('Policy Characteristics'!D:D,MATCH($C459,'Policy Characteristics'!$C:$C,0))),"",INDEX('Policy Characteristics'!D:D,MATCH($C459,'Policy Characteristics'!$C:$C,0)))</f>
        <v>Subsidy for Electricity Production</v>
      </c>
      <c r="K459" s="276" t="str">
        <f>IF(ISBLANK(INDEX('Policy Characteristics'!E:E,MATCH($C459,'Policy Characteristics'!$C:$C,0))),"",INDEX('Policy Characteristics'!E:E,MATCH($C459,'Policy Characteristics'!$C:$C,0)))</f>
        <v>elec generation subsidy</v>
      </c>
      <c r="L459" s="276">
        <f>IF(ISBLANK(INDEX('Policy Characteristics'!F:F,MATCH($C459,'Policy Characteristics'!$C:$C,0))),"",INDEX('Policy Characteristics'!F:F,MATCH($C459,'Policy Characteristics'!$C:$C,0)))</f>
        <v>0</v>
      </c>
      <c r="M459" s="276">
        <f>IF(ISBLANK(INDEX('Policy Characteristics'!G:G,MATCH($C459,'Policy Characteristics'!$C:$C,0))),"",INDEX('Policy Characteristics'!G:G,MATCH($C459,'Policy Characteristics'!$C:$C,0)))</f>
        <v>60</v>
      </c>
      <c r="N459" s="276">
        <f>IF(ISBLANK(INDEX('Policy Characteristics'!H:H,MATCH($C459,'Policy Characteristics'!$C:$C,0))),"",INDEX('Policy Characteristics'!H:H,MATCH($C459,'Policy Characteristics'!$C:$C,0)))</f>
        <v>1</v>
      </c>
      <c r="O459" s="276" t="str">
        <f>IF(ISBLANK(INDEX('Policy Characteristics'!I:I,MATCH($C459,'Policy Characteristics'!$C:$C,0))),"",INDEX('Policy Characteristics'!I:I,MATCH($C459,'Policy Characteristics'!$C:$C,0)))</f>
        <v>$/MWh</v>
      </c>
      <c r="P459" s="276" t="str">
        <f>IF(ISBLANK(INDEX('Policy Characteristics'!J:J,MATCH($C459,'Policy Characteristics'!$C:$C,0))),"",INDEX('Policy Characteristics'!J:J,MATCH($C459,'Policy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59" s="276" t="str">
        <f>IF(ISBLANK(INDEX('Policy Characteristics'!K:K,MATCH($C459,'Policy Characteristics'!$C:$C,0))),"",INDEX('Policy Characteristics'!K:K,MATCH($C459,'Policy Characteristics'!$C:$C,0)))</f>
        <v>electricity-sector-main.html#subsidies</v>
      </c>
      <c r="R459" s="276" t="str">
        <f>IF(ISBLANK(INDEX('Policy Characteristics'!L:L,MATCH($C459,'Policy Characteristics'!$C:$C,0))),"",INDEX('Policy Characteristics'!L:L,MATCH($C459,'Policy Characteristics'!$C:$C,0)))</f>
        <v>subsidy-for-electricity-production.html</v>
      </c>
      <c r="S459" s="337"/>
    </row>
    <row r="460" spans="1:19" x14ac:dyDescent="0.25">
      <c r="A460" s="276" t="str">
        <f>IF(ISBLANK(INDEX('Policy Characteristics'!A:A,MATCH($C460,'Policy Characteristics'!$C:$C,0))),"",INDEX('Policy Characteristics'!A:A,MATCH($C460,'Policy Characteristics'!$C:$C,0)))</f>
        <v>Electricity Supply</v>
      </c>
      <c r="B460" s="285" t="str">
        <f>IF(ISBLANK(INDEX('Policy Characteristics'!B:B,MATCH($C460,'Policy Characteristics'!$C:$C,0))),"",INDEX('Policy Characteristics'!B:B,MATCH($C460,'Policy Characteristics'!$C:$C,0)))</f>
        <v>Subsidy for Electricity Production</v>
      </c>
      <c r="C460" s="276" t="str">
        <f t="shared" si="26"/>
        <v>Subsidy for Elec Production by Fuel</v>
      </c>
      <c r="D460" s="6" t="s">
        <v>3582</v>
      </c>
      <c r="E460" s="47"/>
      <c r="F460" s="6" t="s">
        <v>3587</v>
      </c>
      <c r="G460" s="337"/>
      <c r="H460" s="44">
        <v>1800</v>
      </c>
      <c r="I460" s="348" t="s">
        <v>44</v>
      </c>
      <c r="J460" s="277" t="str">
        <f>IF(ISBLANK(INDEX('Policy Characteristics'!D:D,MATCH($C460,'Policy Characteristics'!$C:$C,0))),"",INDEX('Policy Characteristics'!D:D,MATCH($C460,'Policy Characteristics'!$C:$C,0)))</f>
        <v>Subsidy for Electricity Production</v>
      </c>
      <c r="K460" s="276" t="str">
        <f>IF(ISBLANK(INDEX('Policy Characteristics'!E:E,MATCH($C460,'Policy Characteristics'!$C:$C,0))),"",INDEX('Policy Characteristics'!E:E,MATCH($C460,'Policy Characteristics'!$C:$C,0)))</f>
        <v>elec generation subsidy</v>
      </c>
      <c r="L460" s="276">
        <f>IF(ISBLANK(INDEX('Policy Characteristics'!F:F,MATCH($C460,'Policy Characteristics'!$C:$C,0))),"",INDEX('Policy Characteristics'!F:F,MATCH($C460,'Policy Characteristics'!$C:$C,0)))</f>
        <v>0</v>
      </c>
      <c r="M460" s="276">
        <f>IF(ISBLANK(INDEX('Policy Characteristics'!G:G,MATCH($C460,'Policy Characteristics'!$C:$C,0))),"",INDEX('Policy Characteristics'!G:G,MATCH($C460,'Policy Characteristics'!$C:$C,0)))</f>
        <v>60</v>
      </c>
      <c r="N460" s="276">
        <f>IF(ISBLANK(INDEX('Policy Characteristics'!H:H,MATCH($C460,'Policy Characteristics'!$C:$C,0))),"",INDEX('Policy Characteristics'!H:H,MATCH($C460,'Policy Characteristics'!$C:$C,0)))</f>
        <v>1</v>
      </c>
      <c r="O460" s="276" t="str">
        <f>IF(ISBLANK(INDEX('Policy Characteristics'!I:I,MATCH($C460,'Policy Characteristics'!$C:$C,0))),"",INDEX('Policy Characteristics'!I:I,MATCH($C460,'Policy Characteristics'!$C:$C,0)))</f>
        <v>$/MWh</v>
      </c>
      <c r="P460" s="276" t="str">
        <f>IF(ISBLANK(INDEX('Policy Characteristics'!J:J,MATCH($C460,'Policy Characteristics'!$C:$C,0))),"",INDEX('Policy Characteristics'!J:J,MATCH($C460,'Policy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0" s="276" t="str">
        <f>IF(ISBLANK(INDEX('Policy Characteristics'!K:K,MATCH($C460,'Policy Characteristics'!$C:$C,0))),"",INDEX('Policy Characteristics'!K:K,MATCH($C460,'Policy Characteristics'!$C:$C,0)))</f>
        <v>electricity-sector-main.html#subsidies</v>
      </c>
      <c r="R460" s="276" t="str">
        <f>IF(ISBLANK(INDEX('Policy Characteristics'!L:L,MATCH($C460,'Policy Characteristics'!$C:$C,0))),"",INDEX('Policy Characteristics'!L:L,MATCH($C460,'Policy Characteristics'!$C:$C,0)))</f>
        <v>subsidy-for-electricity-production.html</v>
      </c>
      <c r="S460" s="337"/>
    </row>
    <row r="461" spans="1:19" x14ac:dyDescent="0.25">
      <c r="A461" s="276" t="str">
        <f>IF(ISBLANK(INDEX('Policy Characteristics'!A:A,MATCH($C461,'Policy Characteristics'!$C:$C,0))),"",INDEX('Policy Characteristics'!A:A,MATCH($C461,'Policy Characteristics'!$C:$C,0)))</f>
        <v>Electricity Supply</v>
      </c>
      <c r="B461" s="285" t="str">
        <f>IF(ISBLANK(INDEX('Policy Characteristics'!B:B,MATCH($C461,'Policy Characteristics'!$C:$C,0))),"",INDEX('Policy Characteristics'!B:B,MATCH($C461,'Policy Characteristics'!$C:$C,0)))</f>
        <v>Subsidy for Electricity Production</v>
      </c>
      <c r="C461" s="276" t="str">
        <f t="shared" si="26"/>
        <v>Subsidy for Elec Production by Fuel</v>
      </c>
      <c r="D461" s="6" t="s">
        <v>3583</v>
      </c>
      <c r="E461" s="47"/>
      <c r="F461" s="6" t="s">
        <v>3588</v>
      </c>
      <c r="G461" s="337"/>
      <c r="H461" s="44">
        <v>1801</v>
      </c>
      <c r="I461" s="348" t="s">
        <v>44</v>
      </c>
      <c r="J461" s="277" t="str">
        <f>IF(ISBLANK(INDEX('Policy Characteristics'!D:D,MATCH($C461,'Policy Characteristics'!$C:$C,0))),"",INDEX('Policy Characteristics'!D:D,MATCH($C461,'Policy Characteristics'!$C:$C,0)))</f>
        <v>Subsidy for Electricity Production</v>
      </c>
      <c r="K461" s="276" t="str">
        <f>IF(ISBLANK(INDEX('Policy Characteristics'!E:E,MATCH($C461,'Policy Characteristics'!$C:$C,0))),"",INDEX('Policy Characteristics'!E:E,MATCH($C461,'Policy Characteristics'!$C:$C,0)))</f>
        <v>elec generation subsidy</v>
      </c>
      <c r="L461" s="276">
        <f>IF(ISBLANK(INDEX('Policy Characteristics'!F:F,MATCH($C461,'Policy Characteristics'!$C:$C,0))),"",INDEX('Policy Characteristics'!F:F,MATCH($C461,'Policy Characteristics'!$C:$C,0)))</f>
        <v>0</v>
      </c>
      <c r="M461" s="276">
        <f>IF(ISBLANK(INDEX('Policy Characteristics'!G:G,MATCH($C461,'Policy Characteristics'!$C:$C,0))),"",INDEX('Policy Characteristics'!G:G,MATCH($C461,'Policy Characteristics'!$C:$C,0)))</f>
        <v>60</v>
      </c>
      <c r="N461" s="276">
        <f>IF(ISBLANK(INDEX('Policy Characteristics'!H:H,MATCH($C461,'Policy Characteristics'!$C:$C,0))),"",INDEX('Policy Characteristics'!H:H,MATCH($C461,'Policy Characteristics'!$C:$C,0)))</f>
        <v>1</v>
      </c>
      <c r="O461" s="276" t="str">
        <f>IF(ISBLANK(INDEX('Policy Characteristics'!I:I,MATCH($C461,'Policy Characteristics'!$C:$C,0))),"",INDEX('Policy Characteristics'!I:I,MATCH($C461,'Policy Characteristics'!$C:$C,0)))</f>
        <v>$/MWh</v>
      </c>
      <c r="P461" s="276" t="str">
        <f>IF(ISBLANK(INDEX('Policy Characteristics'!J:J,MATCH($C461,'Policy Characteristics'!$C:$C,0))),"",INDEX('Policy Characteristics'!J:J,MATCH($C461,'Policy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1" s="276" t="str">
        <f>IF(ISBLANK(INDEX('Policy Characteristics'!K:K,MATCH($C461,'Policy Characteristics'!$C:$C,0))),"",INDEX('Policy Characteristics'!K:K,MATCH($C461,'Policy Characteristics'!$C:$C,0)))</f>
        <v>electricity-sector-main.html#subsidies</v>
      </c>
      <c r="R461" s="276" t="str">
        <f>IF(ISBLANK(INDEX('Policy Characteristics'!L:L,MATCH($C461,'Policy Characteristics'!$C:$C,0))),"",INDEX('Policy Characteristics'!L:L,MATCH($C461,'Policy Characteristics'!$C:$C,0)))</f>
        <v>subsidy-for-electricity-production.html</v>
      </c>
      <c r="S461" s="337"/>
    </row>
    <row r="462" spans="1:19" x14ac:dyDescent="0.25">
      <c r="A462" s="276" t="str">
        <f>IF(ISBLANK(INDEX('Policy Characteristics'!A:A,MATCH($C462,'Policy Characteristics'!$C:$C,0))),"",INDEX('Policy Characteristics'!A:A,MATCH($C462,'Policy Characteristics'!$C:$C,0)))</f>
        <v>Electricity Supply</v>
      </c>
      <c r="B462" s="285" t="str">
        <f>IF(ISBLANK(INDEX('Policy Characteristics'!B:B,MATCH($C462,'Policy Characteristics'!$C:$C,0))),"",INDEX('Policy Characteristics'!B:B,MATCH($C462,'Policy Characteristics'!$C:$C,0)))</f>
        <v>Subsidy for Electricity Production</v>
      </c>
      <c r="C462" s="276" t="str">
        <f t="shared" si="26"/>
        <v>Subsidy for Elec Production by Fuel</v>
      </c>
      <c r="D462" s="6" t="s">
        <v>3675</v>
      </c>
      <c r="E462" s="47"/>
      <c r="F462" s="6" t="s">
        <v>3673</v>
      </c>
      <c r="G462" s="337"/>
      <c r="H462" s="44">
        <v>1802</v>
      </c>
      <c r="I462" s="348" t="s">
        <v>44</v>
      </c>
      <c r="J462" s="277" t="str">
        <f>IF(ISBLANK(INDEX('Policy Characteristics'!D:D,MATCH($C462,'Policy Characteristics'!$C:$C,0))),"",INDEX('Policy Characteristics'!D:D,MATCH($C462,'Policy Characteristics'!$C:$C,0)))</f>
        <v>Subsidy for Electricity Production</v>
      </c>
      <c r="K462" s="276" t="str">
        <f>IF(ISBLANK(INDEX('Policy Characteristics'!E:E,MATCH($C462,'Policy Characteristics'!$C:$C,0))),"",INDEX('Policy Characteristics'!E:E,MATCH($C462,'Policy Characteristics'!$C:$C,0)))</f>
        <v>elec generation subsidy</v>
      </c>
      <c r="L462" s="276">
        <f>IF(ISBLANK(INDEX('Policy Characteristics'!F:F,MATCH($C462,'Policy Characteristics'!$C:$C,0))),"",INDEX('Policy Characteristics'!F:F,MATCH($C462,'Policy Characteristics'!$C:$C,0)))</f>
        <v>0</v>
      </c>
      <c r="M462" s="276">
        <f>IF(ISBLANK(INDEX('Policy Characteristics'!G:G,MATCH($C462,'Policy Characteristics'!$C:$C,0))),"",INDEX('Policy Characteristics'!G:G,MATCH($C462,'Policy Characteristics'!$C:$C,0)))</f>
        <v>60</v>
      </c>
      <c r="N462" s="276">
        <f>IF(ISBLANK(INDEX('Policy Characteristics'!H:H,MATCH($C462,'Policy Characteristics'!$C:$C,0))),"",INDEX('Policy Characteristics'!H:H,MATCH($C462,'Policy Characteristics'!$C:$C,0)))</f>
        <v>1</v>
      </c>
      <c r="O462" s="276" t="str">
        <f>IF(ISBLANK(INDEX('Policy Characteristics'!I:I,MATCH($C462,'Policy Characteristics'!$C:$C,0))),"",INDEX('Policy Characteristics'!I:I,MATCH($C462,'Policy Characteristics'!$C:$C,0)))</f>
        <v>$/MWh</v>
      </c>
      <c r="P462" s="276" t="str">
        <f>IF(ISBLANK(INDEX('Policy Characteristics'!J:J,MATCH($C462,'Policy Characteristics'!$C:$C,0))),"",INDEX('Policy Characteristics'!J:J,MATCH($C462,'Policy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2" s="276" t="str">
        <f>IF(ISBLANK(INDEX('Policy Characteristics'!K:K,MATCH($C462,'Policy Characteristics'!$C:$C,0))),"",INDEX('Policy Characteristics'!K:K,MATCH($C462,'Policy Characteristics'!$C:$C,0)))</f>
        <v>electricity-sector-main.html#subsidies</v>
      </c>
      <c r="R462" s="276" t="str">
        <f>IF(ISBLANK(INDEX('Policy Characteristics'!L:L,MATCH($C462,'Policy Characteristics'!$C:$C,0))),"",INDEX('Policy Characteristics'!L:L,MATCH($C462,'Policy Characteristics'!$C:$C,0)))</f>
        <v>subsidy-for-electricity-production.html</v>
      </c>
      <c r="S462" s="337"/>
    </row>
    <row r="463" spans="1:19" x14ac:dyDescent="0.25">
      <c r="A463" s="276" t="str">
        <f>IF(ISBLANK(INDEX('Policy Characteristics'!A:A,MATCH($C463,'Policy Characteristics'!$C:$C,0))),"",INDEX('Policy Characteristics'!A:A,MATCH($C463,'Policy Characteristics'!$C:$C,0)))</f>
        <v>Electricity Supply</v>
      </c>
      <c r="B463" s="285" t="str">
        <f>IF(ISBLANK(INDEX('Policy Characteristics'!B:B,MATCH($C463,'Policy Characteristics'!$C:$C,0))),"",INDEX('Policy Characteristics'!B:B,MATCH($C463,'Policy Characteristics'!$C:$C,0)))</f>
        <v>Subsidy for Electricity Production</v>
      </c>
      <c r="C463" s="276" t="str">
        <f t="shared" si="26"/>
        <v>Subsidy for Elec Production by Fuel</v>
      </c>
      <c r="D463" s="6" t="s">
        <v>3676</v>
      </c>
      <c r="E463" s="47"/>
      <c r="F463" s="6" t="s">
        <v>3674</v>
      </c>
      <c r="G463" s="337"/>
      <c r="H463" s="44">
        <v>2244</v>
      </c>
      <c r="I463" s="348" t="s">
        <v>44</v>
      </c>
      <c r="J463" s="277" t="str">
        <f>IF(ISBLANK(INDEX('Policy Characteristics'!D:D,MATCH($C463,'Policy Characteristics'!$C:$C,0))),"",INDEX('Policy Characteristics'!D:D,MATCH($C463,'Policy Characteristics'!$C:$C,0)))</f>
        <v>Subsidy for Electricity Production</v>
      </c>
      <c r="K463" s="276" t="str">
        <f>IF(ISBLANK(INDEX('Policy Characteristics'!E:E,MATCH($C463,'Policy Characteristics'!$C:$C,0))),"",INDEX('Policy Characteristics'!E:E,MATCH($C463,'Policy Characteristics'!$C:$C,0)))</f>
        <v>elec generation subsidy</v>
      </c>
      <c r="L463" s="276">
        <f>IF(ISBLANK(INDEX('Policy Characteristics'!F:F,MATCH($C463,'Policy Characteristics'!$C:$C,0))),"",INDEX('Policy Characteristics'!F:F,MATCH($C463,'Policy Characteristics'!$C:$C,0)))</f>
        <v>0</v>
      </c>
      <c r="M463" s="276">
        <f>IF(ISBLANK(INDEX('Policy Characteristics'!G:G,MATCH($C463,'Policy Characteristics'!$C:$C,0))),"",INDEX('Policy Characteristics'!G:G,MATCH($C463,'Policy Characteristics'!$C:$C,0)))</f>
        <v>60</v>
      </c>
      <c r="N463" s="276">
        <f>IF(ISBLANK(INDEX('Policy Characteristics'!H:H,MATCH($C463,'Policy Characteristics'!$C:$C,0))),"",INDEX('Policy Characteristics'!H:H,MATCH($C463,'Policy Characteristics'!$C:$C,0)))</f>
        <v>1</v>
      </c>
      <c r="O463" s="276" t="str">
        <f>IF(ISBLANK(INDEX('Policy Characteristics'!I:I,MATCH($C463,'Policy Characteristics'!$C:$C,0))),"",INDEX('Policy Characteristics'!I:I,MATCH($C463,'Policy Characteristics'!$C:$C,0)))</f>
        <v>$/MWh</v>
      </c>
      <c r="P463" s="276" t="str">
        <f>IF(ISBLANK(INDEX('Policy Characteristics'!J:J,MATCH($C463,'Policy Characteristics'!$C:$C,0))),"",INDEX('Policy Characteristics'!J:J,MATCH($C463,'Policy Characteristics'!$C:$C,0)))</f>
        <v>**Description:** This policy is a subsidy paid by the government to suppliers of electricity per unit of electricity generated from the selected plant type(s). // **Guidance for setting values:** Before its phase-out began, the Renewable Electricity Production Tax Credit (PTC) offered $23/MWh for electricity from wind, geothermal, biomass, and solar systems not claiming the Investment Tax Credit. The current credit level is $25/MWh. State-level tax credits and feed-in tariffs for renewable energy range as high as $54/MWh. Note that while the PTC is currently set to expire in 2022, we assume developers can claim it through 2025 in the business-as-usual case. That is because the model only tracks the year power plants come online, but developers claim the PTC based on when constructions starts rather than when the plant comes online. In the business-as-usual case, we also deduct a third of the PTC value to account for tax credit monetization.  // Also note that the Energy Policy Simulator chooses which new power plants to build based on lifetime plant costs, and the PTC is only available for the first 10 years of a project. // **Nuclear:** Because the average lifetime of a nuclear plant is 60 years, a setting of $25/MWh PTC would correspond to a lever setting of approximately $4/MWh. // **Onshore Wind, Solar PV, Solar Thermal, Offshore Wind:** Because the average lifetime of an onshore wind, solar PV, solar thermal, or offshore wind plant is 30 years, a $25/MWh credit would correspond to a lever setting of approximately $8/MWh. Note that where offshore wind developers are eligible for both the PTC and the Investment Tax Credit (ITC) in the business-as-usual case, we assume developers will choose the ITC (see the "Subsidy for Capacity Construction" policy lever). // **Biomass:** Because the average lifetime of a solar thermal plant is 45 years, a setting of $5.50/MWh PTC would correspond to a lever setting of approximately $8/MWh.</v>
      </c>
      <c r="Q463" s="276" t="str">
        <f>IF(ISBLANK(INDEX('Policy Characteristics'!K:K,MATCH($C463,'Policy Characteristics'!$C:$C,0))),"",INDEX('Policy Characteristics'!K:K,MATCH($C463,'Policy Characteristics'!$C:$C,0)))</f>
        <v>electricity-sector-main.html#subsidies</v>
      </c>
      <c r="R463" s="276"/>
      <c r="S463" s="337"/>
    </row>
    <row r="464" spans="1:19" x14ac:dyDescent="0.25">
      <c r="A464" s="276" t="str">
        <f>IF(ISBLANK(INDEX('Policy Characteristics'!A:A,MATCH($C464,'Policy Characteristics'!$C:$C,0))),"",INDEX('Policy Characteristics'!A:A,MATCH($C464,'Policy Characteristics'!$C:$C,0)))</f>
        <v>Electricity Supply</v>
      </c>
      <c r="B464" s="285" t="str">
        <f>IF(ISBLANK(INDEX('Policy Characteristics'!B:B,MATCH($C464,'Policy Characteristics'!$C:$C,0))),"",INDEX('Policy Characteristics'!B:B,MATCH($C464,'Policy Characteristics'!$C:$C,0)))</f>
        <v>Use EVs for Grid Balancing</v>
      </c>
      <c r="C464" s="1" t="s">
        <v>3668</v>
      </c>
      <c r="D464" s="6"/>
      <c r="E464" s="47"/>
      <c r="F464" s="6"/>
      <c r="G464" s="6"/>
      <c r="H464" s="44">
        <v>2235</v>
      </c>
      <c r="I464" s="348" t="s">
        <v>44</v>
      </c>
      <c r="J464" s="277" t="str">
        <f>IF(ISBLANK(INDEX('Policy Characteristics'!D:D,MATCH($C464,'Policy Characteristics'!$C:$C,0))),"",INDEX('Policy Characteristics'!D:D,MATCH($C464,'Policy Characteristics'!$C:$C,0)))</f>
        <v>EVs for Grid Balancing</v>
      </c>
      <c r="K464" s="276" t="str">
        <f>IF(ISBLANK(INDEX('Policy Characteristics'!E:E,MATCH($C464,'Policy Characteristics'!$C:$C,0))),"",INDEX('Policy Characteristics'!E:E,MATCH($C464,'Policy Characteristics'!$C:$C,0)))</f>
        <v>elec use EVs for grid balancing</v>
      </c>
      <c r="L464" s="395">
        <f>IF(ISBLANK(INDEX('Policy Characteristics'!F:F,MATCH($C464,'Policy Characteristics'!$C:$C,0))),"",INDEX('Policy Characteristics'!F:F,MATCH($C464,'Policy Characteristics'!$C:$C,0)))</f>
        <v>0</v>
      </c>
      <c r="M464" s="395">
        <f>IF(ISBLANK(INDEX('Policy Characteristics'!G:G,MATCH($C464,'Policy Characteristics'!$C:$C,0))),"",INDEX('Policy Characteristics'!G:G,MATCH($C464,'Policy Characteristics'!$C:$C,0)))</f>
        <v>1</v>
      </c>
      <c r="N464" s="395">
        <f>IF(ISBLANK(INDEX('Policy Characteristics'!H:H,MATCH($C464,'Policy Characteristics'!$C:$C,0))),"",INDEX('Policy Characteristics'!H:H,MATCH($C464,'Policy Characteristics'!$C:$C,0)))</f>
        <v>0.01</v>
      </c>
      <c r="O464" s="276" t="str">
        <f>IF(ISBLANK(INDEX('Policy Characteristics'!I:I,MATCH($C464,'Policy Characteristics'!$C:$C,0))),"",INDEX('Policy Characteristics'!I:I,MATCH($C464,'Policy Characteristics'!$C:$C,0)))</f>
        <v>% of EVs used</v>
      </c>
      <c r="P464" s="276" t="str">
        <f>IF(ISBLANK(INDEX('Policy Characteristics'!J:J,MATCH($C464,'Policy Characteristics'!$C:$C,0))),"",INDEX('Policy Characteristics'!J:J,MATCH($C464,'Policy Characteristics'!$C:$C,0)))</f>
        <v>**Description:** This policy increases the share of EVs that are used to assist in grid balancing on an average day.  This means the EV is connected to the grid during the hours when demand-shifting would be helpful (hours of net peak load) and can pause its charging or, ideally, can partially discharge its battery during these hours to help provide electricity to the grid.  // **Guidance for setting values:** Today, EVs generally are not used to help with grid balancing, and EVs and chargers may not have the capability to send electricity in the reverse direction to supply the grid (and have suitable safety cut-off systems to prevent energizing the grid when utilities intentionally shut it down to do repairs and maintenance).  Automatically changing the hours when an EV charges (but not discharging to support the grid) is technologically easier but provides less support to the grid.</v>
      </c>
      <c r="Q464" s="276" t="str">
        <f>IF(ISBLANK(INDEX('Policy Characteristics'!K:K,MATCH($C464,'Policy Characteristics'!$C:$C,0))),"",INDEX('Policy Characteristics'!K:K,MATCH($C464,'Policy Characteristics'!$C:$C,0)))</f>
        <v/>
      </c>
      <c r="R464" s="276" t="str">
        <f>IF(ISBLANK(INDEX('Policy Characteristics'!L:L,MATCH($C464,'Policy Characteristics'!$C:$C,0))),"",INDEX('Policy Characteristics'!L:L,MATCH($C464,'Policy Characteristics'!$C:$C,0)))</f>
        <v/>
      </c>
      <c r="S464" s="337"/>
    </row>
    <row r="465" spans="1:18" x14ac:dyDescent="0.25">
      <c r="A465" s="276" t="str">
        <f>IF(ISBLANK(INDEX('Policy Characteristics'!A:A,MATCH($C465,'Policy Characteristics'!$C:$C,0))),"",INDEX('Policy Characteristics'!A:A,MATCH($C465,'Policy Characteristics'!$C:$C,0)))</f>
        <v>Industry</v>
      </c>
      <c r="B465" s="285" t="str">
        <f>IF(ISBLANK(INDEX('Policy Characteristics'!B:B,MATCH($C465,'Policy Characteristics'!$C:$C,0))),"",INDEX('Policy Characteristics'!B:B,MATCH($C465,'Policy Characteristics'!$C:$C,0)))</f>
        <v>Buy In-Region Products</v>
      </c>
      <c r="C465" t="s">
        <v>3227</v>
      </c>
      <c r="D465" s="47" t="s">
        <v>3101</v>
      </c>
      <c r="E465" s="6"/>
      <c r="F465" t="s">
        <v>3126</v>
      </c>
      <c r="G465" s="47"/>
      <c r="H465" s="44">
        <v>1537</v>
      </c>
      <c r="I465" s="347" t="s">
        <v>44</v>
      </c>
      <c r="J465" s="277" t="str">
        <f>IF(ISBLANK(INDEX('Policy Characteristics'!D:D,MATCH($C465,'Policy Characteristics'!$C:$C,0))),"",INDEX('Policy Characteristics'!D:D,MATCH($C465,'Policy Characteristics'!$C:$C,0)))</f>
        <v>Buy In-Region Products</v>
      </c>
      <c r="K465" s="276" t="str">
        <f>IF(ISBLANK(INDEX('Policy Characteristics'!E:E,MATCH($C465,'Policy Characteristics'!$C:$C,0))),"",INDEX('Policy Characteristics'!E:E,MATCH($C465,'Policy Characteristics'!$C:$C,0)))</f>
        <v>indst buy in region outputs</v>
      </c>
      <c r="L465" s="284">
        <f>IF(ISBLANK(INDEX('Policy Characteristics'!F:F,MATCH($C465,'Policy Characteristics'!$C:$C,0))),"",INDEX('Policy Characteristics'!F:F,MATCH($C465,'Policy Characteristics'!$C:$C,0)))</f>
        <v>0</v>
      </c>
      <c r="M465" s="284">
        <f>IF(ISBLANK(INDEX('Policy Characteristics'!G:G,MATCH($C465,'Policy Characteristics'!$C:$C,0))),"",INDEX('Policy Characteristics'!G:G,MATCH($C465,'Policy Characteristics'!$C:$C,0)))</f>
        <v>0.5</v>
      </c>
      <c r="N465" s="284">
        <f>IF(ISBLANK(INDEX('Policy Characteristics'!H:H,MATCH($C465,'Policy Characteristics'!$C:$C,0))),"",INDEX('Policy Characteristics'!H:H,MATCH($C465,'Policy Characteristics'!$C:$C,0)))</f>
        <v>0.01</v>
      </c>
      <c r="O465" s="276" t="str">
        <f>IF(ISBLANK(INDEX('Policy Characteristics'!I:I,MATCH($C465,'Policy Characteristics'!$C:$C,0))),"",INDEX('Policy Characteristics'!I:I,MATCH($C465,'Policy Characteristics'!$C:$C,0)))</f>
        <v>% of imports shifted</v>
      </c>
      <c r="P465" s="276" t="str">
        <f>IF(ISBLANK(INDEX('Policy Characteristics'!J:J,MATCH($C465,'Policy Characteristics'!$C:$C,0))),"",INDEX('Policy Characteristics'!J:J,MATCH($C465,'Policy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5" s="276" t="str">
        <f>IF(ISBLANK(INDEX('Policy Characteristics'!K:K,MATCH($C465,'Policy Characteristics'!$C:$C,0))),"",INDEX('Policy Characteristics'!K:K,MATCH($C465,'Policy Characteristics'!$C:$C,0)))</f>
        <v/>
      </c>
      <c r="R465" s="276" t="str">
        <f>IF(ISBLANK(INDEX('Policy Characteristics'!L:L,MATCH($C465,'Policy Characteristics'!$C:$C,0))),"",INDEX('Policy Characteristics'!L:L,MATCH($C465,'Policy Characteristics'!$C:$C,0)))</f>
        <v/>
      </c>
    </row>
    <row r="466" spans="1:18" x14ac:dyDescent="0.25">
      <c r="A466" s="276" t="str">
        <f>IF(ISBLANK(INDEX('Policy Characteristics'!A:A,MATCH($C466,'Policy Characteristics'!$C:$C,0))),"",INDEX('Policy Characteristics'!A:A,MATCH($C466,'Policy Characteristics'!$C:$C,0)))</f>
        <v>Industry</v>
      </c>
      <c r="B466" s="285" t="str">
        <f>IF(ISBLANK(INDEX('Policy Characteristics'!B:B,MATCH($C466,'Policy Characteristics'!$C:$C,0))),"",INDEX('Policy Characteristics'!B:B,MATCH($C466,'Policy Characteristics'!$C:$C,0)))</f>
        <v>Buy In-Region Products</v>
      </c>
      <c r="C466" s="276" t="str">
        <f>C$465</f>
        <v>Fraction of Imported Industrial Outputs Shifted to In Region Suppliers</v>
      </c>
      <c r="D466" s="6" t="s">
        <v>3102</v>
      </c>
      <c r="E466" s="6"/>
      <c r="F466" t="s">
        <v>2790</v>
      </c>
      <c r="G466" s="48"/>
      <c r="H466" s="44">
        <v>1538</v>
      </c>
      <c r="I466" s="347" t="s">
        <v>44</v>
      </c>
      <c r="J466" s="277" t="str">
        <f>IF(ISBLANK(INDEX('Policy Characteristics'!D:D,MATCH($C466,'Policy Characteristics'!$C:$C,0))),"",INDEX('Policy Characteristics'!D:D,MATCH($C466,'Policy Characteristics'!$C:$C,0)))</f>
        <v>Buy In-Region Products</v>
      </c>
      <c r="K466" s="276" t="str">
        <f>IF(ISBLANK(INDEX('Policy Characteristics'!E:E,MATCH($C466,'Policy Characteristics'!$C:$C,0))),"",INDEX('Policy Characteristics'!E:E,MATCH($C466,'Policy Characteristics'!$C:$C,0)))</f>
        <v>indst buy in region outputs</v>
      </c>
      <c r="L466" s="284">
        <f>IF(ISBLANK(INDEX('Policy Characteristics'!F:F,MATCH($C466,'Policy Characteristics'!$C:$C,0))),"",INDEX('Policy Characteristics'!F:F,MATCH($C466,'Policy Characteristics'!$C:$C,0)))</f>
        <v>0</v>
      </c>
      <c r="M466" s="284">
        <f>IF(ISBLANK(INDEX('Policy Characteristics'!G:G,MATCH($C466,'Policy Characteristics'!$C:$C,0))),"",INDEX('Policy Characteristics'!G:G,MATCH($C466,'Policy Characteristics'!$C:$C,0)))</f>
        <v>0.5</v>
      </c>
      <c r="N466" s="284">
        <f>IF(ISBLANK(INDEX('Policy Characteristics'!H:H,MATCH($C466,'Policy Characteristics'!$C:$C,0))),"",INDEX('Policy Characteristics'!H:H,MATCH($C466,'Policy Characteristics'!$C:$C,0)))</f>
        <v>0.01</v>
      </c>
      <c r="O466" s="276" t="str">
        <f>IF(ISBLANK(INDEX('Policy Characteristics'!I:I,MATCH($C466,'Policy Characteristics'!$C:$C,0))),"",INDEX('Policy Characteristics'!I:I,MATCH($C466,'Policy Characteristics'!$C:$C,0)))</f>
        <v>% of imports shifted</v>
      </c>
      <c r="P466" s="276" t="str">
        <f>IF(ISBLANK(INDEX('Policy Characteristics'!J:J,MATCH($C466,'Policy Characteristics'!$C:$C,0))),"",INDEX('Policy Characteristics'!J:J,MATCH($C466,'Policy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6" s="276" t="str">
        <f>IF(ISBLANK(INDEX('Policy Characteristics'!K:K,MATCH($C466,'Policy Characteristics'!$C:$C,0))),"",INDEX('Policy Characteristics'!K:K,MATCH($C466,'Policy Characteristics'!$C:$C,0)))</f>
        <v/>
      </c>
      <c r="R466" s="276" t="str">
        <f>IF(ISBLANK(INDEX('Policy Characteristics'!L:L,MATCH($C466,'Policy Characteristics'!$C:$C,0))),"",INDEX('Policy Characteristics'!L:L,MATCH($C466,'Policy Characteristics'!$C:$C,0)))</f>
        <v/>
      </c>
    </row>
    <row r="467" spans="1:18" x14ac:dyDescent="0.25">
      <c r="A467" s="276" t="str">
        <f>IF(ISBLANK(INDEX('Policy Characteristics'!A:A,MATCH($C467,'Policy Characteristics'!$C:$C,0))),"",INDEX('Policy Characteristics'!A:A,MATCH($C467,'Policy Characteristics'!$C:$C,0)))</f>
        <v>Industry</v>
      </c>
      <c r="B467" s="285" t="str">
        <f>IF(ISBLANK(INDEX('Policy Characteristics'!B:B,MATCH($C467,'Policy Characteristics'!$C:$C,0))),"",INDEX('Policy Characteristics'!B:B,MATCH($C467,'Policy Characteristics'!$C:$C,0)))</f>
        <v>Buy In-Region Products</v>
      </c>
      <c r="C467" s="276" t="str">
        <f t="shared" ref="C467:C489" si="27">C$465</f>
        <v>Fraction of Imported Industrial Outputs Shifted to In Region Suppliers</v>
      </c>
      <c r="D467" s="6" t="s">
        <v>3103</v>
      </c>
      <c r="E467" s="6"/>
      <c r="F467" t="s">
        <v>3067</v>
      </c>
      <c r="G467" s="48"/>
      <c r="H467" s="44">
        <v>1539</v>
      </c>
      <c r="I467" s="347" t="s">
        <v>44</v>
      </c>
      <c r="J467" s="277" t="str">
        <f>IF(ISBLANK(INDEX('Policy Characteristics'!D:D,MATCH($C467,'Policy Characteristics'!$C:$C,0))),"",INDEX('Policy Characteristics'!D:D,MATCH($C467,'Policy Characteristics'!$C:$C,0)))</f>
        <v>Buy In-Region Products</v>
      </c>
      <c r="K467" s="276" t="str">
        <f>IF(ISBLANK(INDEX('Policy Characteristics'!E:E,MATCH($C467,'Policy Characteristics'!$C:$C,0))),"",INDEX('Policy Characteristics'!E:E,MATCH($C467,'Policy Characteristics'!$C:$C,0)))</f>
        <v>indst buy in region outputs</v>
      </c>
      <c r="L467" s="284">
        <f>IF(ISBLANK(INDEX('Policy Characteristics'!F:F,MATCH($C467,'Policy Characteristics'!$C:$C,0))),"",INDEX('Policy Characteristics'!F:F,MATCH($C467,'Policy Characteristics'!$C:$C,0)))</f>
        <v>0</v>
      </c>
      <c r="M467" s="284">
        <f>IF(ISBLANK(INDEX('Policy Characteristics'!G:G,MATCH($C467,'Policy Characteristics'!$C:$C,0))),"",INDEX('Policy Characteristics'!G:G,MATCH($C467,'Policy Characteristics'!$C:$C,0)))</f>
        <v>0.5</v>
      </c>
      <c r="N467" s="284">
        <f>IF(ISBLANK(INDEX('Policy Characteristics'!H:H,MATCH($C467,'Policy Characteristics'!$C:$C,0))),"",INDEX('Policy Characteristics'!H:H,MATCH($C467,'Policy Characteristics'!$C:$C,0)))</f>
        <v>0.01</v>
      </c>
      <c r="O467" s="276" t="str">
        <f>IF(ISBLANK(INDEX('Policy Characteristics'!I:I,MATCH($C467,'Policy Characteristics'!$C:$C,0))),"",INDEX('Policy Characteristics'!I:I,MATCH($C467,'Policy Characteristics'!$C:$C,0)))</f>
        <v>% of imports shifted</v>
      </c>
      <c r="P467" s="276" t="str">
        <f>IF(ISBLANK(INDEX('Policy Characteristics'!J:J,MATCH($C467,'Policy Characteristics'!$C:$C,0))),"",INDEX('Policy Characteristics'!J:J,MATCH($C467,'Policy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7" s="276" t="str">
        <f>IF(ISBLANK(INDEX('Policy Characteristics'!K:K,MATCH($C467,'Policy Characteristics'!$C:$C,0))),"",INDEX('Policy Characteristics'!K:K,MATCH($C467,'Policy Characteristics'!$C:$C,0)))</f>
        <v/>
      </c>
      <c r="R467" s="276" t="str">
        <f>IF(ISBLANK(INDEX('Policy Characteristics'!L:L,MATCH($C467,'Policy Characteristics'!$C:$C,0))),"",INDEX('Policy Characteristics'!L:L,MATCH($C467,'Policy Characteristics'!$C:$C,0)))</f>
        <v/>
      </c>
    </row>
    <row r="468" spans="1:18" x14ac:dyDescent="0.25">
      <c r="A468" s="276" t="str">
        <f>IF(ISBLANK(INDEX('Policy Characteristics'!A:A,MATCH($C468,'Policy Characteristics'!$C:$C,0))),"",INDEX('Policy Characteristics'!A:A,MATCH($C468,'Policy Characteristics'!$C:$C,0)))</f>
        <v>Industry</v>
      </c>
      <c r="B468" s="285" t="str">
        <f>IF(ISBLANK(INDEX('Policy Characteristics'!B:B,MATCH($C468,'Policy Characteristics'!$C:$C,0))),"",INDEX('Policy Characteristics'!B:B,MATCH($C468,'Policy Characteristics'!$C:$C,0)))</f>
        <v>Buy In-Region Products</v>
      </c>
      <c r="C468" s="276" t="str">
        <f t="shared" si="27"/>
        <v>Fraction of Imported Industrial Outputs Shifted to In Region Suppliers</v>
      </c>
      <c r="D468" s="6" t="s">
        <v>3104</v>
      </c>
      <c r="E468" s="6"/>
      <c r="F468" t="s">
        <v>3068</v>
      </c>
      <c r="G468" s="48"/>
      <c r="H468" s="44">
        <v>1540</v>
      </c>
      <c r="I468" s="347" t="s">
        <v>44</v>
      </c>
      <c r="J468" s="277" t="str">
        <f>IF(ISBLANK(INDEX('Policy Characteristics'!D:D,MATCH($C468,'Policy Characteristics'!$C:$C,0))),"",INDEX('Policy Characteristics'!D:D,MATCH($C468,'Policy Characteristics'!$C:$C,0)))</f>
        <v>Buy In-Region Products</v>
      </c>
      <c r="K468" s="276" t="str">
        <f>IF(ISBLANK(INDEX('Policy Characteristics'!E:E,MATCH($C468,'Policy Characteristics'!$C:$C,0))),"",INDEX('Policy Characteristics'!E:E,MATCH($C468,'Policy Characteristics'!$C:$C,0)))</f>
        <v>indst buy in region outputs</v>
      </c>
      <c r="L468" s="284">
        <f>IF(ISBLANK(INDEX('Policy Characteristics'!F:F,MATCH($C468,'Policy Characteristics'!$C:$C,0))),"",INDEX('Policy Characteristics'!F:F,MATCH($C468,'Policy Characteristics'!$C:$C,0)))</f>
        <v>0</v>
      </c>
      <c r="M468" s="284">
        <f>IF(ISBLANK(INDEX('Policy Characteristics'!G:G,MATCH($C468,'Policy Characteristics'!$C:$C,0))),"",INDEX('Policy Characteristics'!G:G,MATCH($C468,'Policy Characteristics'!$C:$C,0)))</f>
        <v>0.5</v>
      </c>
      <c r="N468" s="284">
        <f>IF(ISBLANK(INDEX('Policy Characteristics'!H:H,MATCH($C468,'Policy Characteristics'!$C:$C,0))),"",INDEX('Policy Characteristics'!H:H,MATCH($C468,'Policy Characteristics'!$C:$C,0)))</f>
        <v>0.01</v>
      </c>
      <c r="O468" s="276" t="str">
        <f>IF(ISBLANK(INDEX('Policy Characteristics'!I:I,MATCH($C468,'Policy Characteristics'!$C:$C,0))),"",INDEX('Policy Characteristics'!I:I,MATCH($C468,'Policy Characteristics'!$C:$C,0)))</f>
        <v>% of imports shifted</v>
      </c>
      <c r="P468" s="276" t="str">
        <f>IF(ISBLANK(INDEX('Policy Characteristics'!J:J,MATCH($C468,'Policy Characteristics'!$C:$C,0))),"",INDEX('Policy Characteristics'!J:J,MATCH($C468,'Policy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8" s="276" t="str">
        <f>IF(ISBLANK(INDEX('Policy Characteristics'!K:K,MATCH($C468,'Policy Characteristics'!$C:$C,0))),"",INDEX('Policy Characteristics'!K:K,MATCH($C468,'Policy Characteristics'!$C:$C,0)))</f>
        <v/>
      </c>
      <c r="R468" s="276" t="str">
        <f>IF(ISBLANK(INDEX('Policy Characteristics'!L:L,MATCH($C468,'Policy Characteristics'!$C:$C,0))),"",INDEX('Policy Characteristics'!L:L,MATCH($C468,'Policy Characteristics'!$C:$C,0)))</f>
        <v/>
      </c>
    </row>
    <row r="469" spans="1:18" x14ac:dyDescent="0.25">
      <c r="A469" s="276" t="str">
        <f>IF(ISBLANK(INDEX('Policy Characteristics'!A:A,MATCH($C469,'Policy Characteristics'!$C:$C,0))),"",INDEX('Policy Characteristics'!A:A,MATCH($C469,'Policy Characteristics'!$C:$C,0)))</f>
        <v>Industry</v>
      </c>
      <c r="B469" s="285" t="str">
        <f>IF(ISBLANK(INDEX('Policy Characteristics'!B:B,MATCH($C469,'Policy Characteristics'!$C:$C,0))),"",INDEX('Policy Characteristics'!B:B,MATCH($C469,'Policy Characteristics'!$C:$C,0)))</f>
        <v>Buy In-Region Products</v>
      </c>
      <c r="C469" s="276" t="str">
        <f t="shared" si="27"/>
        <v>Fraction of Imported Industrial Outputs Shifted to In Region Suppliers</v>
      </c>
      <c r="D469" s="6" t="s">
        <v>3105</v>
      </c>
      <c r="E469" s="6"/>
      <c r="F469" t="s">
        <v>3069</v>
      </c>
      <c r="G469" s="48"/>
      <c r="H469" s="44">
        <v>1541</v>
      </c>
      <c r="I469" s="347" t="s">
        <v>44</v>
      </c>
      <c r="J469" s="277" t="str">
        <f>IF(ISBLANK(INDEX('Policy Characteristics'!D:D,MATCH($C469,'Policy Characteristics'!$C:$C,0))),"",INDEX('Policy Characteristics'!D:D,MATCH($C469,'Policy Characteristics'!$C:$C,0)))</f>
        <v>Buy In-Region Products</v>
      </c>
      <c r="K469" s="276" t="str">
        <f>IF(ISBLANK(INDEX('Policy Characteristics'!E:E,MATCH($C469,'Policy Characteristics'!$C:$C,0))),"",INDEX('Policy Characteristics'!E:E,MATCH($C469,'Policy Characteristics'!$C:$C,0)))</f>
        <v>indst buy in region outputs</v>
      </c>
      <c r="L469" s="284">
        <f>IF(ISBLANK(INDEX('Policy Characteristics'!F:F,MATCH($C469,'Policy Characteristics'!$C:$C,0))),"",INDEX('Policy Characteristics'!F:F,MATCH($C469,'Policy Characteristics'!$C:$C,0)))</f>
        <v>0</v>
      </c>
      <c r="M469" s="284">
        <f>IF(ISBLANK(INDEX('Policy Characteristics'!G:G,MATCH($C469,'Policy Characteristics'!$C:$C,0))),"",INDEX('Policy Characteristics'!G:G,MATCH($C469,'Policy Characteristics'!$C:$C,0)))</f>
        <v>0.5</v>
      </c>
      <c r="N469" s="284">
        <f>IF(ISBLANK(INDEX('Policy Characteristics'!H:H,MATCH($C469,'Policy Characteristics'!$C:$C,0))),"",INDEX('Policy Characteristics'!H:H,MATCH($C469,'Policy Characteristics'!$C:$C,0)))</f>
        <v>0.01</v>
      </c>
      <c r="O469" s="276" t="str">
        <f>IF(ISBLANK(INDEX('Policy Characteristics'!I:I,MATCH($C469,'Policy Characteristics'!$C:$C,0))),"",INDEX('Policy Characteristics'!I:I,MATCH($C469,'Policy Characteristics'!$C:$C,0)))</f>
        <v>% of imports shifted</v>
      </c>
      <c r="P469" s="276" t="str">
        <f>IF(ISBLANK(INDEX('Policy Characteristics'!J:J,MATCH($C469,'Policy Characteristics'!$C:$C,0))),"",INDEX('Policy Characteristics'!J:J,MATCH($C469,'Policy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69" s="276" t="str">
        <f>IF(ISBLANK(INDEX('Policy Characteristics'!K:K,MATCH($C469,'Policy Characteristics'!$C:$C,0))),"",INDEX('Policy Characteristics'!K:K,MATCH($C469,'Policy Characteristics'!$C:$C,0)))</f>
        <v/>
      </c>
      <c r="R469" s="276" t="str">
        <f>IF(ISBLANK(INDEX('Policy Characteristics'!L:L,MATCH($C469,'Policy Characteristics'!$C:$C,0))),"",INDEX('Policy Characteristics'!L:L,MATCH($C469,'Policy Characteristics'!$C:$C,0)))</f>
        <v/>
      </c>
    </row>
    <row r="470" spans="1:18" x14ac:dyDescent="0.25">
      <c r="A470" s="276" t="str">
        <f>IF(ISBLANK(INDEX('Policy Characteristics'!A:A,MATCH($C470,'Policy Characteristics'!$C:$C,0))),"",INDEX('Policy Characteristics'!A:A,MATCH($C470,'Policy Characteristics'!$C:$C,0)))</f>
        <v>Industry</v>
      </c>
      <c r="B470" s="285" t="str">
        <f>IF(ISBLANK(INDEX('Policy Characteristics'!B:B,MATCH($C470,'Policy Characteristics'!$C:$C,0))),"",INDEX('Policy Characteristics'!B:B,MATCH($C470,'Policy Characteristics'!$C:$C,0)))</f>
        <v>Buy In-Region Products</v>
      </c>
      <c r="C470" s="276" t="str">
        <f t="shared" si="27"/>
        <v>Fraction of Imported Industrial Outputs Shifted to In Region Suppliers</v>
      </c>
      <c r="D470" s="6" t="s">
        <v>3106</v>
      </c>
      <c r="E470" s="6"/>
      <c r="F470" t="s">
        <v>3070</v>
      </c>
      <c r="G470" s="48"/>
      <c r="H470" s="44">
        <v>1542</v>
      </c>
      <c r="I470" s="347" t="s">
        <v>44</v>
      </c>
      <c r="J470" s="277" t="str">
        <f>IF(ISBLANK(INDEX('Policy Characteristics'!D:D,MATCH($C470,'Policy Characteristics'!$C:$C,0))),"",INDEX('Policy Characteristics'!D:D,MATCH($C470,'Policy Characteristics'!$C:$C,0)))</f>
        <v>Buy In-Region Products</v>
      </c>
      <c r="K470" s="276" t="str">
        <f>IF(ISBLANK(INDEX('Policy Characteristics'!E:E,MATCH($C470,'Policy Characteristics'!$C:$C,0))),"",INDEX('Policy Characteristics'!E:E,MATCH($C470,'Policy Characteristics'!$C:$C,0)))</f>
        <v>indst buy in region outputs</v>
      </c>
      <c r="L470" s="284">
        <f>IF(ISBLANK(INDEX('Policy Characteristics'!F:F,MATCH($C470,'Policy Characteristics'!$C:$C,0))),"",INDEX('Policy Characteristics'!F:F,MATCH($C470,'Policy Characteristics'!$C:$C,0)))</f>
        <v>0</v>
      </c>
      <c r="M470" s="284">
        <f>IF(ISBLANK(INDEX('Policy Characteristics'!G:G,MATCH($C470,'Policy Characteristics'!$C:$C,0))),"",INDEX('Policy Characteristics'!G:G,MATCH($C470,'Policy Characteristics'!$C:$C,0)))</f>
        <v>0.5</v>
      </c>
      <c r="N470" s="284">
        <f>IF(ISBLANK(INDEX('Policy Characteristics'!H:H,MATCH($C470,'Policy Characteristics'!$C:$C,0))),"",INDEX('Policy Characteristics'!H:H,MATCH($C470,'Policy Characteristics'!$C:$C,0)))</f>
        <v>0.01</v>
      </c>
      <c r="O470" s="276" t="str">
        <f>IF(ISBLANK(INDEX('Policy Characteristics'!I:I,MATCH($C470,'Policy Characteristics'!$C:$C,0))),"",INDEX('Policy Characteristics'!I:I,MATCH($C470,'Policy Characteristics'!$C:$C,0)))</f>
        <v>% of imports shifted</v>
      </c>
      <c r="P470" s="276" t="str">
        <f>IF(ISBLANK(INDEX('Policy Characteristics'!J:J,MATCH($C470,'Policy Characteristics'!$C:$C,0))),"",INDEX('Policy Characteristics'!J:J,MATCH($C470,'Policy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0" s="276" t="str">
        <f>IF(ISBLANK(INDEX('Policy Characteristics'!K:K,MATCH($C470,'Policy Characteristics'!$C:$C,0))),"",INDEX('Policy Characteristics'!K:K,MATCH($C470,'Policy Characteristics'!$C:$C,0)))</f>
        <v/>
      </c>
      <c r="R470" s="276" t="str">
        <f>IF(ISBLANK(INDEX('Policy Characteristics'!L:L,MATCH($C470,'Policy Characteristics'!$C:$C,0))),"",INDEX('Policy Characteristics'!L:L,MATCH($C470,'Policy Characteristics'!$C:$C,0)))</f>
        <v/>
      </c>
    </row>
    <row r="471" spans="1:18" x14ac:dyDescent="0.25">
      <c r="A471" s="276" t="str">
        <f>IF(ISBLANK(INDEX('Policy Characteristics'!A:A,MATCH($C471,'Policy Characteristics'!$C:$C,0))),"",INDEX('Policy Characteristics'!A:A,MATCH($C471,'Policy Characteristics'!$C:$C,0)))</f>
        <v>Industry</v>
      </c>
      <c r="B471" s="285" t="str">
        <f>IF(ISBLANK(INDEX('Policy Characteristics'!B:B,MATCH($C471,'Policy Characteristics'!$C:$C,0))),"",INDEX('Policy Characteristics'!B:B,MATCH($C471,'Policy Characteristics'!$C:$C,0)))</f>
        <v>Buy In-Region Products</v>
      </c>
      <c r="C471" s="276" t="str">
        <f t="shared" si="27"/>
        <v>Fraction of Imported Industrial Outputs Shifted to In Region Suppliers</v>
      </c>
      <c r="D471" s="6" t="s">
        <v>3107</v>
      </c>
      <c r="E471" s="6"/>
      <c r="F471" t="s">
        <v>3071</v>
      </c>
      <c r="G471" s="48"/>
      <c r="H471" s="44">
        <v>1543</v>
      </c>
      <c r="I471" s="347" t="s">
        <v>44</v>
      </c>
      <c r="J471" s="277" t="str">
        <f>IF(ISBLANK(INDEX('Policy Characteristics'!D:D,MATCH($C471,'Policy Characteristics'!$C:$C,0))),"",INDEX('Policy Characteristics'!D:D,MATCH($C471,'Policy Characteristics'!$C:$C,0)))</f>
        <v>Buy In-Region Products</v>
      </c>
      <c r="K471" s="276" t="str">
        <f>IF(ISBLANK(INDEX('Policy Characteristics'!E:E,MATCH($C471,'Policy Characteristics'!$C:$C,0))),"",INDEX('Policy Characteristics'!E:E,MATCH($C471,'Policy Characteristics'!$C:$C,0)))</f>
        <v>indst buy in region outputs</v>
      </c>
      <c r="L471" s="284">
        <f>IF(ISBLANK(INDEX('Policy Characteristics'!F:F,MATCH($C471,'Policy Characteristics'!$C:$C,0))),"",INDEX('Policy Characteristics'!F:F,MATCH($C471,'Policy Characteristics'!$C:$C,0)))</f>
        <v>0</v>
      </c>
      <c r="M471" s="284">
        <f>IF(ISBLANK(INDEX('Policy Characteristics'!G:G,MATCH($C471,'Policy Characteristics'!$C:$C,0))),"",INDEX('Policy Characteristics'!G:G,MATCH($C471,'Policy Characteristics'!$C:$C,0)))</f>
        <v>0.5</v>
      </c>
      <c r="N471" s="284">
        <f>IF(ISBLANK(INDEX('Policy Characteristics'!H:H,MATCH($C471,'Policy Characteristics'!$C:$C,0))),"",INDEX('Policy Characteristics'!H:H,MATCH($C471,'Policy Characteristics'!$C:$C,0)))</f>
        <v>0.01</v>
      </c>
      <c r="O471" s="276" t="str">
        <f>IF(ISBLANK(INDEX('Policy Characteristics'!I:I,MATCH($C471,'Policy Characteristics'!$C:$C,0))),"",INDEX('Policy Characteristics'!I:I,MATCH($C471,'Policy Characteristics'!$C:$C,0)))</f>
        <v>% of imports shifted</v>
      </c>
      <c r="P471" s="276" t="str">
        <f>IF(ISBLANK(INDEX('Policy Characteristics'!J:J,MATCH($C471,'Policy Characteristics'!$C:$C,0))),"",INDEX('Policy Characteristics'!J:J,MATCH($C471,'Policy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1" s="276" t="str">
        <f>IF(ISBLANK(INDEX('Policy Characteristics'!K:K,MATCH($C471,'Policy Characteristics'!$C:$C,0))),"",INDEX('Policy Characteristics'!K:K,MATCH($C471,'Policy Characteristics'!$C:$C,0)))</f>
        <v/>
      </c>
      <c r="R471" s="276" t="str">
        <f>IF(ISBLANK(INDEX('Policy Characteristics'!L:L,MATCH($C471,'Policy Characteristics'!$C:$C,0))),"",INDEX('Policy Characteristics'!L:L,MATCH($C471,'Policy Characteristics'!$C:$C,0)))</f>
        <v/>
      </c>
    </row>
    <row r="472" spans="1:18" x14ac:dyDescent="0.25">
      <c r="A472" s="276" t="str">
        <f>IF(ISBLANK(INDEX('Policy Characteristics'!A:A,MATCH($C472,'Policy Characteristics'!$C:$C,0))),"",INDEX('Policy Characteristics'!A:A,MATCH($C472,'Policy Characteristics'!$C:$C,0)))</f>
        <v>Industry</v>
      </c>
      <c r="B472" s="285" t="str">
        <f>IF(ISBLANK(INDEX('Policy Characteristics'!B:B,MATCH($C472,'Policy Characteristics'!$C:$C,0))),"",INDEX('Policy Characteristics'!B:B,MATCH($C472,'Policy Characteristics'!$C:$C,0)))</f>
        <v>Buy In-Region Products</v>
      </c>
      <c r="C472" s="276" t="str">
        <f t="shared" si="27"/>
        <v>Fraction of Imported Industrial Outputs Shifted to In Region Suppliers</v>
      </c>
      <c r="D472" s="6" t="s">
        <v>3108</v>
      </c>
      <c r="E472" s="6"/>
      <c r="F472" t="s">
        <v>3072</v>
      </c>
      <c r="G472" s="48"/>
      <c r="H472" s="44">
        <v>1544</v>
      </c>
      <c r="I472" s="347" t="s">
        <v>44</v>
      </c>
      <c r="J472" s="277" t="str">
        <f>IF(ISBLANK(INDEX('Policy Characteristics'!D:D,MATCH($C472,'Policy Characteristics'!$C:$C,0))),"",INDEX('Policy Characteristics'!D:D,MATCH($C472,'Policy Characteristics'!$C:$C,0)))</f>
        <v>Buy In-Region Products</v>
      </c>
      <c r="K472" s="276" t="str">
        <f>IF(ISBLANK(INDEX('Policy Characteristics'!E:E,MATCH($C472,'Policy Characteristics'!$C:$C,0))),"",INDEX('Policy Characteristics'!E:E,MATCH($C472,'Policy Characteristics'!$C:$C,0)))</f>
        <v>indst buy in region outputs</v>
      </c>
      <c r="L472" s="284">
        <f>IF(ISBLANK(INDEX('Policy Characteristics'!F:F,MATCH($C472,'Policy Characteristics'!$C:$C,0))),"",INDEX('Policy Characteristics'!F:F,MATCH($C472,'Policy Characteristics'!$C:$C,0)))</f>
        <v>0</v>
      </c>
      <c r="M472" s="284">
        <f>IF(ISBLANK(INDEX('Policy Characteristics'!G:G,MATCH($C472,'Policy Characteristics'!$C:$C,0))),"",INDEX('Policy Characteristics'!G:G,MATCH($C472,'Policy Characteristics'!$C:$C,0)))</f>
        <v>0.5</v>
      </c>
      <c r="N472" s="284">
        <f>IF(ISBLANK(INDEX('Policy Characteristics'!H:H,MATCH($C472,'Policy Characteristics'!$C:$C,0))),"",INDEX('Policy Characteristics'!H:H,MATCH($C472,'Policy Characteristics'!$C:$C,0)))</f>
        <v>0.01</v>
      </c>
      <c r="O472" s="276" t="str">
        <f>IF(ISBLANK(INDEX('Policy Characteristics'!I:I,MATCH($C472,'Policy Characteristics'!$C:$C,0))),"",INDEX('Policy Characteristics'!I:I,MATCH($C472,'Policy Characteristics'!$C:$C,0)))</f>
        <v>% of imports shifted</v>
      </c>
      <c r="P472" s="276" t="str">
        <f>IF(ISBLANK(INDEX('Policy Characteristics'!J:J,MATCH($C472,'Policy Characteristics'!$C:$C,0))),"",INDEX('Policy Characteristics'!J:J,MATCH($C472,'Policy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2" s="276" t="str">
        <f>IF(ISBLANK(INDEX('Policy Characteristics'!K:K,MATCH($C472,'Policy Characteristics'!$C:$C,0))),"",INDEX('Policy Characteristics'!K:K,MATCH($C472,'Policy Characteristics'!$C:$C,0)))</f>
        <v/>
      </c>
      <c r="R472" s="276" t="str">
        <f>IF(ISBLANK(INDEX('Policy Characteristics'!L:L,MATCH($C472,'Policy Characteristics'!$C:$C,0))),"",INDEX('Policy Characteristics'!L:L,MATCH($C472,'Policy Characteristics'!$C:$C,0)))</f>
        <v/>
      </c>
    </row>
    <row r="473" spans="1:18" x14ac:dyDescent="0.25">
      <c r="A473" s="276" t="str">
        <f>IF(ISBLANK(INDEX('Policy Characteristics'!A:A,MATCH($C473,'Policy Characteristics'!$C:$C,0))),"",INDEX('Policy Characteristics'!A:A,MATCH($C473,'Policy Characteristics'!$C:$C,0)))</f>
        <v>Industry</v>
      </c>
      <c r="B473" s="285" t="str">
        <f>IF(ISBLANK(INDEX('Policy Characteristics'!B:B,MATCH($C473,'Policy Characteristics'!$C:$C,0))),"",INDEX('Policy Characteristics'!B:B,MATCH($C473,'Policy Characteristics'!$C:$C,0)))</f>
        <v>Buy In-Region Products</v>
      </c>
      <c r="C473" s="276" t="str">
        <f t="shared" si="27"/>
        <v>Fraction of Imported Industrial Outputs Shifted to In Region Suppliers</v>
      </c>
      <c r="D473" s="6" t="s">
        <v>3109</v>
      </c>
      <c r="E473" s="6"/>
      <c r="F473" t="s">
        <v>3073</v>
      </c>
      <c r="G473" s="48"/>
      <c r="H473" s="44">
        <v>1545</v>
      </c>
      <c r="I473" s="347" t="s">
        <v>44</v>
      </c>
      <c r="J473" s="277" t="str">
        <f>IF(ISBLANK(INDEX('Policy Characteristics'!D:D,MATCH($C473,'Policy Characteristics'!$C:$C,0))),"",INDEX('Policy Characteristics'!D:D,MATCH($C473,'Policy Characteristics'!$C:$C,0)))</f>
        <v>Buy In-Region Products</v>
      </c>
      <c r="K473" s="276" t="str">
        <f>IF(ISBLANK(INDEX('Policy Characteristics'!E:E,MATCH($C473,'Policy Characteristics'!$C:$C,0))),"",INDEX('Policy Characteristics'!E:E,MATCH($C473,'Policy Characteristics'!$C:$C,0)))</f>
        <v>indst buy in region outputs</v>
      </c>
      <c r="L473" s="284">
        <f>IF(ISBLANK(INDEX('Policy Characteristics'!F:F,MATCH($C473,'Policy Characteristics'!$C:$C,0))),"",INDEX('Policy Characteristics'!F:F,MATCH($C473,'Policy Characteristics'!$C:$C,0)))</f>
        <v>0</v>
      </c>
      <c r="M473" s="284">
        <f>IF(ISBLANK(INDEX('Policy Characteristics'!G:G,MATCH($C473,'Policy Characteristics'!$C:$C,0))),"",INDEX('Policy Characteristics'!G:G,MATCH($C473,'Policy Characteristics'!$C:$C,0)))</f>
        <v>0.5</v>
      </c>
      <c r="N473" s="284">
        <f>IF(ISBLANK(INDEX('Policy Characteristics'!H:H,MATCH($C473,'Policy Characteristics'!$C:$C,0))),"",INDEX('Policy Characteristics'!H:H,MATCH($C473,'Policy Characteristics'!$C:$C,0)))</f>
        <v>0.01</v>
      </c>
      <c r="O473" s="276" t="str">
        <f>IF(ISBLANK(INDEX('Policy Characteristics'!I:I,MATCH($C473,'Policy Characteristics'!$C:$C,0))),"",INDEX('Policy Characteristics'!I:I,MATCH($C473,'Policy Characteristics'!$C:$C,0)))</f>
        <v>% of imports shifted</v>
      </c>
      <c r="P473" s="276" t="str">
        <f>IF(ISBLANK(INDEX('Policy Characteristics'!J:J,MATCH($C473,'Policy Characteristics'!$C:$C,0))),"",INDEX('Policy Characteristics'!J:J,MATCH($C473,'Policy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3" s="276" t="str">
        <f>IF(ISBLANK(INDEX('Policy Characteristics'!K:K,MATCH($C473,'Policy Characteristics'!$C:$C,0))),"",INDEX('Policy Characteristics'!K:K,MATCH($C473,'Policy Characteristics'!$C:$C,0)))</f>
        <v/>
      </c>
      <c r="R473" s="276" t="str">
        <f>IF(ISBLANK(INDEX('Policy Characteristics'!L:L,MATCH($C473,'Policy Characteristics'!$C:$C,0))),"",INDEX('Policy Characteristics'!L:L,MATCH($C473,'Policy Characteristics'!$C:$C,0)))</f>
        <v/>
      </c>
    </row>
    <row r="474" spans="1:18" x14ac:dyDescent="0.25">
      <c r="A474" s="276" t="str">
        <f>IF(ISBLANK(INDEX('Policy Characteristics'!A:A,MATCH($C474,'Policy Characteristics'!$C:$C,0))),"",INDEX('Policy Characteristics'!A:A,MATCH($C474,'Policy Characteristics'!$C:$C,0)))</f>
        <v>Industry</v>
      </c>
      <c r="B474" s="285" t="str">
        <f>IF(ISBLANK(INDEX('Policy Characteristics'!B:B,MATCH($C474,'Policy Characteristics'!$C:$C,0))),"",INDEX('Policy Characteristics'!B:B,MATCH($C474,'Policy Characteristics'!$C:$C,0)))</f>
        <v>Buy In-Region Products</v>
      </c>
      <c r="C474" s="276" t="str">
        <f t="shared" si="27"/>
        <v>Fraction of Imported Industrial Outputs Shifted to In Region Suppliers</v>
      </c>
      <c r="D474" s="6" t="s">
        <v>3110</v>
      </c>
      <c r="E474" s="6"/>
      <c r="F474" t="s">
        <v>2605</v>
      </c>
      <c r="G474" s="48"/>
      <c r="H474" s="44">
        <v>1546</v>
      </c>
      <c r="I474" s="347" t="s">
        <v>44</v>
      </c>
      <c r="J474" s="277" t="str">
        <f>IF(ISBLANK(INDEX('Policy Characteristics'!D:D,MATCH($C474,'Policy Characteristics'!$C:$C,0))),"",INDEX('Policy Characteristics'!D:D,MATCH($C474,'Policy Characteristics'!$C:$C,0)))</f>
        <v>Buy In-Region Products</v>
      </c>
      <c r="K474" s="276" t="str">
        <f>IF(ISBLANK(INDEX('Policy Characteristics'!E:E,MATCH($C474,'Policy Characteristics'!$C:$C,0))),"",INDEX('Policy Characteristics'!E:E,MATCH($C474,'Policy Characteristics'!$C:$C,0)))</f>
        <v>indst buy in region outputs</v>
      </c>
      <c r="L474" s="284">
        <f>IF(ISBLANK(INDEX('Policy Characteristics'!F:F,MATCH($C474,'Policy Characteristics'!$C:$C,0))),"",INDEX('Policy Characteristics'!F:F,MATCH($C474,'Policy Characteristics'!$C:$C,0)))</f>
        <v>0</v>
      </c>
      <c r="M474" s="284">
        <f>IF(ISBLANK(INDEX('Policy Characteristics'!G:G,MATCH($C474,'Policy Characteristics'!$C:$C,0))),"",INDEX('Policy Characteristics'!G:G,MATCH($C474,'Policy Characteristics'!$C:$C,0)))</f>
        <v>0.5</v>
      </c>
      <c r="N474" s="284">
        <f>IF(ISBLANK(INDEX('Policy Characteristics'!H:H,MATCH($C474,'Policy Characteristics'!$C:$C,0))),"",INDEX('Policy Characteristics'!H:H,MATCH($C474,'Policy Characteristics'!$C:$C,0)))</f>
        <v>0.01</v>
      </c>
      <c r="O474" s="276" t="str">
        <f>IF(ISBLANK(INDEX('Policy Characteristics'!I:I,MATCH($C474,'Policy Characteristics'!$C:$C,0))),"",INDEX('Policy Characteristics'!I:I,MATCH($C474,'Policy Characteristics'!$C:$C,0)))</f>
        <v>% of imports shifted</v>
      </c>
      <c r="P474" s="276" t="str">
        <f>IF(ISBLANK(INDEX('Policy Characteristics'!J:J,MATCH($C474,'Policy Characteristics'!$C:$C,0))),"",INDEX('Policy Characteristics'!J:J,MATCH($C474,'Policy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4" s="276" t="str">
        <f>IF(ISBLANK(INDEX('Policy Characteristics'!K:K,MATCH($C474,'Policy Characteristics'!$C:$C,0))),"",INDEX('Policy Characteristics'!K:K,MATCH($C474,'Policy Characteristics'!$C:$C,0)))</f>
        <v/>
      </c>
      <c r="R474" s="276" t="str">
        <f>IF(ISBLANK(INDEX('Policy Characteristics'!L:L,MATCH($C474,'Policy Characteristics'!$C:$C,0))),"",INDEX('Policy Characteristics'!L:L,MATCH($C474,'Policy Characteristics'!$C:$C,0)))</f>
        <v/>
      </c>
    </row>
    <row r="475" spans="1:18" x14ac:dyDescent="0.25">
      <c r="A475" s="276" t="str">
        <f>IF(ISBLANK(INDEX('Policy Characteristics'!A:A,MATCH($C475,'Policy Characteristics'!$C:$C,0))),"",INDEX('Policy Characteristics'!A:A,MATCH($C475,'Policy Characteristics'!$C:$C,0)))</f>
        <v>Industry</v>
      </c>
      <c r="B475" s="285" t="str">
        <f>IF(ISBLANK(INDEX('Policy Characteristics'!B:B,MATCH($C475,'Policy Characteristics'!$C:$C,0))),"",INDEX('Policy Characteristics'!B:B,MATCH($C475,'Policy Characteristics'!$C:$C,0)))</f>
        <v>Buy In-Region Products</v>
      </c>
      <c r="C475" s="276" t="str">
        <f t="shared" si="27"/>
        <v>Fraction of Imported Industrial Outputs Shifted to In Region Suppliers</v>
      </c>
      <c r="D475" s="6" t="s">
        <v>3111</v>
      </c>
      <c r="E475" s="6"/>
      <c r="F475" t="s">
        <v>3074</v>
      </c>
      <c r="G475" s="48"/>
      <c r="H475" s="44">
        <v>1547</v>
      </c>
      <c r="I475" s="347" t="s">
        <v>44</v>
      </c>
      <c r="J475" s="277" t="str">
        <f>IF(ISBLANK(INDEX('Policy Characteristics'!D:D,MATCH($C475,'Policy Characteristics'!$C:$C,0))),"",INDEX('Policy Characteristics'!D:D,MATCH($C475,'Policy Characteristics'!$C:$C,0)))</f>
        <v>Buy In-Region Products</v>
      </c>
      <c r="K475" s="276" t="str">
        <f>IF(ISBLANK(INDEX('Policy Characteristics'!E:E,MATCH($C475,'Policy Characteristics'!$C:$C,0))),"",INDEX('Policy Characteristics'!E:E,MATCH($C475,'Policy Characteristics'!$C:$C,0)))</f>
        <v>indst buy in region outputs</v>
      </c>
      <c r="L475" s="284">
        <f>IF(ISBLANK(INDEX('Policy Characteristics'!F:F,MATCH($C475,'Policy Characteristics'!$C:$C,0))),"",INDEX('Policy Characteristics'!F:F,MATCH($C475,'Policy Characteristics'!$C:$C,0)))</f>
        <v>0</v>
      </c>
      <c r="M475" s="284">
        <f>IF(ISBLANK(INDEX('Policy Characteristics'!G:G,MATCH($C475,'Policy Characteristics'!$C:$C,0))),"",INDEX('Policy Characteristics'!G:G,MATCH($C475,'Policy Characteristics'!$C:$C,0)))</f>
        <v>0.5</v>
      </c>
      <c r="N475" s="284">
        <f>IF(ISBLANK(INDEX('Policy Characteristics'!H:H,MATCH($C475,'Policy Characteristics'!$C:$C,0))),"",INDEX('Policy Characteristics'!H:H,MATCH($C475,'Policy Characteristics'!$C:$C,0)))</f>
        <v>0.01</v>
      </c>
      <c r="O475" s="276" t="str">
        <f>IF(ISBLANK(INDEX('Policy Characteristics'!I:I,MATCH($C475,'Policy Characteristics'!$C:$C,0))),"",INDEX('Policy Characteristics'!I:I,MATCH($C475,'Policy Characteristics'!$C:$C,0)))</f>
        <v>% of imports shifted</v>
      </c>
      <c r="P475" s="276" t="str">
        <f>IF(ISBLANK(INDEX('Policy Characteristics'!J:J,MATCH($C475,'Policy Characteristics'!$C:$C,0))),"",INDEX('Policy Characteristics'!J:J,MATCH($C475,'Policy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5" s="276" t="str">
        <f>IF(ISBLANK(INDEX('Policy Characteristics'!K:K,MATCH($C475,'Policy Characteristics'!$C:$C,0))),"",INDEX('Policy Characteristics'!K:K,MATCH($C475,'Policy Characteristics'!$C:$C,0)))</f>
        <v/>
      </c>
      <c r="R475" s="276" t="str">
        <f>IF(ISBLANK(INDEX('Policy Characteristics'!L:L,MATCH($C475,'Policy Characteristics'!$C:$C,0))),"",INDEX('Policy Characteristics'!L:L,MATCH($C475,'Policy Characteristics'!$C:$C,0)))</f>
        <v/>
      </c>
    </row>
    <row r="476" spans="1:18" x14ac:dyDescent="0.25">
      <c r="A476" s="276" t="str">
        <f>IF(ISBLANK(INDEX('Policy Characteristics'!A:A,MATCH($C476,'Policy Characteristics'!$C:$C,0))),"",INDEX('Policy Characteristics'!A:A,MATCH($C476,'Policy Characteristics'!$C:$C,0)))</f>
        <v>Industry</v>
      </c>
      <c r="B476" s="285" t="str">
        <f>IF(ISBLANK(INDEX('Policy Characteristics'!B:B,MATCH($C476,'Policy Characteristics'!$C:$C,0))),"",INDEX('Policy Characteristics'!B:B,MATCH($C476,'Policy Characteristics'!$C:$C,0)))</f>
        <v>Buy In-Region Products</v>
      </c>
      <c r="C476" s="276" t="str">
        <f t="shared" si="27"/>
        <v>Fraction of Imported Industrial Outputs Shifted to In Region Suppliers</v>
      </c>
      <c r="D476" s="6" t="s">
        <v>3112</v>
      </c>
      <c r="E476" s="6"/>
      <c r="F476" t="s">
        <v>3075</v>
      </c>
      <c r="G476" s="48"/>
      <c r="H476" s="44">
        <v>1548</v>
      </c>
      <c r="I476" s="347" t="s">
        <v>44</v>
      </c>
      <c r="J476" s="277" t="str">
        <f>IF(ISBLANK(INDEX('Policy Characteristics'!D:D,MATCH($C476,'Policy Characteristics'!$C:$C,0))),"",INDEX('Policy Characteristics'!D:D,MATCH($C476,'Policy Characteristics'!$C:$C,0)))</f>
        <v>Buy In-Region Products</v>
      </c>
      <c r="K476" s="276" t="str">
        <f>IF(ISBLANK(INDEX('Policy Characteristics'!E:E,MATCH($C476,'Policy Characteristics'!$C:$C,0))),"",INDEX('Policy Characteristics'!E:E,MATCH($C476,'Policy Characteristics'!$C:$C,0)))</f>
        <v>indst buy in region outputs</v>
      </c>
      <c r="L476" s="284">
        <f>IF(ISBLANK(INDEX('Policy Characteristics'!F:F,MATCH($C476,'Policy Characteristics'!$C:$C,0))),"",INDEX('Policy Characteristics'!F:F,MATCH($C476,'Policy Characteristics'!$C:$C,0)))</f>
        <v>0</v>
      </c>
      <c r="M476" s="284">
        <f>IF(ISBLANK(INDEX('Policy Characteristics'!G:G,MATCH($C476,'Policy Characteristics'!$C:$C,0))),"",INDEX('Policy Characteristics'!G:G,MATCH($C476,'Policy Characteristics'!$C:$C,0)))</f>
        <v>0.5</v>
      </c>
      <c r="N476" s="284">
        <f>IF(ISBLANK(INDEX('Policy Characteristics'!H:H,MATCH($C476,'Policy Characteristics'!$C:$C,0))),"",INDEX('Policy Characteristics'!H:H,MATCH($C476,'Policy Characteristics'!$C:$C,0)))</f>
        <v>0.01</v>
      </c>
      <c r="O476" s="276" t="str">
        <f>IF(ISBLANK(INDEX('Policy Characteristics'!I:I,MATCH($C476,'Policy Characteristics'!$C:$C,0))),"",INDEX('Policy Characteristics'!I:I,MATCH($C476,'Policy Characteristics'!$C:$C,0)))</f>
        <v>% of imports shifted</v>
      </c>
      <c r="P476" s="276" t="str">
        <f>IF(ISBLANK(INDEX('Policy Characteristics'!J:J,MATCH($C476,'Policy Characteristics'!$C:$C,0))),"",INDEX('Policy Characteristics'!J:J,MATCH($C476,'Policy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6" s="276" t="str">
        <f>IF(ISBLANK(INDEX('Policy Characteristics'!K:K,MATCH($C476,'Policy Characteristics'!$C:$C,0))),"",INDEX('Policy Characteristics'!K:K,MATCH($C476,'Policy Characteristics'!$C:$C,0)))</f>
        <v/>
      </c>
      <c r="R476" s="276" t="str">
        <f>IF(ISBLANK(INDEX('Policy Characteristics'!L:L,MATCH($C476,'Policy Characteristics'!$C:$C,0))),"",INDEX('Policy Characteristics'!L:L,MATCH($C476,'Policy Characteristics'!$C:$C,0)))</f>
        <v/>
      </c>
    </row>
    <row r="477" spans="1:18" x14ac:dyDescent="0.25">
      <c r="A477" s="276" t="str">
        <f>IF(ISBLANK(INDEX('Policy Characteristics'!A:A,MATCH($C477,'Policy Characteristics'!$C:$C,0))),"",INDEX('Policy Characteristics'!A:A,MATCH($C477,'Policy Characteristics'!$C:$C,0)))</f>
        <v>Industry</v>
      </c>
      <c r="B477" s="285" t="str">
        <f>IF(ISBLANK(INDEX('Policy Characteristics'!B:B,MATCH($C477,'Policy Characteristics'!$C:$C,0))),"",INDEX('Policy Characteristics'!B:B,MATCH($C477,'Policy Characteristics'!$C:$C,0)))</f>
        <v>Buy In-Region Products</v>
      </c>
      <c r="C477" s="276" t="str">
        <f t="shared" si="27"/>
        <v>Fraction of Imported Industrial Outputs Shifted to In Region Suppliers</v>
      </c>
      <c r="D477" s="6" t="s">
        <v>3113</v>
      </c>
      <c r="E477" s="6"/>
      <c r="F477" t="s">
        <v>3076</v>
      </c>
      <c r="G477" s="48"/>
      <c r="H477" s="44">
        <v>1549</v>
      </c>
      <c r="I477" s="347" t="s">
        <v>44</v>
      </c>
      <c r="J477" s="277" t="str">
        <f>IF(ISBLANK(INDEX('Policy Characteristics'!D:D,MATCH($C477,'Policy Characteristics'!$C:$C,0))),"",INDEX('Policy Characteristics'!D:D,MATCH($C477,'Policy Characteristics'!$C:$C,0)))</f>
        <v>Buy In-Region Products</v>
      </c>
      <c r="K477" s="276" t="str">
        <f>IF(ISBLANK(INDEX('Policy Characteristics'!E:E,MATCH($C477,'Policy Characteristics'!$C:$C,0))),"",INDEX('Policy Characteristics'!E:E,MATCH($C477,'Policy Characteristics'!$C:$C,0)))</f>
        <v>indst buy in region outputs</v>
      </c>
      <c r="L477" s="284">
        <f>IF(ISBLANK(INDEX('Policy Characteristics'!F:F,MATCH($C477,'Policy Characteristics'!$C:$C,0))),"",INDEX('Policy Characteristics'!F:F,MATCH($C477,'Policy Characteristics'!$C:$C,0)))</f>
        <v>0</v>
      </c>
      <c r="M477" s="284">
        <f>IF(ISBLANK(INDEX('Policy Characteristics'!G:G,MATCH($C477,'Policy Characteristics'!$C:$C,0))),"",INDEX('Policy Characteristics'!G:G,MATCH($C477,'Policy Characteristics'!$C:$C,0)))</f>
        <v>0.5</v>
      </c>
      <c r="N477" s="284">
        <f>IF(ISBLANK(INDEX('Policy Characteristics'!H:H,MATCH($C477,'Policy Characteristics'!$C:$C,0))),"",INDEX('Policy Characteristics'!H:H,MATCH($C477,'Policy Characteristics'!$C:$C,0)))</f>
        <v>0.01</v>
      </c>
      <c r="O477" s="276" t="str">
        <f>IF(ISBLANK(INDEX('Policy Characteristics'!I:I,MATCH($C477,'Policy Characteristics'!$C:$C,0))),"",INDEX('Policy Characteristics'!I:I,MATCH($C477,'Policy Characteristics'!$C:$C,0)))</f>
        <v>% of imports shifted</v>
      </c>
      <c r="P477" s="276" t="str">
        <f>IF(ISBLANK(INDEX('Policy Characteristics'!J:J,MATCH($C477,'Policy Characteristics'!$C:$C,0))),"",INDEX('Policy Characteristics'!J:J,MATCH($C477,'Policy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7" s="276" t="str">
        <f>IF(ISBLANK(INDEX('Policy Characteristics'!K:K,MATCH($C477,'Policy Characteristics'!$C:$C,0))),"",INDEX('Policy Characteristics'!K:K,MATCH($C477,'Policy Characteristics'!$C:$C,0)))</f>
        <v/>
      </c>
      <c r="R477" s="276" t="str">
        <f>IF(ISBLANK(INDEX('Policy Characteristics'!L:L,MATCH($C477,'Policy Characteristics'!$C:$C,0))),"",INDEX('Policy Characteristics'!L:L,MATCH($C477,'Policy Characteristics'!$C:$C,0)))</f>
        <v/>
      </c>
    </row>
    <row r="478" spans="1:18" x14ac:dyDescent="0.25">
      <c r="A478" s="276" t="str">
        <f>IF(ISBLANK(INDEX('Policy Characteristics'!A:A,MATCH($C478,'Policy Characteristics'!$C:$C,0))),"",INDEX('Policy Characteristics'!A:A,MATCH($C478,'Policy Characteristics'!$C:$C,0)))</f>
        <v>Industry</v>
      </c>
      <c r="B478" s="285" t="str">
        <f>IF(ISBLANK(INDEX('Policy Characteristics'!B:B,MATCH($C478,'Policy Characteristics'!$C:$C,0))),"",INDEX('Policy Characteristics'!B:B,MATCH($C478,'Policy Characteristics'!$C:$C,0)))</f>
        <v>Buy In-Region Products</v>
      </c>
      <c r="C478" s="276" t="str">
        <f t="shared" si="27"/>
        <v>Fraction of Imported Industrial Outputs Shifted to In Region Suppliers</v>
      </c>
      <c r="D478" s="6" t="s">
        <v>3114</v>
      </c>
      <c r="E478" s="6"/>
      <c r="F478" t="s">
        <v>2606</v>
      </c>
      <c r="G478" s="48"/>
      <c r="H478" s="44">
        <v>1550</v>
      </c>
      <c r="I478" s="347" t="s">
        <v>44</v>
      </c>
      <c r="J478" s="277" t="str">
        <f>IF(ISBLANK(INDEX('Policy Characteristics'!D:D,MATCH($C478,'Policy Characteristics'!$C:$C,0))),"",INDEX('Policy Characteristics'!D:D,MATCH($C478,'Policy Characteristics'!$C:$C,0)))</f>
        <v>Buy In-Region Products</v>
      </c>
      <c r="K478" s="276" t="str">
        <f>IF(ISBLANK(INDEX('Policy Characteristics'!E:E,MATCH($C478,'Policy Characteristics'!$C:$C,0))),"",INDEX('Policy Characteristics'!E:E,MATCH($C478,'Policy Characteristics'!$C:$C,0)))</f>
        <v>indst buy in region outputs</v>
      </c>
      <c r="L478" s="284">
        <f>IF(ISBLANK(INDEX('Policy Characteristics'!F:F,MATCH($C478,'Policy Characteristics'!$C:$C,0))),"",INDEX('Policy Characteristics'!F:F,MATCH($C478,'Policy Characteristics'!$C:$C,0)))</f>
        <v>0</v>
      </c>
      <c r="M478" s="284">
        <f>IF(ISBLANK(INDEX('Policy Characteristics'!G:G,MATCH($C478,'Policy Characteristics'!$C:$C,0))),"",INDEX('Policy Characteristics'!G:G,MATCH($C478,'Policy Characteristics'!$C:$C,0)))</f>
        <v>0.5</v>
      </c>
      <c r="N478" s="284">
        <f>IF(ISBLANK(INDEX('Policy Characteristics'!H:H,MATCH($C478,'Policy Characteristics'!$C:$C,0))),"",INDEX('Policy Characteristics'!H:H,MATCH($C478,'Policy Characteristics'!$C:$C,0)))</f>
        <v>0.01</v>
      </c>
      <c r="O478" s="276" t="str">
        <f>IF(ISBLANK(INDEX('Policy Characteristics'!I:I,MATCH($C478,'Policy Characteristics'!$C:$C,0))),"",INDEX('Policy Characteristics'!I:I,MATCH($C478,'Policy Characteristics'!$C:$C,0)))</f>
        <v>% of imports shifted</v>
      </c>
      <c r="P478" s="276" t="str">
        <f>IF(ISBLANK(INDEX('Policy Characteristics'!J:J,MATCH($C478,'Policy Characteristics'!$C:$C,0))),"",INDEX('Policy Characteristics'!J:J,MATCH($C478,'Policy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8" s="276" t="str">
        <f>IF(ISBLANK(INDEX('Policy Characteristics'!K:K,MATCH($C478,'Policy Characteristics'!$C:$C,0))),"",INDEX('Policy Characteristics'!K:K,MATCH($C478,'Policy Characteristics'!$C:$C,0)))</f>
        <v/>
      </c>
      <c r="R478" s="276" t="str">
        <f>IF(ISBLANK(INDEX('Policy Characteristics'!L:L,MATCH($C478,'Policy Characteristics'!$C:$C,0))),"",INDEX('Policy Characteristics'!L:L,MATCH($C478,'Policy Characteristics'!$C:$C,0)))</f>
        <v/>
      </c>
    </row>
    <row r="479" spans="1:18" x14ac:dyDescent="0.25">
      <c r="A479" s="276" t="str">
        <f>IF(ISBLANK(INDEX('Policy Characteristics'!A:A,MATCH($C479,'Policy Characteristics'!$C:$C,0))),"",INDEX('Policy Characteristics'!A:A,MATCH($C479,'Policy Characteristics'!$C:$C,0)))</f>
        <v>Industry</v>
      </c>
      <c r="B479" s="285" t="str">
        <f>IF(ISBLANK(INDEX('Policy Characteristics'!B:B,MATCH($C479,'Policy Characteristics'!$C:$C,0))),"",INDEX('Policy Characteristics'!B:B,MATCH($C479,'Policy Characteristics'!$C:$C,0)))</f>
        <v>Buy In-Region Products</v>
      </c>
      <c r="C479" s="276" t="str">
        <f t="shared" si="27"/>
        <v>Fraction of Imported Industrial Outputs Shifted to In Region Suppliers</v>
      </c>
      <c r="D479" s="6" t="s">
        <v>3115</v>
      </c>
      <c r="E479" s="6"/>
      <c r="F479" t="s">
        <v>3077</v>
      </c>
      <c r="G479" s="48"/>
      <c r="H479" s="44">
        <v>1551</v>
      </c>
      <c r="I479" s="347" t="s">
        <v>44</v>
      </c>
      <c r="J479" s="277" t="str">
        <f>IF(ISBLANK(INDEX('Policy Characteristics'!D:D,MATCH($C479,'Policy Characteristics'!$C:$C,0))),"",INDEX('Policy Characteristics'!D:D,MATCH($C479,'Policy Characteristics'!$C:$C,0)))</f>
        <v>Buy In-Region Products</v>
      </c>
      <c r="K479" s="276" t="str">
        <f>IF(ISBLANK(INDEX('Policy Characteristics'!E:E,MATCH($C479,'Policy Characteristics'!$C:$C,0))),"",INDEX('Policy Characteristics'!E:E,MATCH($C479,'Policy Characteristics'!$C:$C,0)))</f>
        <v>indst buy in region outputs</v>
      </c>
      <c r="L479" s="284">
        <f>IF(ISBLANK(INDEX('Policy Characteristics'!F:F,MATCH($C479,'Policy Characteristics'!$C:$C,0))),"",INDEX('Policy Characteristics'!F:F,MATCH($C479,'Policy Characteristics'!$C:$C,0)))</f>
        <v>0</v>
      </c>
      <c r="M479" s="284">
        <f>IF(ISBLANK(INDEX('Policy Characteristics'!G:G,MATCH($C479,'Policy Characteristics'!$C:$C,0))),"",INDEX('Policy Characteristics'!G:G,MATCH($C479,'Policy Characteristics'!$C:$C,0)))</f>
        <v>0.5</v>
      </c>
      <c r="N479" s="284">
        <f>IF(ISBLANK(INDEX('Policy Characteristics'!H:H,MATCH($C479,'Policy Characteristics'!$C:$C,0))),"",INDEX('Policy Characteristics'!H:H,MATCH($C479,'Policy Characteristics'!$C:$C,0)))</f>
        <v>0.01</v>
      </c>
      <c r="O479" s="276" t="str">
        <f>IF(ISBLANK(INDEX('Policy Characteristics'!I:I,MATCH($C479,'Policy Characteristics'!$C:$C,0))),"",INDEX('Policy Characteristics'!I:I,MATCH($C479,'Policy Characteristics'!$C:$C,0)))</f>
        <v>% of imports shifted</v>
      </c>
      <c r="P479" s="276" t="str">
        <f>IF(ISBLANK(INDEX('Policy Characteristics'!J:J,MATCH($C479,'Policy Characteristics'!$C:$C,0))),"",INDEX('Policy Characteristics'!J:J,MATCH($C479,'Policy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79" s="276" t="str">
        <f>IF(ISBLANK(INDEX('Policy Characteristics'!K:K,MATCH($C479,'Policy Characteristics'!$C:$C,0))),"",INDEX('Policy Characteristics'!K:K,MATCH($C479,'Policy Characteristics'!$C:$C,0)))</f>
        <v/>
      </c>
      <c r="R479" s="276" t="str">
        <f>IF(ISBLANK(INDEX('Policy Characteristics'!L:L,MATCH($C479,'Policy Characteristics'!$C:$C,0))),"",INDEX('Policy Characteristics'!L:L,MATCH($C479,'Policy Characteristics'!$C:$C,0)))</f>
        <v/>
      </c>
    </row>
    <row r="480" spans="1:18" x14ac:dyDescent="0.25">
      <c r="A480" s="276" t="str">
        <f>IF(ISBLANK(INDEX('Policy Characteristics'!A:A,MATCH($C480,'Policy Characteristics'!$C:$C,0))),"",INDEX('Policy Characteristics'!A:A,MATCH($C480,'Policy Characteristics'!$C:$C,0)))</f>
        <v>Industry</v>
      </c>
      <c r="B480" s="285" t="str">
        <f>IF(ISBLANK(INDEX('Policy Characteristics'!B:B,MATCH($C480,'Policy Characteristics'!$C:$C,0))),"",INDEX('Policy Characteristics'!B:B,MATCH($C480,'Policy Characteristics'!$C:$C,0)))</f>
        <v>Buy In-Region Products</v>
      </c>
      <c r="C480" s="276" t="str">
        <f t="shared" si="27"/>
        <v>Fraction of Imported Industrial Outputs Shifted to In Region Suppliers</v>
      </c>
      <c r="D480" s="6" t="s">
        <v>3116</v>
      </c>
      <c r="E480" s="6"/>
      <c r="F480" t="s">
        <v>3078</v>
      </c>
      <c r="G480" s="48"/>
      <c r="H480" s="44">
        <v>1552</v>
      </c>
      <c r="I480" s="347" t="s">
        <v>44</v>
      </c>
      <c r="J480" s="277" t="str">
        <f>IF(ISBLANK(INDEX('Policy Characteristics'!D:D,MATCH($C480,'Policy Characteristics'!$C:$C,0))),"",INDEX('Policy Characteristics'!D:D,MATCH($C480,'Policy Characteristics'!$C:$C,0)))</f>
        <v>Buy In-Region Products</v>
      </c>
      <c r="K480" s="276" t="str">
        <f>IF(ISBLANK(INDEX('Policy Characteristics'!E:E,MATCH($C480,'Policy Characteristics'!$C:$C,0))),"",INDEX('Policy Characteristics'!E:E,MATCH($C480,'Policy Characteristics'!$C:$C,0)))</f>
        <v>indst buy in region outputs</v>
      </c>
      <c r="L480" s="284">
        <f>IF(ISBLANK(INDEX('Policy Characteristics'!F:F,MATCH($C480,'Policy Characteristics'!$C:$C,0))),"",INDEX('Policy Characteristics'!F:F,MATCH($C480,'Policy Characteristics'!$C:$C,0)))</f>
        <v>0</v>
      </c>
      <c r="M480" s="284">
        <f>IF(ISBLANK(INDEX('Policy Characteristics'!G:G,MATCH($C480,'Policy Characteristics'!$C:$C,0))),"",INDEX('Policy Characteristics'!G:G,MATCH($C480,'Policy Characteristics'!$C:$C,0)))</f>
        <v>0.5</v>
      </c>
      <c r="N480" s="284">
        <f>IF(ISBLANK(INDEX('Policy Characteristics'!H:H,MATCH($C480,'Policy Characteristics'!$C:$C,0))),"",INDEX('Policy Characteristics'!H:H,MATCH($C480,'Policy Characteristics'!$C:$C,0)))</f>
        <v>0.01</v>
      </c>
      <c r="O480" s="276" t="str">
        <f>IF(ISBLANK(INDEX('Policy Characteristics'!I:I,MATCH($C480,'Policy Characteristics'!$C:$C,0))),"",INDEX('Policy Characteristics'!I:I,MATCH($C480,'Policy Characteristics'!$C:$C,0)))</f>
        <v>% of imports shifted</v>
      </c>
      <c r="P480" s="276" t="str">
        <f>IF(ISBLANK(INDEX('Policy Characteristics'!J:J,MATCH($C480,'Policy Characteristics'!$C:$C,0))),"",INDEX('Policy Characteristics'!J:J,MATCH($C480,'Policy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0" s="276" t="str">
        <f>IF(ISBLANK(INDEX('Policy Characteristics'!K:K,MATCH($C480,'Policy Characteristics'!$C:$C,0))),"",INDEX('Policy Characteristics'!K:K,MATCH($C480,'Policy Characteristics'!$C:$C,0)))</f>
        <v/>
      </c>
      <c r="R480" s="276" t="str">
        <f>IF(ISBLANK(INDEX('Policy Characteristics'!L:L,MATCH($C480,'Policy Characteristics'!$C:$C,0))),"",INDEX('Policy Characteristics'!L:L,MATCH($C480,'Policy Characteristics'!$C:$C,0)))</f>
        <v/>
      </c>
    </row>
    <row r="481" spans="1:18" x14ac:dyDescent="0.25">
      <c r="A481" s="276" t="str">
        <f>IF(ISBLANK(INDEX('Policy Characteristics'!A:A,MATCH($C481,'Policy Characteristics'!$C:$C,0))),"",INDEX('Policy Characteristics'!A:A,MATCH($C481,'Policy Characteristics'!$C:$C,0)))</f>
        <v>Industry</v>
      </c>
      <c r="B481" s="285" t="str">
        <f>IF(ISBLANK(INDEX('Policy Characteristics'!B:B,MATCH($C481,'Policy Characteristics'!$C:$C,0))),"",INDEX('Policy Characteristics'!B:B,MATCH($C481,'Policy Characteristics'!$C:$C,0)))</f>
        <v>Buy In-Region Products</v>
      </c>
      <c r="C481" s="276" t="str">
        <f t="shared" si="27"/>
        <v>Fraction of Imported Industrial Outputs Shifted to In Region Suppliers</v>
      </c>
      <c r="D481" s="6" t="s">
        <v>3117</v>
      </c>
      <c r="E481" s="6"/>
      <c r="F481" t="s">
        <v>3079</v>
      </c>
      <c r="G481" s="48"/>
      <c r="H481" s="44">
        <v>1553</v>
      </c>
      <c r="I481" s="347" t="s">
        <v>44</v>
      </c>
      <c r="J481" s="277" t="str">
        <f>IF(ISBLANK(INDEX('Policy Characteristics'!D:D,MATCH($C481,'Policy Characteristics'!$C:$C,0))),"",INDEX('Policy Characteristics'!D:D,MATCH($C481,'Policy Characteristics'!$C:$C,0)))</f>
        <v>Buy In-Region Products</v>
      </c>
      <c r="K481" s="276" t="str">
        <f>IF(ISBLANK(INDEX('Policy Characteristics'!E:E,MATCH($C481,'Policy Characteristics'!$C:$C,0))),"",INDEX('Policy Characteristics'!E:E,MATCH($C481,'Policy Characteristics'!$C:$C,0)))</f>
        <v>indst buy in region outputs</v>
      </c>
      <c r="L481" s="284">
        <f>IF(ISBLANK(INDEX('Policy Characteristics'!F:F,MATCH($C481,'Policy Characteristics'!$C:$C,0))),"",INDEX('Policy Characteristics'!F:F,MATCH($C481,'Policy Characteristics'!$C:$C,0)))</f>
        <v>0</v>
      </c>
      <c r="M481" s="284">
        <f>IF(ISBLANK(INDEX('Policy Characteristics'!G:G,MATCH($C481,'Policy Characteristics'!$C:$C,0))),"",INDEX('Policy Characteristics'!G:G,MATCH($C481,'Policy Characteristics'!$C:$C,0)))</f>
        <v>0.5</v>
      </c>
      <c r="N481" s="284">
        <f>IF(ISBLANK(INDEX('Policy Characteristics'!H:H,MATCH($C481,'Policy Characteristics'!$C:$C,0))),"",INDEX('Policy Characteristics'!H:H,MATCH($C481,'Policy Characteristics'!$C:$C,0)))</f>
        <v>0.01</v>
      </c>
      <c r="O481" s="276" t="str">
        <f>IF(ISBLANK(INDEX('Policy Characteristics'!I:I,MATCH($C481,'Policy Characteristics'!$C:$C,0))),"",INDEX('Policy Characteristics'!I:I,MATCH($C481,'Policy Characteristics'!$C:$C,0)))</f>
        <v>% of imports shifted</v>
      </c>
      <c r="P481" s="276" t="str">
        <f>IF(ISBLANK(INDEX('Policy Characteristics'!J:J,MATCH($C481,'Policy Characteristics'!$C:$C,0))),"",INDEX('Policy Characteristics'!J:J,MATCH($C481,'Policy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1" s="276" t="str">
        <f>IF(ISBLANK(INDEX('Policy Characteristics'!K:K,MATCH($C481,'Policy Characteristics'!$C:$C,0))),"",INDEX('Policy Characteristics'!K:K,MATCH($C481,'Policy Characteristics'!$C:$C,0)))</f>
        <v/>
      </c>
      <c r="R481" s="276" t="str">
        <f>IF(ISBLANK(INDEX('Policy Characteristics'!L:L,MATCH($C481,'Policy Characteristics'!$C:$C,0))),"",INDEX('Policy Characteristics'!L:L,MATCH($C481,'Policy Characteristics'!$C:$C,0)))</f>
        <v/>
      </c>
    </row>
    <row r="482" spans="1:18" x14ac:dyDescent="0.25">
      <c r="A482" s="276" t="str">
        <f>IF(ISBLANK(INDEX('Policy Characteristics'!A:A,MATCH($C482,'Policy Characteristics'!$C:$C,0))),"",INDEX('Policy Characteristics'!A:A,MATCH($C482,'Policy Characteristics'!$C:$C,0)))</f>
        <v>Industry</v>
      </c>
      <c r="B482" s="285" t="str">
        <f>IF(ISBLANK(INDEX('Policy Characteristics'!B:B,MATCH($C482,'Policy Characteristics'!$C:$C,0))),"",INDEX('Policy Characteristics'!B:B,MATCH($C482,'Policy Characteristics'!$C:$C,0)))</f>
        <v>Buy In-Region Products</v>
      </c>
      <c r="C482" s="276" t="str">
        <f t="shared" si="27"/>
        <v>Fraction of Imported Industrial Outputs Shifted to In Region Suppliers</v>
      </c>
      <c r="D482" s="6" t="s">
        <v>3118</v>
      </c>
      <c r="E482" s="6"/>
      <c r="F482" t="s">
        <v>3080</v>
      </c>
      <c r="G482" s="48"/>
      <c r="H482" s="44">
        <v>1554</v>
      </c>
      <c r="I482" s="347" t="s">
        <v>44</v>
      </c>
      <c r="J482" s="277" t="str">
        <f>IF(ISBLANK(INDEX('Policy Characteristics'!D:D,MATCH($C482,'Policy Characteristics'!$C:$C,0))),"",INDEX('Policy Characteristics'!D:D,MATCH($C482,'Policy Characteristics'!$C:$C,0)))</f>
        <v>Buy In-Region Products</v>
      </c>
      <c r="K482" s="276" t="str">
        <f>IF(ISBLANK(INDEX('Policy Characteristics'!E:E,MATCH($C482,'Policy Characteristics'!$C:$C,0))),"",INDEX('Policy Characteristics'!E:E,MATCH($C482,'Policy Characteristics'!$C:$C,0)))</f>
        <v>indst buy in region outputs</v>
      </c>
      <c r="L482" s="284">
        <f>IF(ISBLANK(INDEX('Policy Characteristics'!F:F,MATCH($C482,'Policy Characteristics'!$C:$C,0))),"",INDEX('Policy Characteristics'!F:F,MATCH($C482,'Policy Characteristics'!$C:$C,0)))</f>
        <v>0</v>
      </c>
      <c r="M482" s="284">
        <f>IF(ISBLANK(INDEX('Policy Characteristics'!G:G,MATCH($C482,'Policy Characteristics'!$C:$C,0))),"",INDEX('Policy Characteristics'!G:G,MATCH($C482,'Policy Characteristics'!$C:$C,0)))</f>
        <v>0.5</v>
      </c>
      <c r="N482" s="284">
        <f>IF(ISBLANK(INDEX('Policy Characteristics'!H:H,MATCH($C482,'Policy Characteristics'!$C:$C,0))),"",INDEX('Policy Characteristics'!H:H,MATCH($C482,'Policy Characteristics'!$C:$C,0)))</f>
        <v>0.01</v>
      </c>
      <c r="O482" s="276" t="str">
        <f>IF(ISBLANK(INDEX('Policy Characteristics'!I:I,MATCH($C482,'Policy Characteristics'!$C:$C,0))),"",INDEX('Policy Characteristics'!I:I,MATCH($C482,'Policy Characteristics'!$C:$C,0)))</f>
        <v>% of imports shifted</v>
      </c>
      <c r="P482" s="276" t="str">
        <f>IF(ISBLANK(INDEX('Policy Characteristics'!J:J,MATCH($C482,'Policy Characteristics'!$C:$C,0))),"",INDEX('Policy Characteristics'!J:J,MATCH($C482,'Policy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2" s="276" t="str">
        <f>IF(ISBLANK(INDEX('Policy Characteristics'!K:K,MATCH($C482,'Policy Characteristics'!$C:$C,0))),"",INDEX('Policy Characteristics'!K:K,MATCH($C482,'Policy Characteristics'!$C:$C,0)))</f>
        <v/>
      </c>
      <c r="R482" s="276" t="str">
        <f>IF(ISBLANK(INDEX('Policy Characteristics'!L:L,MATCH($C482,'Policy Characteristics'!$C:$C,0))),"",INDEX('Policy Characteristics'!L:L,MATCH($C482,'Policy Characteristics'!$C:$C,0)))</f>
        <v/>
      </c>
    </row>
    <row r="483" spans="1:18" x14ac:dyDescent="0.25">
      <c r="A483" s="276" t="str">
        <f>IF(ISBLANK(INDEX('Policy Characteristics'!A:A,MATCH($C483,'Policy Characteristics'!$C:$C,0))),"",INDEX('Policy Characteristics'!A:A,MATCH($C483,'Policy Characteristics'!$C:$C,0)))</f>
        <v>Industry</v>
      </c>
      <c r="B483" s="285" t="str">
        <f>IF(ISBLANK(INDEX('Policy Characteristics'!B:B,MATCH($C483,'Policy Characteristics'!$C:$C,0))),"",INDEX('Policy Characteristics'!B:B,MATCH($C483,'Policy Characteristics'!$C:$C,0)))</f>
        <v>Buy In-Region Products</v>
      </c>
      <c r="C483" s="276" t="str">
        <f t="shared" si="27"/>
        <v>Fraction of Imported Industrial Outputs Shifted to In Region Suppliers</v>
      </c>
      <c r="D483" s="6" t="s">
        <v>3119</v>
      </c>
      <c r="E483" s="6"/>
      <c r="F483" t="s">
        <v>3081</v>
      </c>
      <c r="G483" s="48"/>
      <c r="H483" s="44">
        <v>1555</v>
      </c>
      <c r="I483" s="347" t="s">
        <v>44</v>
      </c>
      <c r="J483" s="277" t="str">
        <f>IF(ISBLANK(INDEX('Policy Characteristics'!D:D,MATCH($C483,'Policy Characteristics'!$C:$C,0))),"",INDEX('Policy Characteristics'!D:D,MATCH($C483,'Policy Characteristics'!$C:$C,0)))</f>
        <v>Buy In-Region Products</v>
      </c>
      <c r="K483" s="276" t="str">
        <f>IF(ISBLANK(INDEX('Policy Characteristics'!E:E,MATCH($C483,'Policy Characteristics'!$C:$C,0))),"",INDEX('Policy Characteristics'!E:E,MATCH($C483,'Policy Characteristics'!$C:$C,0)))</f>
        <v>indst buy in region outputs</v>
      </c>
      <c r="L483" s="284">
        <f>IF(ISBLANK(INDEX('Policy Characteristics'!F:F,MATCH($C483,'Policy Characteristics'!$C:$C,0))),"",INDEX('Policy Characteristics'!F:F,MATCH($C483,'Policy Characteristics'!$C:$C,0)))</f>
        <v>0</v>
      </c>
      <c r="M483" s="284">
        <f>IF(ISBLANK(INDEX('Policy Characteristics'!G:G,MATCH($C483,'Policy Characteristics'!$C:$C,0))),"",INDEX('Policy Characteristics'!G:G,MATCH($C483,'Policy Characteristics'!$C:$C,0)))</f>
        <v>0.5</v>
      </c>
      <c r="N483" s="284">
        <f>IF(ISBLANK(INDEX('Policy Characteristics'!H:H,MATCH($C483,'Policy Characteristics'!$C:$C,0))),"",INDEX('Policy Characteristics'!H:H,MATCH($C483,'Policy Characteristics'!$C:$C,0)))</f>
        <v>0.01</v>
      </c>
      <c r="O483" s="276" t="str">
        <f>IF(ISBLANK(INDEX('Policy Characteristics'!I:I,MATCH($C483,'Policy Characteristics'!$C:$C,0))),"",INDEX('Policy Characteristics'!I:I,MATCH($C483,'Policy Characteristics'!$C:$C,0)))</f>
        <v>% of imports shifted</v>
      </c>
      <c r="P483" s="276" t="str">
        <f>IF(ISBLANK(INDEX('Policy Characteristics'!J:J,MATCH($C483,'Policy Characteristics'!$C:$C,0))),"",INDEX('Policy Characteristics'!J:J,MATCH($C483,'Policy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3" s="276" t="str">
        <f>IF(ISBLANK(INDEX('Policy Characteristics'!K:K,MATCH($C483,'Policy Characteristics'!$C:$C,0))),"",INDEX('Policy Characteristics'!K:K,MATCH($C483,'Policy Characteristics'!$C:$C,0)))</f>
        <v/>
      </c>
      <c r="R483" s="276" t="str">
        <f>IF(ISBLANK(INDEX('Policy Characteristics'!L:L,MATCH($C483,'Policy Characteristics'!$C:$C,0))),"",INDEX('Policy Characteristics'!L:L,MATCH($C483,'Policy Characteristics'!$C:$C,0)))</f>
        <v/>
      </c>
    </row>
    <row r="484" spans="1:18" x14ac:dyDescent="0.25">
      <c r="A484" s="276" t="str">
        <f>IF(ISBLANK(INDEX('Policy Characteristics'!A:A,MATCH($C484,'Policy Characteristics'!$C:$C,0))),"",INDEX('Policy Characteristics'!A:A,MATCH($C484,'Policy Characteristics'!$C:$C,0)))</f>
        <v>Industry</v>
      </c>
      <c r="B484" s="285" t="str">
        <f>IF(ISBLANK(INDEX('Policy Characteristics'!B:B,MATCH($C484,'Policy Characteristics'!$C:$C,0))),"",INDEX('Policy Characteristics'!B:B,MATCH($C484,'Policy Characteristics'!$C:$C,0)))</f>
        <v>Buy In-Region Products</v>
      </c>
      <c r="C484" s="276" t="str">
        <f t="shared" si="27"/>
        <v>Fraction of Imported Industrial Outputs Shifted to In Region Suppliers</v>
      </c>
      <c r="D484" s="6" t="s">
        <v>3120</v>
      </c>
      <c r="E484" s="6"/>
      <c r="F484" t="s">
        <v>3082</v>
      </c>
      <c r="G484" s="48"/>
      <c r="H484" s="44">
        <v>1556</v>
      </c>
      <c r="I484" s="347" t="s">
        <v>44</v>
      </c>
      <c r="J484" s="277" t="str">
        <f>IF(ISBLANK(INDEX('Policy Characteristics'!D:D,MATCH($C484,'Policy Characteristics'!$C:$C,0))),"",INDEX('Policy Characteristics'!D:D,MATCH($C484,'Policy Characteristics'!$C:$C,0)))</f>
        <v>Buy In-Region Products</v>
      </c>
      <c r="K484" s="276" t="str">
        <f>IF(ISBLANK(INDEX('Policy Characteristics'!E:E,MATCH($C484,'Policy Characteristics'!$C:$C,0))),"",INDEX('Policy Characteristics'!E:E,MATCH($C484,'Policy Characteristics'!$C:$C,0)))</f>
        <v>indst buy in region outputs</v>
      </c>
      <c r="L484" s="284">
        <f>IF(ISBLANK(INDEX('Policy Characteristics'!F:F,MATCH($C484,'Policy Characteristics'!$C:$C,0))),"",INDEX('Policy Characteristics'!F:F,MATCH($C484,'Policy Characteristics'!$C:$C,0)))</f>
        <v>0</v>
      </c>
      <c r="M484" s="284">
        <f>IF(ISBLANK(INDEX('Policy Characteristics'!G:G,MATCH($C484,'Policy Characteristics'!$C:$C,0))),"",INDEX('Policy Characteristics'!G:G,MATCH($C484,'Policy Characteristics'!$C:$C,0)))</f>
        <v>0.5</v>
      </c>
      <c r="N484" s="284">
        <f>IF(ISBLANK(INDEX('Policy Characteristics'!H:H,MATCH($C484,'Policy Characteristics'!$C:$C,0))),"",INDEX('Policy Characteristics'!H:H,MATCH($C484,'Policy Characteristics'!$C:$C,0)))</f>
        <v>0.01</v>
      </c>
      <c r="O484" s="276" t="str">
        <f>IF(ISBLANK(INDEX('Policy Characteristics'!I:I,MATCH($C484,'Policy Characteristics'!$C:$C,0))),"",INDEX('Policy Characteristics'!I:I,MATCH($C484,'Policy Characteristics'!$C:$C,0)))</f>
        <v>% of imports shifted</v>
      </c>
      <c r="P484" s="276" t="str">
        <f>IF(ISBLANK(INDEX('Policy Characteristics'!J:J,MATCH($C484,'Policy Characteristics'!$C:$C,0))),"",INDEX('Policy Characteristics'!J:J,MATCH($C484,'Policy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4" s="276" t="str">
        <f>IF(ISBLANK(INDEX('Policy Characteristics'!K:K,MATCH($C484,'Policy Characteristics'!$C:$C,0))),"",INDEX('Policy Characteristics'!K:K,MATCH($C484,'Policy Characteristics'!$C:$C,0)))</f>
        <v/>
      </c>
      <c r="R484" s="276" t="str">
        <f>IF(ISBLANK(INDEX('Policy Characteristics'!L:L,MATCH($C484,'Policy Characteristics'!$C:$C,0))),"",INDEX('Policy Characteristics'!L:L,MATCH($C484,'Policy Characteristics'!$C:$C,0)))</f>
        <v/>
      </c>
    </row>
    <row r="485" spans="1:18" x14ac:dyDescent="0.25">
      <c r="A485" s="276" t="str">
        <f>IF(ISBLANK(INDEX('Policy Characteristics'!A:A,MATCH($C485,'Policy Characteristics'!$C:$C,0))),"",INDEX('Policy Characteristics'!A:A,MATCH($C485,'Policy Characteristics'!$C:$C,0)))</f>
        <v>Industry</v>
      </c>
      <c r="B485" s="285" t="str">
        <f>IF(ISBLANK(INDEX('Policy Characteristics'!B:B,MATCH($C485,'Policy Characteristics'!$C:$C,0))),"",INDEX('Policy Characteristics'!B:B,MATCH($C485,'Policy Characteristics'!$C:$C,0)))</f>
        <v>Buy In-Region Products</v>
      </c>
      <c r="C485" s="276" t="str">
        <f t="shared" si="27"/>
        <v>Fraction of Imported Industrial Outputs Shifted to In Region Suppliers</v>
      </c>
      <c r="D485" s="6" t="s">
        <v>3121</v>
      </c>
      <c r="E485" s="6"/>
      <c r="F485" t="s">
        <v>3083</v>
      </c>
      <c r="G485" s="48"/>
      <c r="H485" s="44">
        <v>1557</v>
      </c>
      <c r="I485" s="347" t="s">
        <v>44</v>
      </c>
      <c r="J485" s="277" t="str">
        <f>IF(ISBLANK(INDEX('Policy Characteristics'!D:D,MATCH($C485,'Policy Characteristics'!$C:$C,0))),"",INDEX('Policy Characteristics'!D:D,MATCH($C485,'Policy Characteristics'!$C:$C,0)))</f>
        <v>Buy In-Region Products</v>
      </c>
      <c r="K485" s="276" t="str">
        <f>IF(ISBLANK(INDEX('Policy Characteristics'!E:E,MATCH($C485,'Policy Characteristics'!$C:$C,0))),"",INDEX('Policy Characteristics'!E:E,MATCH($C485,'Policy Characteristics'!$C:$C,0)))</f>
        <v>indst buy in region outputs</v>
      </c>
      <c r="L485" s="284">
        <f>IF(ISBLANK(INDEX('Policy Characteristics'!F:F,MATCH($C485,'Policy Characteristics'!$C:$C,0))),"",INDEX('Policy Characteristics'!F:F,MATCH($C485,'Policy Characteristics'!$C:$C,0)))</f>
        <v>0</v>
      </c>
      <c r="M485" s="284">
        <f>IF(ISBLANK(INDEX('Policy Characteristics'!G:G,MATCH($C485,'Policy Characteristics'!$C:$C,0))),"",INDEX('Policy Characteristics'!G:G,MATCH($C485,'Policy Characteristics'!$C:$C,0)))</f>
        <v>0.5</v>
      </c>
      <c r="N485" s="284">
        <f>IF(ISBLANK(INDEX('Policy Characteristics'!H:H,MATCH($C485,'Policy Characteristics'!$C:$C,0))),"",INDEX('Policy Characteristics'!H:H,MATCH($C485,'Policy Characteristics'!$C:$C,0)))</f>
        <v>0.01</v>
      </c>
      <c r="O485" s="276" t="str">
        <f>IF(ISBLANK(INDEX('Policy Characteristics'!I:I,MATCH($C485,'Policy Characteristics'!$C:$C,0))),"",INDEX('Policy Characteristics'!I:I,MATCH($C485,'Policy Characteristics'!$C:$C,0)))</f>
        <v>% of imports shifted</v>
      </c>
      <c r="P485" s="276" t="str">
        <f>IF(ISBLANK(INDEX('Policy Characteristics'!J:J,MATCH($C485,'Policy Characteristics'!$C:$C,0))),"",INDEX('Policy Characteristics'!J:J,MATCH($C485,'Policy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5" s="276" t="str">
        <f>IF(ISBLANK(INDEX('Policy Characteristics'!K:K,MATCH($C485,'Policy Characteristics'!$C:$C,0))),"",INDEX('Policy Characteristics'!K:K,MATCH($C485,'Policy Characteristics'!$C:$C,0)))</f>
        <v/>
      </c>
      <c r="R485" s="276" t="str">
        <f>IF(ISBLANK(INDEX('Policy Characteristics'!L:L,MATCH($C485,'Policy Characteristics'!$C:$C,0))),"",INDEX('Policy Characteristics'!L:L,MATCH($C485,'Policy Characteristics'!$C:$C,0)))</f>
        <v/>
      </c>
    </row>
    <row r="486" spans="1:18" x14ac:dyDescent="0.25">
      <c r="A486" s="276" t="str">
        <f>IF(ISBLANK(INDEX('Policy Characteristics'!A:A,MATCH($C486,'Policy Characteristics'!$C:$C,0))),"",INDEX('Policy Characteristics'!A:A,MATCH($C486,'Policy Characteristics'!$C:$C,0)))</f>
        <v>Industry</v>
      </c>
      <c r="B486" s="285" t="str">
        <f>IF(ISBLANK(INDEX('Policy Characteristics'!B:B,MATCH($C486,'Policy Characteristics'!$C:$C,0))),"",INDEX('Policy Characteristics'!B:B,MATCH($C486,'Policy Characteristics'!$C:$C,0)))</f>
        <v>Buy In-Region Products</v>
      </c>
      <c r="C486" s="276" t="str">
        <f t="shared" si="27"/>
        <v>Fraction of Imported Industrial Outputs Shifted to In Region Suppliers</v>
      </c>
      <c r="D486" s="6" t="s">
        <v>3122</v>
      </c>
      <c r="E486" s="6"/>
      <c r="F486" t="s">
        <v>3084</v>
      </c>
      <c r="G486" s="48"/>
      <c r="H486" s="44">
        <v>1558</v>
      </c>
      <c r="I486" s="347" t="s">
        <v>44</v>
      </c>
      <c r="J486" s="277" t="str">
        <f>IF(ISBLANK(INDEX('Policy Characteristics'!D:D,MATCH($C486,'Policy Characteristics'!$C:$C,0))),"",INDEX('Policy Characteristics'!D:D,MATCH($C486,'Policy Characteristics'!$C:$C,0)))</f>
        <v>Buy In-Region Products</v>
      </c>
      <c r="K486" s="276" t="str">
        <f>IF(ISBLANK(INDEX('Policy Characteristics'!E:E,MATCH($C486,'Policy Characteristics'!$C:$C,0))),"",INDEX('Policy Characteristics'!E:E,MATCH($C486,'Policy Characteristics'!$C:$C,0)))</f>
        <v>indst buy in region outputs</v>
      </c>
      <c r="L486" s="284">
        <f>IF(ISBLANK(INDEX('Policy Characteristics'!F:F,MATCH($C486,'Policy Characteristics'!$C:$C,0))),"",INDEX('Policy Characteristics'!F:F,MATCH($C486,'Policy Characteristics'!$C:$C,0)))</f>
        <v>0</v>
      </c>
      <c r="M486" s="284">
        <f>IF(ISBLANK(INDEX('Policy Characteristics'!G:G,MATCH($C486,'Policy Characteristics'!$C:$C,0))),"",INDEX('Policy Characteristics'!G:G,MATCH($C486,'Policy Characteristics'!$C:$C,0)))</f>
        <v>0.5</v>
      </c>
      <c r="N486" s="284">
        <f>IF(ISBLANK(INDEX('Policy Characteristics'!H:H,MATCH($C486,'Policy Characteristics'!$C:$C,0))),"",INDEX('Policy Characteristics'!H:H,MATCH($C486,'Policy Characteristics'!$C:$C,0)))</f>
        <v>0.01</v>
      </c>
      <c r="O486" s="276" t="str">
        <f>IF(ISBLANK(INDEX('Policy Characteristics'!I:I,MATCH($C486,'Policy Characteristics'!$C:$C,0))),"",INDEX('Policy Characteristics'!I:I,MATCH($C486,'Policy Characteristics'!$C:$C,0)))</f>
        <v>% of imports shifted</v>
      </c>
      <c r="P486" s="276" t="str">
        <f>IF(ISBLANK(INDEX('Policy Characteristics'!J:J,MATCH($C486,'Policy Characteristics'!$C:$C,0))),"",INDEX('Policy Characteristics'!J:J,MATCH($C486,'Policy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6" s="276" t="str">
        <f>IF(ISBLANK(INDEX('Policy Characteristics'!K:K,MATCH($C486,'Policy Characteristics'!$C:$C,0))),"",INDEX('Policy Characteristics'!K:K,MATCH($C486,'Policy Characteristics'!$C:$C,0)))</f>
        <v/>
      </c>
      <c r="R486" s="276" t="str">
        <f>IF(ISBLANK(INDEX('Policy Characteristics'!L:L,MATCH($C486,'Policy Characteristics'!$C:$C,0))),"",INDEX('Policy Characteristics'!L:L,MATCH($C486,'Policy Characteristics'!$C:$C,0)))</f>
        <v/>
      </c>
    </row>
    <row r="487" spans="1:18" x14ac:dyDescent="0.25">
      <c r="A487" s="276" t="str">
        <f>IF(ISBLANK(INDEX('Policy Characteristics'!A:A,MATCH($C487,'Policy Characteristics'!$C:$C,0))),"",INDEX('Policy Characteristics'!A:A,MATCH($C487,'Policy Characteristics'!$C:$C,0)))</f>
        <v>Industry</v>
      </c>
      <c r="B487" s="285" t="str">
        <f>IF(ISBLANK(INDEX('Policy Characteristics'!B:B,MATCH($C487,'Policy Characteristics'!$C:$C,0))),"",INDEX('Policy Characteristics'!B:B,MATCH($C487,'Policy Characteristics'!$C:$C,0)))</f>
        <v>Buy In-Region Products</v>
      </c>
      <c r="C487" s="276" t="str">
        <f t="shared" si="27"/>
        <v>Fraction of Imported Industrial Outputs Shifted to In Region Suppliers</v>
      </c>
      <c r="D487" s="6" t="s">
        <v>3123</v>
      </c>
      <c r="E487" s="6"/>
      <c r="F487" t="s">
        <v>3085</v>
      </c>
      <c r="G487" s="48"/>
      <c r="H487" s="44">
        <v>1559</v>
      </c>
      <c r="I487" s="347" t="s">
        <v>44</v>
      </c>
      <c r="J487" s="277" t="str">
        <f>IF(ISBLANK(INDEX('Policy Characteristics'!D:D,MATCH($C487,'Policy Characteristics'!$C:$C,0))),"",INDEX('Policy Characteristics'!D:D,MATCH($C487,'Policy Characteristics'!$C:$C,0)))</f>
        <v>Buy In-Region Products</v>
      </c>
      <c r="K487" s="276" t="str">
        <f>IF(ISBLANK(INDEX('Policy Characteristics'!E:E,MATCH($C487,'Policy Characteristics'!$C:$C,0))),"",INDEX('Policy Characteristics'!E:E,MATCH($C487,'Policy Characteristics'!$C:$C,0)))</f>
        <v>indst buy in region outputs</v>
      </c>
      <c r="L487" s="284">
        <f>IF(ISBLANK(INDEX('Policy Characteristics'!F:F,MATCH($C487,'Policy Characteristics'!$C:$C,0))),"",INDEX('Policy Characteristics'!F:F,MATCH($C487,'Policy Characteristics'!$C:$C,0)))</f>
        <v>0</v>
      </c>
      <c r="M487" s="284">
        <f>IF(ISBLANK(INDEX('Policy Characteristics'!G:G,MATCH($C487,'Policy Characteristics'!$C:$C,0))),"",INDEX('Policy Characteristics'!G:G,MATCH($C487,'Policy Characteristics'!$C:$C,0)))</f>
        <v>0.5</v>
      </c>
      <c r="N487" s="284">
        <f>IF(ISBLANK(INDEX('Policy Characteristics'!H:H,MATCH($C487,'Policy Characteristics'!$C:$C,0))),"",INDEX('Policy Characteristics'!H:H,MATCH($C487,'Policy Characteristics'!$C:$C,0)))</f>
        <v>0.01</v>
      </c>
      <c r="O487" s="276" t="str">
        <f>IF(ISBLANK(INDEX('Policy Characteristics'!I:I,MATCH($C487,'Policy Characteristics'!$C:$C,0))),"",INDEX('Policy Characteristics'!I:I,MATCH($C487,'Policy Characteristics'!$C:$C,0)))</f>
        <v>% of imports shifted</v>
      </c>
      <c r="P487" s="276" t="str">
        <f>IF(ISBLANK(INDEX('Policy Characteristics'!J:J,MATCH($C487,'Policy Characteristics'!$C:$C,0))),"",INDEX('Policy Characteristics'!J:J,MATCH($C487,'Policy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7" s="276" t="str">
        <f>IF(ISBLANK(INDEX('Policy Characteristics'!K:K,MATCH($C487,'Policy Characteristics'!$C:$C,0))),"",INDEX('Policy Characteristics'!K:K,MATCH($C487,'Policy Characteristics'!$C:$C,0)))</f>
        <v/>
      </c>
      <c r="R487" s="276" t="str">
        <f>IF(ISBLANK(INDEX('Policy Characteristics'!L:L,MATCH($C487,'Policy Characteristics'!$C:$C,0))),"",INDEX('Policy Characteristics'!L:L,MATCH($C487,'Policy Characteristics'!$C:$C,0)))</f>
        <v/>
      </c>
    </row>
    <row r="488" spans="1:18" x14ac:dyDescent="0.25">
      <c r="A488" s="276" t="str">
        <f>IF(ISBLANK(INDEX('Policy Characteristics'!A:A,MATCH($C488,'Policy Characteristics'!$C:$C,0))),"",INDEX('Policy Characteristics'!A:A,MATCH($C488,'Policy Characteristics'!$C:$C,0)))</f>
        <v>Industry</v>
      </c>
      <c r="B488" s="285" t="str">
        <f>IF(ISBLANK(INDEX('Policy Characteristics'!B:B,MATCH($C488,'Policy Characteristics'!$C:$C,0))),"",INDEX('Policy Characteristics'!B:B,MATCH($C488,'Policy Characteristics'!$C:$C,0)))</f>
        <v>Buy In-Region Products</v>
      </c>
      <c r="C488" s="276" t="str">
        <f t="shared" si="27"/>
        <v>Fraction of Imported Industrial Outputs Shifted to In Region Suppliers</v>
      </c>
      <c r="D488" s="6" t="s">
        <v>3124</v>
      </c>
      <c r="E488" s="6"/>
      <c r="F488" t="s">
        <v>3127</v>
      </c>
      <c r="G488" s="48"/>
      <c r="H488" s="44">
        <v>1560</v>
      </c>
      <c r="I488" s="347" t="s">
        <v>44</v>
      </c>
      <c r="J488" s="277" t="str">
        <f>IF(ISBLANK(INDEX('Policy Characteristics'!D:D,MATCH($C488,'Policy Characteristics'!$C:$C,0))),"",INDEX('Policy Characteristics'!D:D,MATCH($C488,'Policy Characteristics'!$C:$C,0)))</f>
        <v>Buy In-Region Products</v>
      </c>
      <c r="K488" s="276" t="str">
        <f>IF(ISBLANK(INDEX('Policy Characteristics'!E:E,MATCH($C488,'Policy Characteristics'!$C:$C,0))),"",INDEX('Policy Characteristics'!E:E,MATCH($C488,'Policy Characteristics'!$C:$C,0)))</f>
        <v>indst buy in region outputs</v>
      </c>
      <c r="L488" s="284">
        <f>IF(ISBLANK(INDEX('Policy Characteristics'!F:F,MATCH($C488,'Policy Characteristics'!$C:$C,0))),"",INDEX('Policy Characteristics'!F:F,MATCH($C488,'Policy Characteristics'!$C:$C,0)))</f>
        <v>0</v>
      </c>
      <c r="M488" s="284">
        <f>IF(ISBLANK(INDEX('Policy Characteristics'!G:G,MATCH($C488,'Policy Characteristics'!$C:$C,0))),"",INDEX('Policy Characteristics'!G:G,MATCH($C488,'Policy Characteristics'!$C:$C,0)))</f>
        <v>0.5</v>
      </c>
      <c r="N488" s="284">
        <f>IF(ISBLANK(INDEX('Policy Characteristics'!H:H,MATCH($C488,'Policy Characteristics'!$C:$C,0))),"",INDEX('Policy Characteristics'!H:H,MATCH($C488,'Policy Characteristics'!$C:$C,0)))</f>
        <v>0.01</v>
      </c>
      <c r="O488" s="276" t="str">
        <f>IF(ISBLANK(INDEX('Policy Characteristics'!I:I,MATCH($C488,'Policy Characteristics'!$C:$C,0))),"",INDEX('Policy Characteristics'!I:I,MATCH($C488,'Policy Characteristics'!$C:$C,0)))</f>
        <v>% of imports shifted</v>
      </c>
      <c r="P488" s="276" t="str">
        <f>IF(ISBLANK(INDEX('Policy Characteristics'!J:J,MATCH($C488,'Policy Characteristics'!$C:$C,0))),"",INDEX('Policy Characteristics'!J:J,MATCH($C488,'Policy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8" s="276" t="str">
        <f>IF(ISBLANK(INDEX('Policy Characteristics'!K:K,MATCH($C488,'Policy Characteristics'!$C:$C,0))),"",INDEX('Policy Characteristics'!K:K,MATCH($C488,'Policy Characteristics'!$C:$C,0)))</f>
        <v/>
      </c>
      <c r="R488" s="276" t="str">
        <f>IF(ISBLANK(INDEX('Policy Characteristics'!L:L,MATCH($C488,'Policy Characteristics'!$C:$C,0))),"",INDEX('Policy Characteristics'!L:L,MATCH($C488,'Policy Characteristics'!$C:$C,0)))</f>
        <v/>
      </c>
    </row>
    <row r="489" spans="1:18" x14ac:dyDescent="0.25">
      <c r="A489" s="276" t="str">
        <f>IF(ISBLANK(INDEX('Policy Characteristics'!A:A,MATCH($C489,'Policy Characteristics'!$C:$C,0))),"",INDEX('Policy Characteristics'!A:A,MATCH($C489,'Policy Characteristics'!$C:$C,0)))</f>
        <v>Industry</v>
      </c>
      <c r="B489" s="285" t="str">
        <f>IF(ISBLANK(INDEX('Policy Characteristics'!B:B,MATCH($C489,'Policy Characteristics'!$C:$C,0))),"",INDEX('Policy Characteristics'!B:B,MATCH($C489,'Policy Characteristics'!$C:$C,0)))</f>
        <v>Buy In-Region Products</v>
      </c>
      <c r="C489" s="276" t="str">
        <f t="shared" si="27"/>
        <v>Fraction of Imported Industrial Outputs Shifted to In Region Suppliers</v>
      </c>
      <c r="D489" s="6" t="s">
        <v>3125</v>
      </c>
      <c r="E489" s="6"/>
      <c r="F489" t="s">
        <v>3086</v>
      </c>
      <c r="G489" s="48"/>
      <c r="H489" s="44">
        <v>1561</v>
      </c>
      <c r="I489" s="347" t="s">
        <v>44</v>
      </c>
      <c r="J489" s="277" t="str">
        <f>IF(ISBLANK(INDEX('Policy Characteristics'!D:D,MATCH($C489,'Policy Characteristics'!$C:$C,0))),"",INDEX('Policy Characteristics'!D:D,MATCH($C489,'Policy Characteristics'!$C:$C,0)))</f>
        <v>Buy In-Region Products</v>
      </c>
      <c r="K489" s="276" t="str">
        <f>IF(ISBLANK(INDEX('Policy Characteristics'!E:E,MATCH($C489,'Policy Characteristics'!$C:$C,0))),"",INDEX('Policy Characteristics'!E:E,MATCH($C489,'Policy Characteristics'!$C:$C,0)))</f>
        <v>indst buy in region outputs</v>
      </c>
      <c r="L489" s="284">
        <f>IF(ISBLANK(INDEX('Policy Characteristics'!F:F,MATCH($C489,'Policy Characteristics'!$C:$C,0))),"",INDEX('Policy Characteristics'!F:F,MATCH($C489,'Policy Characteristics'!$C:$C,0)))</f>
        <v>0</v>
      </c>
      <c r="M489" s="284">
        <f>IF(ISBLANK(INDEX('Policy Characteristics'!G:G,MATCH($C489,'Policy Characteristics'!$C:$C,0))),"",INDEX('Policy Characteristics'!G:G,MATCH($C489,'Policy Characteristics'!$C:$C,0)))</f>
        <v>0.5</v>
      </c>
      <c r="N489" s="284">
        <f>IF(ISBLANK(INDEX('Policy Characteristics'!H:H,MATCH($C489,'Policy Characteristics'!$C:$C,0))),"",INDEX('Policy Characteristics'!H:H,MATCH($C489,'Policy Characteristics'!$C:$C,0)))</f>
        <v>0.01</v>
      </c>
      <c r="O489" s="276" t="str">
        <f>IF(ISBLANK(INDEX('Policy Characteristics'!I:I,MATCH($C489,'Policy Characteristics'!$C:$C,0))),"",INDEX('Policy Characteristics'!I:I,MATCH($C489,'Policy Characteristics'!$C:$C,0)))</f>
        <v>% of imports shifted</v>
      </c>
      <c r="P489" s="276" t="str">
        <f>IF(ISBLANK(INDEX('Policy Characteristics'!J:J,MATCH($C489,'Policy Characteristics'!$C:$C,0))),"",INDEX('Policy Characteristics'!J:J,MATCH($C489,'Policy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89" s="276" t="str">
        <f>IF(ISBLANK(INDEX('Policy Characteristics'!K:K,MATCH($C489,'Policy Characteristics'!$C:$C,0))),"",INDEX('Policy Characteristics'!K:K,MATCH($C489,'Policy Characteristics'!$C:$C,0)))</f>
        <v/>
      </c>
      <c r="R489" s="276" t="str">
        <f>IF(ISBLANK(INDEX('Policy Characteristics'!L:L,MATCH($C489,'Policy Characteristics'!$C:$C,0))),"",INDEX('Policy Characteristics'!L:L,MATCH($C489,'Policy Characteristics'!$C:$C,0)))</f>
        <v/>
      </c>
    </row>
    <row r="490" spans="1:18" x14ac:dyDescent="0.25">
      <c r="A490" s="276" t="str">
        <f>IF(ISBLANK(INDEX('Policy Characteristics'!A:A,MATCH($C490,'Policy Characteristics'!$C:$C,0))),"",INDEX('Policy Characteristics'!A:A,MATCH($C490,'Policy Characteristics'!$C:$C,0)))</f>
        <v>Industry</v>
      </c>
      <c r="B490" s="285" t="str">
        <f>IF(ISBLANK(INDEX('Policy Characteristics'!B:B,MATCH($C490,'Policy Characteristics'!$C:$C,0))),"",INDEX('Policy Characteristics'!B:B,MATCH($C490,'Policy Characteristics'!$C:$C,0)))</f>
        <v>Carbon Capture and Sequestration</v>
      </c>
      <c r="C490" t="s">
        <v>3060</v>
      </c>
      <c r="D490" s="47" t="s">
        <v>3101</v>
      </c>
      <c r="E490" s="6" t="s">
        <v>3063</v>
      </c>
      <c r="F490" t="s">
        <v>3126</v>
      </c>
      <c r="G490" s="47" t="s">
        <v>3064</v>
      </c>
      <c r="H490" s="44">
        <v>908</v>
      </c>
      <c r="I490" s="348" t="s">
        <v>45</v>
      </c>
      <c r="J490" s="277" t="str">
        <f>IF(ISBLANK(INDEX('Policy Characteristics'!D:D,MATCH($C490,'Policy Characteristics'!$C:$C,0))),"",INDEX('Policy Characteristics'!D:D,MATCH($C490,'Policy Characteristics'!$C:$C,0)))</f>
        <v>Industry CCS</v>
      </c>
      <c r="K490" s="276" t="str">
        <f>IF(ISBLANK(INDEX('Policy Characteristics'!E:E,MATCH($C490,'Policy Characteristics'!$C:$C,0))),"",INDEX('Policy Characteristics'!E:E,MATCH($C490,'Policy Characteristics'!$C:$C,0)))</f>
        <v>indst CCS</v>
      </c>
      <c r="L490" s="284">
        <f>IF(ISBLANK(INDEX('Policy Characteristics'!F:F,MATCH($C490,'Policy Characteristics'!$C:$C,0))),"",INDEX('Policy Characteristics'!F:F,MATCH($C490,'Policy Characteristics'!$C:$C,0)))</f>
        <v>0</v>
      </c>
      <c r="M490" s="284">
        <f>IF(ISBLANK(INDEX('Policy Characteristics'!G:G,MATCH($C490,'Policy Characteristics'!$C:$C,0))),"",INDEX('Policy Characteristics'!G:G,MATCH($C490,'Policy Characteristics'!$C:$C,0)))</f>
        <v>1</v>
      </c>
      <c r="N490" s="284">
        <f>IF(ISBLANK(INDEX('Policy Characteristics'!H:H,MATCH($C490,'Policy Characteristics'!$C:$C,0))),"",INDEX('Policy Characteristics'!H:H,MATCH($C490,'Policy Characteristics'!$C:$C,0)))</f>
        <v>0.01</v>
      </c>
      <c r="O490" s="276" t="str">
        <f>IF(ISBLANK(INDEX('Policy Characteristics'!I:I,MATCH($C490,'Policy Characteristics'!$C:$C,0))),"",INDEX('Policy Characteristics'!I:I,MATCH($C490,'Policy Characteristics'!$C:$C,0)))</f>
        <v>% of CO2 captured</v>
      </c>
      <c r="P490" s="276" t="str">
        <f>IF(ISBLANK(INDEX('Policy Characteristics'!J:J,MATCH($C490,'Policy Characteristics'!$C:$C,0))),"",INDEX('Policy Characteristics'!J:J,MATCH($C490,'Policy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0" s="276" t="str">
        <f>IF(ISBLANK(INDEX('Policy Characteristics'!K:K,MATCH($C490,'Policy Characteristics'!$C:$C,0))),"",INDEX('Policy Characteristics'!K:K,MATCH($C490,'Policy Characteristics'!$C:$C,0)))</f>
        <v>ccs.html#ccs</v>
      </c>
      <c r="R490" s="276" t="str">
        <f>IF(ISBLANK(INDEX('Policy Characteristics'!L:L,MATCH($C490,'Policy Characteristics'!$C:$C,0))),"",INDEX('Policy Characteristics'!L:L,MATCH($C490,'Policy Characteristics'!$C:$C,0)))</f>
        <v>carbon-capture-and-sequestration.html</v>
      </c>
    </row>
    <row r="491" spans="1:18" x14ac:dyDescent="0.25">
      <c r="A491" s="276" t="str">
        <f>IF(ISBLANK(INDEX('Policy Characteristics'!A:A,MATCH($C491,'Policy Characteristics'!$C:$C,0))),"",INDEX('Policy Characteristics'!A:A,MATCH($C491,'Policy Characteristics'!$C:$C,0)))</f>
        <v>Industry</v>
      </c>
      <c r="B491" s="285" t="str">
        <f>IF(ISBLANK(INDEX('Policy Characteristics'!B:B,MATCH($C491,'Policy Characteristics'!$C:$C,0))),"",INDEX('Policy Characteristics'!B:B,MATCH($C491,'Policy Characteristics'!$C:$C,0)))</f>
        <v>Carbon Capture and Sequestration</v>
      </c>
      <c r="C491" s="276" t="str">
        <f t="shared" ref="C491:C506" si="28">C$490</f>
        <v>Industry Sector Fraction of Potential Additional CCS Achieved</v>
      </c>
      <c r="D491" s="47" t="s">
        <v>3101</v>
      </c>
      <c r="E491" s="6" t="s">
        <v>2558</v>
      </c>
      <c r="F491" t="s">
        <v>3126</v>
      </c>
      <c r="G491" s="47" t="s">
        <v>3065</v>
      </c>
      <c r="H491" s="44">
        <v>909</v>
      </c>
      <c r="I491" s="348" t="s">
        <v>45</v>
      </c>
      <c r="J491" s="277" t="str">
        <f>IF(ISBLANK(INDEX('Policy Characteristics'!D:D,MATCH($C491,'Policy Characteristics'!$C:$C,0))),"",INDEX('Policy Characteristics'!D:D,MATCH($C491,'Policy Characteristics'!$C:$C,0)))</f>
        <v>Industry CCS</v>
      </c>
      <c r="K491" s="276" t="str">
        <f>IF(ISBLANK(INDEX('Policy Characteristics'!E:E,MATCH($C491,'Policy Characteristics'!$C:$C,0))),"",INDEX('Policy Characteristics'!E:E,MATCH($C491,'Policy Characteristics'!$C:$C,0)))</f>
        <v>indst CCS</v>
      </c>
      <c r="L491" s="284">
        <f>IF(ISBLANK(INDEX('Policy Characteristics'!F:F,MATCH($C491,'Policy Characteristics'!$C:$C,0))),"",INDEX('Policy Characteristics'!F:F,MATCH($C491,'Policy Characteristics'!$C:$C,0)))</f>
        <v>0</v>
      </c>
      <c r="M491" s="284">
        <f>IF(ISBLANK(INDEX('Policy Characteristics'!G:G,MATCH($C491,'Policy Characteristics'!$C:$C,0))),"",INDEX('Policy Characteristics'!G:G,MATCH($C491,'Policy Characteristics'!$C:$C,0)))</f>
        <v>1</v>
      </c>
      <c r="N491" s="284">
        <f>IF(ISBLANK(INDEX('Policy Characteristics'!H:H,MATCH($C491,'Policy Characteristics'!$C:$C,0))),"",INDEX('Policy Characteristics'!H:H,MATCH($C491,'Policy Characteristics'!$C:$C,0)))</f>
        <v>0.01</v>
      </c>
      <c r="O491" s="276" t="str">
        <f>IF(ISBLANK(INDEX('Policy Characteristics'!I:I,MATCH($C491,'Policy Characteristics'!$C:$C,0))),"",INDEX('Policy Characteristics'!I:I,MATCH($C491,'Policy Characteristics'!$C:$C,0)))</f>
        <v>% of CO2 captured</v>
      </c>
      <c r="P491" s="276" t="str">
        <f>IF(ISBLANK(INDEX('Policy Characteristics'!J:J,MATCH($C491,'Policy Characteristics'!$C:$C,0))),"",INDEX('Policy Characteristics'!J:J,MATCH($C491,'Policy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1" s="276" t="str">
        <f>IF(ISBLANK(INDEX('Policy Characteristics'!K:K,MATCH($C491,'Policy Characteristics'!$C:$C,0))),"",INDEX('Policy Characteristics'!K:K,MATCH($C491,'Policy Characteristics'!$C:$C,0)))</f>
        <v>ccs.html#ccs</v>
      </c>
      <c r="R491" s="276" t="str">
        <f>IF(ISBLANK(INDEX('Policy Characteristics'!L:L,MATCH($C491,'Policy Characteristics'!$C:$C,0))),"",INDEX('Policy Characteristics'!L:L,MATCH($C491,'Policy Characteristics'!$C:$C,0)))</f>
        <v>carbon-capture-and-sequestration.html</v>
      </c>
    </row>
    <row r="492" spans="1:18" x14ac:dyDescent="0.25">
      <c r="A492" s="276" t="str">
        <f>IF(ISBLANK(INDEX('Policy Characteristics'!A:A,MATCH($C492,'Policy Characteristics'!$C:$C,0))),"",INDEX('Policy Characteristics'!A:A,MATCH($C492,'Policy Characteristics'!$C:$C,0)))</f>
        <v>Industry</v>
      </c>
      <c r="B492" s="285" t="str">
        <f>IF(ISBLANK(INDEX('Policy Characteristics'!B:B,MATCH($C492,'Policy Characteristics'!$C:$C,0))),"",INDEX('Policy Characteristics'!B:B,MATCH($C492,'Policy Characteristics'!$C:$C,0)))</f>
        <v>Carbon Capture and Sequestration</v>
      </c>
      <c r="C492" s="276" t="str">
        <f t="shared" si="28"/>
        <v>Industry Sector Fraction of Potential Additional CCS Achieved</v>
      </c>
      <c r="D492" s="6" t="s">
        <v>3102</v>
      </c>
      <c r="E492" s="6" t="s">
        <v>3063</v>
      </c>
      <c r="F492" t="s">
        <v>2790</v>
      </c>
      <c r="G492" s="47" t="s">
        <v>3064</v>
      </c>
      <c r="H492" s="44">
        <v>910</v>
      </c>
      <c r="I492" s="348" t="s">
        <v>45</v>
      </c>
      <c r="J492" s="277" t="str">
        <f>IF(ISBLANK(INDEX('Policy Characteristics'!D:D,MATCH($C492,'Policy Characteristics'!$C:$C,0))),"",INDEX('Policy Characteristics'!D:D,MATCH($C492,'Policy Characteristics'!$C:$C,0)))</f>
        <v>Industry CCS</v>
      </c>
      <c r="K492" s="276" t="str">
        <f>IF(ISBLANK(INDEX('Policy Characteristics'!E:E,MATCH($C492,'Policy Characteristics'!$C:$C,0))),"",INDEX('Policy Characteristics'!E:E,MATCH($C492,'Policy Characteristics'!$C:$C,0)))</f>
        <v>indst CCS</v>
      </c>
      <c r="L492" s="284">
        <f>IF(ISBLANK(INDEX('Policy Characteristics'!F:F,MATCH($C492,'Policy Characteristics'!$C:$C,0))),"",INDEX('Policy Characteristics'!F:F,MATCH($C492,'Policy Characteristics'!$C:$C,0)))</f>
        <v>0</v>
      </c>
      <c r="M492" s="284">
        <f>IF(ISBLANK(INDEX('Policy Characteristics'!G:G,MATCH($C492,'Policy Characteristics'!$C:$C,0))),"",INDEX('Policy Characteristics'!G:G,MATCH($C492,'Policy Characteristics'!$C:$C,0)))</f>
        <v>1</v>
      </c>
      <c r="N492" s="284">
        <f>IF(ISBLANK(INDEX('Policy Characteristics'!H:H,MATCH($C492,'Policy Characteristics'!$C:$C,0))),"",INDEX('Policy Characteristics'!H:H,MATCH($C492,'Policy Characteristics'!$C:$C,0)))</f>
        <v>0.01</v>
      </c>
      <c r="O492" s="276" t="str">
        <f>IF(ISBLANK(INDEX('Policy Characteristics'!I:I,MATCH($C492,'Policy Characteristics'!$C:$C,0))),"",INDEX('Policy Characteristics'!I:I,MATCH($C492,'Policy Characteristics'!$C:$C,0)))</f>
        <v>% of CO2 captured</v>
      </c>
      <c r="P492" s="276" t="str">
        <f>IF(ISBLANK(INDEX('Policy Characteristics'!J:J,MATCH($C492,'Policy Characteristics'!$C:$C,0))),"",INDEX('Policy Characteristics'!J:J,MATCH($C492,'Policy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2" s="276" t="str">
        <f>IF(ISBLANK(INDEX('Policy Characteristics'!K:K,MATCH($C492,'Policy Characteristics'!$C:$C,0))),"",INDEX('Policy Characteristics'!K:K,MATCH($C492,'Policy Characteristics'!$C:$C,0)))</f>
        <v>ccs.html#ccs</v>
      </c>
      <c r="R492" s="276" t="str">
        <f>IF(ISBLANK(INDEX('Policy Characteristics'!L:L,MATCH($C492,'Policy Characteristics'!$C:$C,0))),"",INDEX('Policy Characteristics'!L:L,MATCH($C492,'Policy Characteristics'!$C:$C,0)))</f>
        <v>carbon-capture-and-sequestration.html</v>
      </c>
    </row>
    <row r="493" spans="1:18" x14ac:dyDescent="0.25">
      <c r="A493" s="276" t="str">
        <f>IF(ISBLANK(INDEX('Policy Characteristics'!A:A,MATCH($C493,'Policy Characteristics'!$C:$C,0))),"",INDEX('Policy Characteristics'!A:A,MATCH($C493,'Policy Characteristics'!$C:$C,0)))</f>
        <v>Industry</v>
      </c>
      <c r="B493" s="285" t="str">
        <f>IF(ISBLANK(INDEX('Policy Characteristics'!B:B,MATCH($C493,'Policy Characteristics'!$C:$C,0))),"",INDEX('Policy Characteristics'!B:B,MATCH($C493,'Policy Characteristics'!$C:$C,0)))</f>
        <v>Carbon Capture and Sequestration</v>
      </c>
      <c r="C493" s="276" t="str">
        <f t="shared" si="28"/>
        <v>Industry Sector Fraction of Potential Additional CCS Achieved</v>
      </c>
      <c r="D493" s="6" t="s">
        <v>3102</v>
      </c>
      <c r="E493" s="6" t="s">
        <v>2558</v>
      </c>
      <c r="F493" t="s">
        <v>2790</v>
      </c>
      <c r="G493" s="47" t="s">
        <v>3065</v>
      </c>
      <c r="H493" s="44">
        <v>911</v>
      </c>
      <c r="I493" s="348" t="s">
        <v>45</v>
      </c>
      <c r="J493" s="277" t="str">
        <f>IF(ISBLANK(INDEX('Policy Characteristics'!D:D,MATCH($C493,'Policy Characteristics'!$C:$C,0))),"",INDEX('Policy Characteristics'!D:D,MATCH($C493,'Policy Characteristics'!$C:$C,0)))</f>
        <v>Industry CCS</v>
      </c>
      <c r="K493" s="276" t="str">
        <f>IF(ISBLANK(INDEX('Policy Characteristics'!E:E,MATCH($C493,'Policy Characteristics'!$C:$C,0))),"",INDEX('Policy Characteristics'!E:E,MATCH($C493,'Policy Characteristics'!$C:$C,0)))</f>
        <v>indst CCS</v>
      </c>
      <c r="L493" s="284">
        <f>IF(ISBLANK(INDEX('Policy Characteristics'!F:F,MATCH($C493,'Policy Characteristics'!$C:$C,0))),"",INDEX('Policy Characteristics'!F:F,MATCH($C493,'Policy Characteristics'!$C:$C,0)))</f>
        <v>0</v>
      </c>
      <c r="M493" s="284">
        <f>IF(ISBLANK(INDEX('Policy Characteristics'!G:G,MATCH($C493,'Policy Characteristics'!$C:$C,0))),"",INDEX('Policy Characteristics'!G:G,MATCH($C493,'Policy Characteristics'!$C:$C,0)))</f>
        <v>1</v>
      </c>
      <c r="N493" s="284">
        <f>IF(ISBLANK(INDEX('Policy Characteristics'!H:H,MATCH($C493,'Policy Characteristics'!$C:$C,0))),"",INDEX('Policy Characteristics'!H:H,MATCH($C493,'Policy Characteristics'!$C:$C,0)))</f>
        <v>0.01</v>
      </c>
      <c r="O493" s="276" t="str">
        <f>IF(ISBLANK(INDEX('Policy Characteristics'!I:I,MATCH($C493,'Policy Characteristics'!$C:$C,0))),"",INDEX('Policy Characteristics'!I:I,MATCH($C493,'Policy Characteristics'!$C:$C,0)))</f>
        <v>% of CO2 captured</v>
      </c>
      <c r="P493" s="276" t="str">
        <f>IF(ISBLANK(INDEX('Policy Characteristics'!J:J,MATCH($C493,'Policy Characteristics'!$C:$C,0))),"",INDEX('Policy Characteristics'!J:J,MATCH($C493,'Policy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3" s="276" t="str">
        <f>IF(ISBLANK(INDEX('Policy Characteristics'!K:K,MATCH($C493,'Policy Characteristics'!$C:$C,0))),"",INDEX('Policy Characteristics'!K:K,MATCH($C493,'Policy Characteristics'!$C:$C,0)))</f>
        <v>ccs.html#ccs</v>
      </c>
      <c r="R493" s="276" t="str">
        <f>IF(ISBLANK(INDEX('Policy Characteristics'!L:L,MATCH($C493,'Policy Characteristics'!$C:$C,0))),"",INDEX('Policy Characteristics'!L:L,MATCH($C493,'Policy Characteristics'!$C:$C,0)))</f>
        <v>carbon-capture-and-sequestration.html</v>
      </c>
    </row>
    <row r="494" spans="1:18" x14ac:dyDescent="0.25">
      <c r="A494" s="276" t="str">
        <f>IF(ISBLANK(INDEX('Policy Characteristics'!A:A,MATCH($C494,'Policy Characteristics'!$C:$C,0))),"",INDEX('Policy Characteristics'!A:A,MATCH($C494,'Policy Characteristics'!$C:$C,0)))</f>
        <v>Industry</v>
      </c>
      <c r="B494" s="285" t="str">
        <f>IF(ISBLANK(INDEX('Policy Characteristics'!B:B,MATCH($C494,'Policy Characteristics'!$C:$C,0))),"",INDEX('Policy Characteristics'!B:B,MATCH($C494,'Policy Characteristics'!$C:$C,0)))</f>
        <v>Carbon Capture and Sequestration</v>
      </c>
      <c r="C494" s="276" t="str">
        <f t="shared" si="28"/>
        <v>Industry Sector Fraction of Potential Additional CCS Achieved</v>
      </c>
      <c r="D494" s="6" t="s">
        <v>3103</v>
      </c>
      <c r="E494" s="6" t="s">
        <v>3063</v>
      </c>
      <c r="F494" t="s">
        <v>3067</v>
      </c>
      <c r="G494" s="47" t="s">
        <v>3064</v>
      </c>
      <c r="H494" s="44">
        <v>912</v>
      </c>
      <c r="I494" s="348" t="s">
        <v>45</v>
      </c>
      <c r="J494" s="277" t="str">
        <f>IF(ISBLANK(INDEX('Policy Characteristics'!D:D,MATCH($C494,'Policy Characteristics'!$C:$C,0))),"",INDEX('Policy Characteristics'!D:D,MATCH($C494,'Policy Characteristics'!$C:$C,0)))</f>
        <v>Industry CCS</v>
      </c>
      <c r="K494" s="276" t="str">
        <f>IF(ISBLANK(INDEX('Policy Characteristics'!E:E,MATCH($C494,'Policy Characteristics'!$C:$C,0))),"",INDEX('Policy Characteristics'!E:E,MATCH($C494,'Policy Characteristics'!$C:$C,0)))</f>
        <v>indst CCS</v>
      </c>
      <c r="L494" s="284">
        <f>IF(ISBLANK(INDEX('Policy Characteristics'!F:F,MATCH($C494,'Policy Characteristics'!$C:$C,0))),"",INDEX('Policy Characteristics'!F:F,MATCH($C494,'Policy Characteristics'!$C:$C,0)))</f>
        <v>0</v>
      </c>
      <c r="M494" s="284">
        <f>IF(ISBLANK(INDEX('Policy Characteristics'!G:G,MATCH($C494,'Policy Characteristics'!$C:$C,0))),"",INDEX('Policy Characteristics'!G:G,MATCH($C494,'Policy Characteristics'!$C:$C,0)))</f>
        <v>1</v>
      </c>
      <c r="N494" s="284">
        <f>IF(ISBLANK(INDEX('Policy Characteristics'!H:H,MATCH($C494,'Policy Characteristics'!$C:$C,0))),"",INDEX('Policy Characteristics'!H:H,MATCH($C494,'Policy Characteristics'!$C:$C,0)))</f>
        <v>0.01</v>
      </c>
      <c r="O494" s="276" t="str">
        <f>IF(ISBLANK(INDEX('Policy Characteristics'!I:I,MATCH($C494,'Policy Characteristics'!$C:$C,0))),"",INDEX('Policy Characteristics'!I:I,MATCH($C494,'Policy Characteristics'!$C:$C,0)))</f>
        <v>% of CO2 captured</v>
      </c>
      <c r="P494" s="276" t="str">
        <f>IF(ISBLANK(INDEX('Policy Characteristics'!J:J,MATCH($C494,'Policy Characteristics'!$C:$C,0))),"",INDEX('Policy Characteristics'!J:J,MATCH($C494,'Policy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4" s="276" t="str">
        <f>IF(ISBLANK(INDEX('Policy Characteristics'!K:K,MATCH($C494,'Policy Characteristics'!$C:$C,0))),"",INDEX('Policy Characteristics'!K:K,MATCH($C494,'Policy Characteristics'!$C:$C,0)))</f>
        <v>ccs.html#ccs</v>
      </c>
      <c r="R494" s="276" t="str">
        <f>IF(ISBLANK(INDEX('Policy Characteristics'!L:L,MATCH($C494,'Policy Characteristics'!$C:$C,0))),"",INDEX('Policy Characteristics'!L:L,MATCH($C494,'Policy Characteristics'!$C:$C,0)))</f>
        <v>carbon-capture-and-sequestration.html</v>
      </c>
    </row>
    <row r="495" spans="1:18" x14ac:dyDescent="0.25">
      <c r="A495" s="276" t="str">
        <f>IF(ISBLANK(INDEX('Policy Characteristics'!A:A,MATCH($C495,'Policy Characteristics'!$C:$C,0))),"",INDEX('Policy Characteristics'!A:A,MATCH($C495,'Policy Characteristics'!$C:$C,0)))</f>
        <v>Industry</v>
      </c>
      <c r="B495" s="285" t="str">
        <f>IF(ISBLANK(INDEX('Policy Characteristics'!B:B,MATCH($C495,'Policy Characteristics'!$C:$C,0))),"",INDEX('Policy Characteristics'!B:B,MATCH($C495,'Policy Characteristics'!$C:$C,0)))</f>
        <v>Carbon Capture and Sequestration</v>
      </c>
      <c r="C495" s="276" t="str">
        <f t="shared" si="28"/>
        <v>Industry Sector Fraction of Potential Additional CCS Achieved</v>
      </c>
      <c r="D495" s="6" t="s">
        <v>3103</v>
      </c>
      <c r="E495" s="6" t="s">
        <v>2558</v>
      </c>
      <c r="F495" t="s">
        <v>3067</v>
      </c>
      <c r="G495" s="47" t="s">
        <v>3065</v>
      </c>
      <c r="H495" s="44">
        <v>913</v>
      </c>
      <c r="I495" s="348" t="s">
        <v>45</v>
      </c>
      <c r="J495" s="277" t="str">
        <f>IF(ISBLANK(INDEX('Policy Characteristics'!D:D,MATCH($C495,'Policy Characteristics'!$C:$C,0))),"",INDEX('Policy Characteristics'!D:D,MATCH($C495,'Policy Characteristics'!$C:$C,0)))</f>
        <v>Industry CCS</v>
      </c>
      <c r="K495" s="276" t="str">
        <f>IF(ISBLANK(INDEX('Policy Characteristics'!E:E,MATCH($C495,'Policy Characteristics'!$C:$C,0))),"",INDEX('Policy Characteristics'!E:E,MATCH($C495,'Policy Characteristics'!$C:$C,0)))</f>
        <v>indst CCS</v>
      </c>
      <c r="L495" s="284">
        <f>IF(ISBLANK(INDEX('Policy Characteristics'!F:F,MATCH($C495,'Policy Characteristics'!$C:$C,0))),"",INDEX('Policy Characteristics'!F:F,MATCH($C495,'Policy Characteristics'!$C:$C,0)))</f>
        <v>0</v>
      </c>
      <c r="M495" s="284">
        <f>IF(ISBLANK(INDEX('Policy Characteristics'!G:G,MATCH($C495,'Policy Characteristics'!$C:$C,0))),"",INDEX('Policy Characteristics'!G:G,MATCH($C495,'Policy Characteristics'!$C:$C,0)))</f>
        <v>1</v>
      </c>
      <c r="N495" s="284">
        <f>IF(ISBLANK(INDEX('Policy Characteristics'!H:H,MATCH($C495,'Policy Characteristics'!$C:$C,0))),"",INDEX('Policy Characteristics'!H:H,MATCH($C495,'Policy Characteristics'!$C:$C,0)))</f>
        <v>0.01</v>
      </c>
      <c r="O495" s="276" t="str">
        <f>IF(ISBLANK(INDEX('Policy Characteristics'!I:I,MATCH($C495,'Policy Characteristics'!$C:$C,0))),"",INDEX('Policy Characteristics'!I:I,MATCH($C495,'Policy Characteristics'!$C:$C,0)))</f>
        <v>% of CO2 captured</v>
      </c>
      <c r="P495" s="276" t="str">
        <f>IF(ISBLANK(INDEX('Policy Characteristics'!J:J,MATCH($C495,'Policy Characteristics'!$C:$C,0))),"",INDEX('Policy Characteristics'!J:J,MATCH($C495,'Policy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5" s="276" t="str">
        <f>IF(ISBLANK(INDEX('Policy Characteristics'!K:K,MATCH($C495,'Policy Characteristics'!$C:$C,0))),"",INDEX('Policy Characteristics'!K:K,MATCH($C495,'Policy Characteristics'!$C:$C,0)))</f>
        <v>ccs.html#ccs</v>
      </c>
      <c r="R495" s="276" t="str">
        <f>IF(ISBLANK(INDEX('Policy Characteristics'!L:L,MATCH($C495,'Policy Characteristics'!$C:$C,0))),"",INDEX('Policy Characteristics'!L:L,MATCH($C495,'Policy Characteristics'!$C:$C,0)))</f>
        <v>carbon-capture-and-sequestration.html</v>
      </c>
    </row>
    <row r="496" spans="1:18" x14ac:dyDescent="0.25">
      <c r="A496" s="276" t="str">
        <f>IF(ISBLANK(INDEX('Policy Characteristics'!A:A,MATCH($C496,'Policy Characteristics'!$C:$C,0))),"",INDEX('Policy Characteristics'!A:A,MATCH($C496,'Policy Characteristics'!$C:$C,0)))</f>
        <v>Industry</v>
      </c>
      <c r="B496" s="285" t="str">
        <f>IF(ISBLANK(INDEX('Policy Characteristics'!B:B,MATCH($C496,'Policy Characteristics'!$C:$C,0))),"",INDEX('Policy Characteristics'!B:B,MATCH($C496,'Policy Characteristics'!$C:$C,0)))</f>
        <v>Carbon Capture and Sequestration</v>
      </c>
      <c r="C496" s="276" t="str">
        <f t="shared" si="28"/>
        <v>Industry Sector Fraction of Potential Additional CCS Achieved</v>
      </c>
      <c r="D496" s="6" t="s">
        <v>3104</v>
      </c>
      <c r="E496" s="6" t="s">
        <v>3063</v>
      </c>
      <c r="F496" t="s">
        <v>3068</v>
      </c>
      <c r="G496" s="47" t="s">
        <v>3064</v>
      </c>
      <c r="H496" s="44">
        <v>914</v>
      </c>
      <c r="I496" s="348" t="s">
        <v>45</v>
      </c>
      <c r="J496" s="277" t="str">
        <f>IF(ISBLANK(INDEX('Policy Characteristics'!D:D,MATCH($C496,'Policy Characteristics'!$C:$C,0))),"",INDEX('Policy Characteristics'!D:D,MATCH($C496,'Policy Characteristics'!$C:$C,0)))</f>
        <v>Industry CCS</v>
      </c>
      <c r="K496" s="276" t="str">
        <f>IF(ISBLANK(INDEX('Policy Characteristics'!E:E,MATCH($C496,'Policy Characteristics'!$C:$C,0))),"",INDEX('Policy Characteristics'!E:E,MATCH($C496,'Policy Characteristics'!$C:$C,0)))</f>
        <v>indst CCS</v>
      </c>
      <c r="L496" s="284">
        <f>IF(ISBLANK(INDEX('Policy Characteristics'!F:F,MATCH($C496,'Policy Characteristics'!$C:$C,0))),"",INDEX('Policy Characteristics'!F:F,MATCH($C496,'Policy Characteristics'!$C:$C,0)))</f>
        <v>0</v>
      </c>
      <c r="M496" s="284">
        <f>IF(ISBLANK(INDEX('Policy Characteristics'!G:G,MATCH($C496,'Policy Characteristics'!$C:$C,0))),"",INDEX('Policy Characteristics'!G:G,MATCH($C496,'Policy Characteristics'!$C:$C,0)))</f>
        <v>1</v>
      </c>
      <c r="N496" s="284">
        <f>IF(ISBLANK(INDEX('Policy Characteristics'!H:H,MATCH($C496,'Policy Characteristics'!$C:$C,0))),"",INDEX('Policy Characteristics'!H:H,MATCH($C496,'Policy Characteristics'!$C:$C,0)))</f>
        <v>0.01</v>
      </c>
      <c r="O496" s="276" t="str">
        <f>IF(ISBLANK(INDEX('Policy Characteristics'!I:I,MATCH($C496,'Policy Characteristics'!$C:$C,0))),"",INDEX('Policy Characteristics'!I:I,MATCH($C496,'Policy Characteristics'!$C:$C,0)))</f>
        <v>% of CO2 captured</v>
      </c>
      <c r="P496" s="276" t="str">
        <f>IF(ISBLANK(INDEX('Policy Characteristics'!J:J,MATCH($C496,'Policy Characteristics'!$C:$C,0))),"",INDEX('Policy Characteristics'!J:J,MATCH($C496,'Policy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6" s="276" t="str">
        <f>IF(ISBLANK(INDEX('Policy Characteristics'!K:K,MATCH($C496,'Policy Characteristics'!$C:$C,0))),"",INDEX('Policy Characteristics'!K:K,MATCH($C496,'Policy Characteristics'!$C:$C,0)))</f>
        <v>ccs.html#ccs</v>
      </c>
      <c r="R496" s="276" t="str">
        <f>IF(ISBLANK(INDEX('Policy Characteristics'!L:L,MATCH($C496,'Policy Characteristics'!$C:$C,0))),"",INDEX('Policy Characteristics'!L:L,MATCH($C496,'Policy Characteristics'!$C:$C,0)))</f>
        <v>carbon-capture-and-sequestration.html</v>
      </c>
    </row>
    <row r="497" spans="1:18" x14ac:dyDescent="0.25">
      <c r="A497" s="276" t="str">
        <f>IF(ISBLANK(INDEX('Policy Characteristics'!A:A,MATCH($C497,'Policy Characteristics'!$C:$C,0))),"",INDEX('Policy Characteristics'!A:A,MATCH($C497,'Policy Characteristics'!$C:$C,0)))</f>
        <v>Industry</v>
      </c>
      <c r="B497" s="285" t="str">
        <f>IF(ISBLANK(INDEX('Policy Characteristics'!B:B,MATCH($C497,'Policy Characteristics'!$C:$C,0))),"",INDEX('Policy Characteristics'!B:B,MATCH($C497,'Policy Characteristics'!$C:$C,0)))</f>
        <v>Carbon Capture and Sequestration</v>
      </c>
      <c r="C497" s="276" t="str">
        <f t="shared" si="28"/>
        <v>Industry Sector Fraction of Potential Additional CCS Achieved</v>
      </c>
      <c r="D497" s="6" t="s">
        <v>3104</v>
      </c>
      <c r="E497" s="6" t="s">
        <v>2558</v>
      </c>
      <c r="F497" t="s">
        <v>3068</v>
      </c>
      <c r="G497" s="47" t="s">
        <v>3065</v>
      </c>
      <c r="H497" s="44">
        <v>915</v>
      </c>
      <c r="I497" s="348" t="s">
        <v>45</v>
      </c>
      <c r="J497" s="277" t="str">
        <f>IF(ISBLANK(INDEX('Policy Characteristics'!D:D,MATCH($C497,'Policy Characteristics'!$C:$C,0))),"",INDEX('Policy Characteristics'!D:D,MATCH($C497,'Policy Characteristics'!$C:$C,0)))</f>
        <v>Industry CCS</v>
      </c>
      <c r="K497" s="276" t="str">
        <f>IF(ISBLANK(INDEX('Policy Characteristics'!E:E,MATCH($C497,'Policy Characteristics'!$C:$C,0))),"",INDEX('Policy Characteristics'!E:E,MATCH($C497,'Policy Characteristics'!$C:$C,0)))</f>
        <v>indst CCS</v>
      </c>
      <c r="L497" s="284">
        <f>IF(ISBLANK(INDEX('Policy Characteristics'!F:F,MATCH($C497,'Policy Characteristics'!$C:$C,0))),"",INDEX('Policy Characteristics'!F:F,MATCH($C497,'Policy Characteristics'!$C:$C,0)))</f>
        <v>0</v>
      </c>
      <c r="M497" s="284">
        <f>IF(ISBLANK(INDEX('Policy Characteristics'!G:G,MATCH($C497,'Policy Characteristics'!$C:$C,0))),"",INDEX('Policy Characteristics'!G:G,MATCH($C497,'Policy Characteristics'!$C:$C,0)))</f>
        <v>1</v>
      </c>
      <c r="N497" s="284">
        <f>IF(ISBLANK(INDEX('Policy Characteristics'!H:H,MATCH($C497,'Policy Characteristics'!$C:$C,0))),"",INDEX('Policy Characteristics'!H:H,MATCH($C497,'Policy Characteristics'!$C:$C,0)))</f>
        <v>0.01</v>
      </c>
      <c r="O497" s="276" t="str">
        <f>IF(ISBLANK(INDEX('Policy Characteristics'!I:I,MATCH($C497,'Policy Characteristics'!$C:$C,0))),"",INDEX('Policy Characteristics'!I:I,MATCH($C497,'Policy Characteristics'!$C:$C,0)))</f>
        <v>% of CO2 captured</v>
      </c>
      <c r="P497" s="276" t="str">
        <f>IF(ISBLANK(INDEX('Policy Characteristics'!J:J,MATCH($C497,'Policy Characteristics'!$C:$C,0))),"",INDEX('Policy Characteristics'!J:J,MATCH($C497,'Policy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7" s="276" t="str">
        <f>IF(ISBLANK(INDEX('Policy Characteristics'!K:K,MATCH($C497,'Policy Characteristics'!$C:$C,0))),"",INDEX('Policy Characteristics'!K:K,MATCH($C497,'Policy Characteristics'!$C:$C,0)))</f>
        <v>ccs.html#ccs</v>
      </c>
      <c r="R497" s="276" t="str">
        <f>IF(ISBLANK(INDEX('Policy Characteristics'!L:L,MATCH($C497,'Policy Characteristics'!$C:$C,0))),"",INDEX('Policy Characteristics'!L:L,MATCH($C497,'Policy Characteristics'!$C:$C,0)))</f>
        <v>carbon-capture-and-sequestration.html</v>
      </c>
    </row>
    <row r="498" spans="1:18" x14ac:dyDescent="0.25">
      <c r="A498" s="276" t="str">
        <f>IF(ISBLANK(INDEX('Policy Characteristics'!A:A,MATCH($C498,'Policy Characteristics'!$C:$C,0))),"",INDEX('Policy Characteristics'!A:A,MATCH($C498,'Policy Characteristics'!$C:$C,0)))</f>
        <v>Industry</v>
      </c>
      <c r="B498" s="285" t="str">
        <f>IF(ISBLANK(INDEX('Policy Characteristics'!B:B,MATCH($C498,'Policy Characteristics'!$C:$C,0))),"",INDEX('Policy Characteristics'!B:B,MATCH($C498,'Policy Characteristics'!$C:$C,0)))</f>
        <v>Carbon Capture and Sequestration</v>
      </c>
      <c r="C498" s="276" t="str">
        <f t="shared" si="28"/>
        <v>Industry Sector Fraction of Potential Additional CCS Achieved</v>
      </c>
      <c r="D498" s="6" t="s">
        <v>3105</v>
      </c>
      <c r="E498" s="6" t="s">
        <v>3063</v>
      </c>
      <c r="F498" t="s">
        <v>3069</v>
      </c>
      <c r="G498" s="47" t="s">
        <v>3064</v>
      </c>
      <c r="H498" s="44">
        <v>916</v>
      </c>
      <c r="I498" s="347" t="s">
        <v>44</v>
      </c>
      <c r="J498" s="277" t="str">
        <f>IF(ISBLANK(INDEX('Policy Characteristics'!D:D,MATCH($C498,'Policy Characteristics'!$C:$C,0))),"",INDEX('Policy Characteristics'!D:D,MATCH($C498,'Policy Characteristics'!$C:$C,0)))</f>
        <v>Industry CCS</v>
      </c>
      <c r="K498" s="276" t="str">
        <f>IF(ISBLANK(INDEX('Policy Characteristics'!E:E,MATCH($C498,'Policy Characteristics'!$C:$C,0))),"",INDEX('Policy Characteristics'!E:E,MATCH($C498,'Policy Characteristics'!$C:$C,0)))</f>
        <v>indst CCS</v>
      </c>
      <c r="L498" s="284">
        <f>IF(ISBLANK(INDEX('Policy Characteristics'!F:F,MATCH($C498,'Policy Characteristics'!$C:$C,0))),"",INDEX('Policy Characteristics'!F:F,MATCH($C498,'Policy Characteristics'!$C:$C,0)))</f>
        <v>0</v>
      </c>
      <c r="M498" s="284">
        <f>IF(ISBLANK(INDEX('Policy Characteristics'!G:G,MATCH($C498,'Policy Characteristics'!$C:$C,0))),"",INDEX('Policy Characteristics'!G:G,MATCH($C498,'Policy Characteristics'!$C:$C,0)))</f>
        <v>1</v>
      </c>
      <c r="N498" s="284">
        <f>IF(ISBLANK(INDEX('Policy Characteristics'!H:H,MATCH($C498,'Policy Characteristics'!$C:$C,0))),"",INDEX('Policy Characteristics'!H:H,MATCH($C498,'Policy Characteristics'!$C:$C,0)))</f>
        <v>0.01</v>
      </c>
      <c r="O498" s="276" t="str">
        <f>IF(ISBLANK(INDEX('Policy Characteristics'!I:I,MATCH($C498,'Policy Characteristics'!$C:$C,0))),"",INDEX('Policy Characteristics'!I:I,MATCH($C498,'Policy Characteristics'!$C:$C,0)))</f>
        <v>% of CO2 captured</v>
      </c>
      <c r="P498" s="276" t="str">
        <f>IF(ISBLANK(INDEX('Policy Characteristics'!J:J,MATCH($C498,'Policy Characteristics'!$C:$C,0))),"",INDEX('Policy Characteristics'!J:J,MATCH($C498,'Policy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8" s="276" t="str">
        <f>IF(ISBLANK(INDEX('Policy Characteristics'!K:K,MATCH($C498,'Policy Characteristics'!$C:$C,0))),"",INDEX('Policy Characteristics'!K:K,MATCH($C498,'Policy Characteristics'!$C:$C,0)))</f>
        <v>ccs.html#ccs</v>
      </c>
      <c r="R498" s="276" t="str">
        <f>IF(ISBLANK(INDEX('Policy Characteristics'!L:L,MATCH($C498,'Policy Characteristics'!$C:$C,0))),"",INDEX('Policy Characteristics'!L:L,MATCH($C498,'Policy Characteristics'!$C:$C,0)))</f>
        <v>carbon-capture-and-sequestration.html</v>
      </c>
    </row>
    <row r="499" spans="1:18" x14ac:dyDescent="0.25">
      <c r="A499" s="276" t="str">
        <f>IF(ISBLANK(INDEX('Policy Characteristics'!A:A,MATCH($C499,'Policy Characteristics'!$C:$C,0))),"",INDEX('Policy Characteristics'!A:A,MATCH($C499,'Policy Characteristics'!$C:$C,0)))</f>
        <v>Industry</v>
      </c>
      <c r="B499" s="285" t="str">
        <f>IF(ISBLANK(INDEX('Policy Characteristics'!B:B,MATCH($C499,'Policy Characteristics'!$C:$C,0))),"",INDEX('Policy Characteristics'!B:B,MATCH($C499,'Policy Characteristics'!$C:$C,0)))</f>
        <v>Carbon Capture and Sequestration</v>
      </c>
      <c r="C499" s="276" t="str">
        <f t="shared" si="28"/>
        <v>Industry Sector Fraction of Potential Additional CCS Achieved</v>
      </c>
      <c r="D499" s="6" t="s">
        <v>3105</v>
      </c>
      <c r="E499" s="6" t="s">
        <v>2558</v>
      </c>
      <c r="F499" t="s">
        <v>3069</v>
      </c>
      <c r="G499" s="47" t="s">
        <v>3065</v>
      </c>
      <c r="H499" s="44">
        <v>917</v>
      </c>
      <c r="I499" s="348" t="s">
        <v>45</v>
      </c>
      <c r="J499" s="277" t="str">
        <f>IF(ISBLANK(INDEX('Policy Characteristics'!D:D,MATCH($C499,'Policy Characteristics'!$C:$C,0))),"",INDEX('Policy Characteristics'!D:D,MATCH($C499,'Policy Characteristics'!$C:$C,0)))</f>
        <v>Industry CCS</v>
      </c>
      <c r="K499" s="276" t="str">
        <f>IF(ISBLANK(INDEX('Policy Characteristics'!E:E,MATCH($C499,'Policy Characteristics'!$C:$C,0))),"",INDEX('Policy Characteristics'!E:E,MATCH($C499,'Policy Characteristics'!$C:$C,0)))</f>
        <v>indst CCS</v>
      </c>
      <c r="L499" s="284">
        <f>IF(ISBLANK(INDEX('Policy Characteristics'!F:F,MATCH($C499,'Policy Characteristics'!$C:$C,0))),"",INDEX('Policy Characteristics'!F:F,MATCH($C499,'Policy Characteristics'!$C:$C,0)))</f>
        <v>0</v>
      </c>
      <c r="M499" s="284">
        <f>IF(ISBLANK(INDEX('Policy Characteristics'!G:G,MATCH($C499,'Policy Characteristics'!$C:$C,0))),"",INDEX('Policy Characteristics'!G:G,MATCH($C499,'Policy Characteristics'!$C:$C,0)))</f>
        <v>1</v>
      </c>
      <c r="N499" s="284">
        <f>IF(ISBLANK(INDEX('Policy Characteristics'!H:H,MATCH($C499,'Policy Characteristics'!$C:$C,0))),"",INDEX('Policy Characteristics'!H:H,MATCH($C499,'Policy Characteristics'!$C:$C,0)))</f>
        <v>0.01</v>
      </c>
      <c r="O499" s="276" t="str">
        <f>IF(ISBLANK(INDEX('Policy Characteristics'!I:I,MATCH($C499,'Policy Characteristics'!$C:$C,0))),"",INDEX('Policy Characteristics'!I:I,MATCH($C499,'Policy Characteristics'!$C:$C,0)))</f>
        <v>% of CO2 captured</v>
      </c>
      <c r="P499" s="276" t="str">
        <f>IF(ISBLANK(INDEX('Policy Characteristics'!J:J,MATCH($C499,'Policy Characteristics'!$C:$C,0))),"",INDEX('Policy Characteristics'!J:J,MATCH($C499,'Policy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99" s="276" t="str">
        <f>IF(ISBLANK(INDEX('Policy Characteristics'!K:K,MATCH($C499,'Policy Characteristics'!$C:$C,0))),"",INDEX('Policy Characteristics'!K:K,MATCH($C499,'Policy Characteristics'!$C:$C,0)))</f>
        <v>ccs.html#ccs</v>
      </c>
      <c r="R499" s="276" t="str">
        <f>IF(ISBLANK(INDEX('Policy Characteristics'!L:L,MATCH($C499,'Policy Characteristics'!$C:$C,0))),"",INDEX('Policy Characteristics'!L:L,MATCH($C499,'Policy Characteristics'!$C:$C,0)))</f>
        <v>carbon-capture-and-sequestration.html</v>
      </c>
    </row>
    <row r="500" spans="1:18" x14ac:dyDescent="0.25">
      <c r="A500" s="276" t="str">
        <f>IF(ISBLANK(INDEX('Policy Characteristics'!A:A,MATCH($C500,'Policy Characteristics'!$C:$C,0))),"",INDEX('Policy Characteristics'!A:A,MATCH($C500,'Policy Characteristics'!$C:$C,0)))</f>
        <v>Industry</v>
      </c>
      <c r="B500" s="285" t="str">
        <f>IF(ISBLANK(INDEX('Policy Characteristics'!B:B,MATCH($C500,'Policy Characteristics'!$C:$C,0))),"",INDEX('Policy Characteristics'!B:B,MATCH($C500,'Policy Characteristics'!$C:$C,0)))</f>
        <v>Carbon Capture and Sequestration</v>
      </c>
      <c r="C500" s="276" t="str">
        <f t="shared" si="28"/>
        <v>Industry Sector Fraction of Potential Additional CCS Achieved</v>
      </c>
      <c r="D500" s="6" t="s">
        <v>3106</v>
      </c>
      <c r="E500" s="6" t="s">
        <v>3063</v>
      </c>
      <c r="F500" t="s">
        <v>3070</v>
      </c>
      <c r="G500" s="47" t="s">
        <v>3064</v>
      </c>
      <c r="H500" s="44">
        <v>918</v>
      </c>
      <c r="I500" s="347" t="s">
        <v>44</v>
      </c>
      <c r="J500" s="277" t="str">
        <f>IF(ISBLANK(INDEX('Policy Characteristics'!D:D,MATCH($C500,'Policy Characteristics'!$C:$C,0))),"",INDEX('Policy Characteristics'!D:D,MATCH($C500,'Policy Characteristics'!$C:$C,0)))</f>
        <v>Industry CCS</v>
      </c>
      <c r="K500" s="276" t="str">
        <f>IF(ISBLANK(INDEX('Policy Characteristics'!E:E,MATCH($C500,'Policy Characteristics'!$C:$C,0))),"",INDEX('Policy Characteristics'!E:E,MATCH($C500,'Policy Characteristics'!$C:$C,0)))</f>
        <v>indst CCS</v>
      </c>
      <c r="L500" s="284">
        <f>IF(ISBLANK(INDEX('Policy Characteristics'!F:F,MATCH($C500,'Policy Characteristics'!$C:$C,0))),"",INDEX('Policy Characteristics'!F:F,MATCH($C500,'Policy Characteristics'!$C:$C,0)))</f>
        <v>0</v>
      </c>
      <c r="M500" s="284">
        <f>IF(ISBLANK(INDEX('Policy Characteristics'!G:G,MATCH($C500,'Policy Characteristics'!$C:$C,0))),"",INDEX('Policy Characteristics'!G:G,MATCH($C500,'Policy Characteristics'!$C:$C,0)))</f>
        <v>1</v>
      </c>
      <c r="N500" s="284">
        <f>IF(ISBLANK(INDEX('Policy Characteristics'!H:H,MATCH($C500,'Policy Characteristics'!$C:$C,0))),"",INDEX('Policy Characteristics'!H:H,MATCH($C500,'Policy Characteristics'!$C:$C,0)))</f>
        <v>0.01</v>
      </c>
      <c r="O500" s="276" t="str">
        <f>IF(ISBLANK(INDEX('Policy Characteristics'!I:I,MATCH($C500,'Policy Characteristics'!$C:$C,0))),"",INDEX('Policy Characteristics'!I:I,MATCH($C500,'Policy Characteristics'!$C:$C,0)))</f>
        <v>% of CO2 captured</v>
      </c>
      <c r="P500" s="276" t="str">
        <f>IF(ISBLANK(INDEX('Policy Characteristics'!J:J,MATCH($C500,'Policy Characteristics'!$C:$C,0))),"",INDEX('Policy Characteristics'!J:J,MATCH($C500,'Policy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0" s="276" t="str">
        <f>IF(ISBLANK(INDEX('Policy Characteristics'!K:K,MATCH($C500,'Policy Characteristics'!$C:$C,0))),"",INDEX('Policy Characteristics'!K:K,MATCH($C500,'Policy Characteristics'!$C:$C,0)))</f>
        <v>ccs.html#ccs</v>
      </c>
      <c r="R500" s="276" t="str">
        <f>IF(ISBLANK(INDEX('Policy Characteristics'!L:L,MATCH($C500,'Policy Characteristics'!$C:$C,0))),"",INDEX('Policy Characteristics'!L:L,MATCH($C500,'Policy Characteristics'!$C:$C,0)))</f>
        <v>carbon-capture-and-sequestration.html</v>
      </c>
    </row>
    <row r="501" spans="1:18" x14ac:dyDescent="0.25">
      <c r="A501" s="276" t="str">
        <f>IF(ISBLANK(INDEX('Policy Characteristics'!A:A,MATCH($C501,'Policy Characteristics'!$C:$C,0))),"",INDEX('Policy Characteristics'!A:A,MATCH($C501,'Policy Characteristics'!$C:$C,0)))</f>
        <v>Industry</v>
      </c>
      <c r="B501" s="285" t="str">
        <f>IF(ISBLANK(INDEX('Policy Characteristics'!B:B,MATCH($C501,'Policy Characteristics'!$C:$C,0))),"",INDEX('Policy Characteristics'!B:B,MATCH($C501,'Policy Characteristics'!$C:$C,0)))</f>
        <v>Carbon Capture and Sequestration</v>
      </c>
      <c r="C501" s="276" t="str">
        <f t="shared" si="28"/>
        <v>Industry Sector Fraction of Potential Additional CCS Achieved</v>
      </c>
      <c r="D501" s="6" t="s">
        <v>3106</v>
      </c>
      <c r="E501" s="6" t="s">
        <v>2558</v>
      </c>
      <c r="F501" t="s">
        <v>3070</v>
      </c>
      <c r="G501" s="47" t="s">
        <v>3065</v>
      </c>
      <c r="H501" s="44">
        <v>919</v>
      </c>
      <c r="I501" s="348" t="s">
        <v>45</v>
      </c>
      <c r="J501" s="277" t="str">
        <f>IF(ISBLANK(INDEX('Policy Characteristics'!D:D,MATCH($C501,'Policy Characteristics'!$C:$C,0))),"",INDEX('Policy Characteristics'!D:D,MATCH($C501,'Policy Characteristics'!$C:$C,0)))</f>
        <v>Industry CCS</v>
      </c>
      <c r="K501" s="276" t="str">
        <f>IF(ISBLANK(INDEX('Policy Characteristics'!E:E,MATCH($C501,'Policy Characteristics'!$C:$C,0))),"",INDEX('Policy Characteristics'!E:E,MATCH($C501,'Policy Characteristics'!$C:$C,0)))</f>
        <v>indst CCS</v>
      </c>
      <c r="L501" s="284">
        <f>IF(ISBLANK(INDEX('Policy Characteristics'!F:F,MATCH($C501,'Policy Characteristics'!$C:$C,0))),"",INDEX('Policy Characteristics'!F:F,MATCH($C501,'Policy Characteristics'!$C:$C,0)))</f>
        <v>0</v>
      </c>
      <c r="M501" s="284">
        <f>IF(ISBLANK(INDEX('Policy Characteristics'!G:G,MATCH($C501,'Policy Characteristics'!$C:$C,0))),"",INDEX('Policy Characteristics'!G:G,MATCH($C501,'Policy Characteristics'!$C:$C,0)))</f>
        <v>1</v>
      </c>
      <c r="N501" s="284">
        <f>IF(ISBLANK(INDEX('Policy Characteristics'!H:H,MATCH($C501,'Policy Characteristics'!$C:$C,0))),"",INDEX('Policy Characteristics'!H:H,MATCH($C501,'Policy Characteristics'!$C:$C,0)))</f>
        <v>0.01</v>
      </c>
      <c r="O501" s="276" t="str">
        <f>IF(ISBLANK(INDEX('Policy Characteristics'!I:I,MATCH($C501,'Policy Characteristics'!$C:$C,0))),"",INDEX('Policy Characteristics'!I:I,MATCH($C501,'Policy Characteristics'!$C:$C,0)))</f>
        <v>% of CO2 captured</v>
      </c>
      <c r="P501" s="276" t="str">
        <f>IF(ISBLANK(INDEX('Policy Characteristics'!J:J,MATCH($C501,'Policy Characteristics'!$C:$C,0))),"",INDEX('Policy Characteristics'!J:J,MATCH($C501,'Policy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1" s="276" t="str">
        <f>IF(ISBLANK(INDEX('Policy Characteristics'!K:K,MATCH($C501,'Policy Characteristics'!$C:$C,0))),"",INDEX('Policy Characteristics'!K:K,MATCH($C501,'Policy Characteristics'!$C:$C,0)))</f>
        <v>ccs.html#ccs</v>
      </c>
      <c r="R501" s="276" t="str">
        <f>IF(ISBLANK(INDEX('Policy Characteristics'!L:L,MATCH($C501,'Policy Characteristics'!$C:$C,0))),"",INDEX('Policy Characteristics'!L:L,MATCH($C501,'Policy Characteristics'!$C:$C,0)))</f>
        <v>carbon-capture-and-sequestration.html</v>
      </c>
    </row>
    <row r="502" spans="1:18" x14ac:dyDescent="0.25">
      <c r="A502" s="276" t="str">
        <f>IF(ISBLANK(INDEX('Policy Characteristics'!A:A,MATCH($C502,'Policy Characteristics'!$C:$C,0))),"",INDEX('Policy Characteristics'!A:A,MATCH($C502,'Policy Characteristics'!$C:$C,0)))</f>
        <v>Industry</v>
      </c>
      <c r="B502" s="285" t="str">
        <f>IF(ISBLANK(INDEX('Policy Characteristics'!B:B,MATCH($C502,'Policy Characteristics'!$C:$C,0))),"",INDEX('Policy Characteristics'!B:B,MATCH($C502,'Policy Characteristics'!$C:$C,0)))</f>
        <v>Carbon Capture and Sequestration</v>
      </c>
      <c r="C502" s="276" t="str">
        <f t="shared" si="28"/>
        <v>Industry Sector Fraction of Potential Additional CCS Achieved</v>
      </c>
      <c r="D502" s="6" t="s">
        <v>3107</v>
      </c>
      <c r="E502" s="6" t="s">
        <v>3063</v>
      </c>
      <c r="F502" t="s">
        <v>3071</v>
      </c>
      <c r="G502" s="47" t="s">
        <v>3064</v>
      </c>
      <c r="H502" s="44">
        <v>920</v>
      </c>
      <c r="I502" s="347" t="s">
        <v>44</v>
      </c>
      <c r="J502" s="277" t="str">
        <f>IF(ISBLANK(INDEX('Policy Characteristics'!D:D,MATCH($C502,'Policy Characteristics'!$C:$C,0))),"",INDEX('Policy Characteristics'!D:D,MATCH($C502,'Policy Characteristics'!$C:$C,0)))</f>
        <v>Industry CCS</v>
      </c>
      <c r="K502" s="276" t="str">
        <f>IF(ISBLANK(INDEX('Policy Characteristics'!E:E,MATCH($C502,'Policy Characteristics'!$C:$C,0))),"",INDEX('Policy Characteristics'!E:E,MATCH($C502,'Policy Characteristics'!$C:$C,0)))</f>
        <v>indst CCS</v>
      </c>
      <c r="L502" s="284">
        <f>IF(ISBLANK(INDEX('Policy Characteristics'!F:F,MATCH($C502,'Policy Characteristics'!$C:$C,0))),"",INDEX('Policy Characteristics'!F:F,MATCH($C502,'Policy Characteristics'!$C:$C,0)))</f>
        <v>0</v>
      </c>
      <c r="M502" s="284">
        <f>IF(ISBLANK(INDEX('Policy Characteristics'!G:G,MATCH($C502,'Policy Characteristics'!$C:$C,0))),"",INDEX('Policy Characteristics'!G:G,MATCH($C502,'Policy Characteristics'!$C:$C,0)))</f>
        <v>1</v>
      </c>
      <c r="N502" s="284">
        <f>IF(ISBLANK(INDEX('Policy Characteristics'!H:H,MATCH($C502,'Policy Characteristics'!$C:$C,0))),"",INDEX('Policy Characteristics'!H:H,MATCH($C502,'Policy Characteristics'!$C:$C,0)))</f>
        <v>0.01</v>
      </c>
      <c r="O502" s="276" t="str">
        <f>IF(ISBLANK(INDEX('Policy Characteristics'!I:I,MATCH($C502,'Policy Characteristics'!$C:$C,0))),"",INDEX('Policy Characteristics'!I:I,MATCH($C502,'Policy Characteristics'!$C:$C,0)))</f>
        <v>% of CO2 captured</v>
      </c>
      <c r="P502" s="276" t="str">
        <f>IF(ISBLANK(INDEX('Policy Characteristics'!J:J,MATCH($C502,'Policy Characteristics'!$C:$C,0))),"",INDEX('Policy Characteristics'!J:J,MATCH($C502,'Policy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2" s="276" t="str">
        <f>IF(ISBLANK(INDEX('Policy Characteristics'!K:K,MATCH($C502,'Policy Characteristics'!$C:$C,0))),"",INDEX('Policy Characteristics'!K:K,MATCH($C502,'Policy Characteristics'!$C:$C,0)))</f>
        <v>ccs.html#ccs</v>
      </c>
      <c r="R502" s="276" t="str">
        <f>IF(ISBLANK(INDEX('Policy Characteristics'!L:L,MATCH($C502,'Policy Characteristics'!$C:$C,0))),"",INDEX('Policy Characteristics'!L:L,MATCH($C502,'Policy Characteristics'!$C:$C,0)))</f>
        <v>carbon-capture-and-sequestration.html</v>
      </c>
    </row>
    <row r="503" spans="1:18" x14ac:dyDescent="0.25">
      <c r="A503" s="276" t="str">
        <f>IF(ISBLANK(INDEX('Policy Characteristics'!A:A,MATCH($C503,'Policy Characteristics'!$C:$C,0))),"",INDEX('Policy Characteristics'!A:A,MATCH($C503,'Policy Characteristics'!$C:$C,0)))</f>
        <v>Industry</v>
      </c>
      <c r="B503" s="285" t="str">
        <f>IF(ISBLANK(INDEX('Policy Characteristics'!B:B,MATCH($C503,'Policy Characteristics'!$C:$C,0))),"",INDEX('Policy Characteristics'!B:B,MATCH($C503,'Policy Characteristics'!$C:$C,0)))</f>
        <v>Carbon Capture and Sequestration</v>
      </c>
      <c r="C503" s="276" t="str">
        <f t="shared" si="28"/>
        <v>Industry Sector Fraction of Potential Additional CCS Achieved</v>
      </c>
      <c r="D503" s="6" t="s">
        <v>3107</v>
      </c>
      <c r="E503" s="6" t="s">
        <v>2558</v>
      </c>
      <c r="F503" t="s">
        <v>3071</v>
      </c>
      <c r="G503" s="47" t="s">
        <v>3065</v>
      </c>
      <c r="H503" s="44">
        <v>921</v>
      </c>
      <c r="I503" s="348" t="s">
        <v>45</v>
      </c>
      <c r="J503" s="277" t="str">
        <f>IF(ISBLANK(INDEX('Policy Characteristics'!D:D,MATCH($C503,'Policy Characteristics'!$C:$C,0))),"",INDEX('Policy Characteristics'!D:D,MATCH($C503,'Policy Characteristics'!$C:$C,0)))</f>
        <v>Industry CCS</v>
      </c>
      <c r="K503" s="276" t="str">
        <f>IF(ISBLANK(INDEX('Policy Characteristics'!E:E,MATCH($C503,'Policy Characteristics'!$C:$C,0))),"",INDEX('Policy Characteristics'!E:E,MATCH($C503,'Policy Characteristics'!$C:$C,0)))</f>
        <v>indst CCS</v>
      </c>
      <c r="L503" s="284">
        <f>IF(ISBLANK(INDEX('Policy Characteristics'!F:F,MATCH($C503,'Policy Characteristics'!$C:$C,0))),"",INDEX('Policy Characteristics'!F:F,MATCH($C503,'Policy Characteristics'!$C:$C,0)))</f>
        <v>0</v>
      </c>
      <c r="M503" s="284">
        <f>IF(ISBLANK(INDEX('Policy Characteristics'!G:G,MATCH($C503,'Policy Characteristics'!$C:$C,0))),"",INDEX('Policy Characteristics'!G:G,MATCH($C503,'Policy Characteristics'!$C:$C,0)))</f>
        <v>1</v>
      </c>
      <c r="N503" s="284">
        <f>IF(ISBLANK(INDEX('Policy Characteristics'!H:H,MATCH($C503,'Policy Characteristics'!$C:$C,0))),"",INDEX('Policy Characteristics'!H:H,MATCH($C503,'Policy Characteristics'!$C:$C,0)))</f>
        <v>0.01</v>
      </c>
      <c r="O503" s="276" t="str">
        <f>IF(ISBLANK(INDEX('Policy Characteristics'!I:I,MATCH($C503,'Policy Characteristics'!$C:$C,0))),"",INDEX('Policy Characteristics'!I:I,MATCH($C503,'Policy Characteristics'!$C:$C,0)))</f>
        <v>% of CO2 captured</v>
      </c>
      <c r="P503" s="276" t="str">
        <f>IF(ISBLANK(INDEX('Policy Characteristics'!J:J,MATCH($C503,'Policy Characteristics'!$C:$C,0))),"",INDEX('Policy Characteristics'!J:J,MATCH($C503,'Policy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3" s="276" t="str">
        <f>IF(ISBLANK(INDEX('Policy Characteristics'!K:K,MATCH($C503,'Policy Characteristics'!$C:$C,0))),"",INDEX('Policy Characteristics'!K:K,MATCH($C503,'Policy Characteristics'!$C:$C,0)))</f>
        <v>ccs.html#ccs</v>
      </c>
      <c r="R503" s="276" t="str">
        <f>IF(ISBLANK(INDEX('Policy Characteristics'!L:L,MATCH($C503,'Policy Characteristics'!$C:$C,0))),"",INDEX('Policy Characteristics'!L:L,MATCH($C503,'Policy Characteristics'!$C:$C,0)))</f>
        <v>carbon-capture-and-sequestration.html</v>
      </c>
    </row>
    <row r="504" spans="1:18" x14ac:dyDescent="0.25">
      <c r="A504" s="276" t="str">
        <f>IF(ISBLANK(INDEX('Policy Characteristics'!A:A,MATCH($C504,'Policy Characteristics'!$C:$C,0))),"",INDEX('Policy Characteristics'!A:A,MATCH($C504,'Policy Characteristics'!$C:$C,0)))</f>
        <v>Industry</v>
      </c>
      <c r="B504" s="285" t="str">
        <f>IF(ISBLANK(INDEX('Policy Characteristics'!B:B,MATCH($C504,'Policy Characteristics'!$C:$C,0))),"",INDEX('Policy Characteristics'!B:B,MATCH($C504,'Policy Characteristics'!$C:$C,0)))</f>
        <v>Carbon Capture and Sequestration</v>
      </c>
      <c r="C504" s="276" t="str">
        <f t="shared" si="28"/>
        <v>Industry Sector Fraction of Potential Additional CCS Achieved</v>
      </c>
      <c r="D504" s="6" t="s">
        <v>3108</v>
      </c>
      <c r="E504" s="6" t="s">
        <v>3063</v>
      </c>
      <c r="F504" t="s">
        <v>3072</v>
      </c>
      <c r="G504" s="47" t="s">
        <v>3064</v>
      </c>
      <c r="H504" s="44">
        <v>922</v>
      </c>
      <c r="I504" s="347" t="s">
        <v>44</v>
      </c>
      <c r="J504" s="277" t="str">
        <f>IF(ISBLANK(INDEX('Policy Characteristics'!D:D,MATCH($C504,'Policy Characteristics'!$C:$C,0))),"",INDEX('Policy Characteristics'!D:D,MATCH($C504,'Policy Characteristics'!$C:$C,0)))</f>
        <v>Industry CCS</v>
      </c>
      <c r="K504" s="276" t="str">
        <f>IF(ISBLANK(INDEX('Policy Characteristics'!E:E,MATCH($C504,'Policy Characteristics'!$C:$C,0))),"",INDEX('Policy Characteristics'!E:E,MATCH($C504,'Policy Characteristics'!$C:$C,0)))</f>
        <v>indst CCS</v>
      </c>
      <c r="L504" s="284">
        <f>IF(ISBLANK(INDEX('Policy Characteristics'!F:F,MATCH($C504,'Policy Characteristics'!$C:$C,0))),"",INDEX('Policy Characteristics'!F:F,MATCH($C504,'Policy Characteristics'!$C:$C,0)))</f>
        <v>0</v>
      </c>
      <c r="M504" s="284">
        <f>IF(ISBLANK(INDEX('Policy Characteristics'!G:G,MATCH($C504,'Policy Characteristics'!$C:$C,0))),"",INDEX('Policy Characteristics'!G:G,MATCH($C504,'Policy Characteristics'!$C:$C,0)))</f>
        <v>1</v>
      </c>
      <c r="N504" s="284">
        <f>IF(ISBLANK(INDEX('Policy Characteristics'!H:H,MATCH($C504,'Policy Characteristics'!$C:$C,0))),"",INDEX('Policy Characteristics'!H:H,MATCH($C504,'Policy Characteristics'!$C:$C,0)))</f>
        <v>0.01</v>
      </c>
      <c r="O504" s="276" t="str">
        <f>IF(ISBLANK(INDEX('Policy Characteristics'!I:I,MATCH($C504,'Policy Characteristics'!$C:$C,0))),"",INDEX('Policy Characteristics'!I:I,MATCH($C504,'Policy Characteristics'!$C:$C,0)))</f>
        <v>% of CO2 captured</v>
      </c>
      <c r="P504" s="276" t="str">
        <f>IF(ISBLANK(INDEX('Policy Characteristics'!J:J,MATCH($C504,'Policy Characteristics'!$C:$C,0))),"",INDEX('Policy Characteristics'!J:J,MATCH($C504,'Policy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4" s="276" t="str">
        <f>IF(ISBLANK(INDEX('Policy Characteristics'!K:K,MATCH($C504,'Policy Characteristics'!$C:$C,0))),"",INDEX('Policy Characteristics'!K:K,MATCH($C504,'Policy Characteristics'!$C:$C,0)))</f>
        <v>ccs.html#ccs</v>
      </c>
      <c r="R504" s="276" t="str">
        <f>IF(ISBLANK(INDEX('Policy Characteristics'!L:L,MATCH($C504,'Policy Characteristics'!$C:$C,0))),"",INDEX('Policy Characteristics'!L:L,MATCH($C504,'Policy Characteristics'!$C:$C,0)))</f>
        <v>carbon-capture-and-sequestration.html</v>
      </c>
    </row>
    <row r="505" spans="1:18" x14ac:dyDescent="0.25">
      <c r="A505" s="276" t="str">
        <f>IF(ISBLANK(INDEX('Policy Characteristics'!A:A,MATCH($C505,'Policy Characteristics'!$C:$C,0))),"",INDEX('Policy Characteristics'!A:A,MATCH($C505,'Policy Characteristics'!$C:$C,0)))</f>
        <v>Industry</v>
      </c>
      <c r="B505" s="285" t="str">
        <f>IF(ISBLANK(INDEX('Policy Characteristics'!B:B,MATCH($C505,'Policy Characteristics'!$C:$C,0))),"",INDEX('Policy Characteristics'!B:B,MATCH($C505,'Policy Characteristics'!$C:$C,0)))</f>
        <v>Carbon Capture and Sequestration</v>
      </c>
      <c r="C505" s="276" t="str">
        <f t="shared" si="28"/>
        <v>Industry Sector Fraction of Potential Additional CCS Achieved</v>
      </c>
      <c r="D505" s="6" t="s">
        <v>3108</v>
      </c>
      <c r="E505" s="6" t="s">
        <v>2558</v>
      </c>
      <c r="F505" t="s">
        <v>3072</v>
      </c>
      <c r="G505" s="47" t="s">
        <v>3065</v>
      </c>
      <c r="H505" s="44">
        <v>923</v>
      </c>
      <c r="I505" s="348" t="s">
        <v>45</v>
      </c>
      <c r="J505" s="277" t="str">
        <f>IF(ISBLANK(INDEX('Policy Characteristics'!D:D,MATCH($C505,'Policy Characteristics'!$C:$C,0))),"",INDEX('Policy Characteristics'!D:D,MATCH($C505,'Policy Characteristics'!$C:$C,0)))</f>
        <v>Industry CCS</v>
      </c>
      <c r="K505" s="276" t="str">
        <f>IF(ISBLANK(INDEX('Policy Characteristics'!E:E,MATCH($C505,'Policy Characteristics'!$C:$C,0))),"",INDEX('Policy Characteristics'!E:E,MATCH($C505,'Policy Characteristics'!$C:$C,0)))</f>
        <v>indst CCS</v>
      </c>
      <c r="L505" s="284">
        <f>IF(ISBLANK(INDEX('Policy Characteristics'!F:F,MATCH($C505,'Policy Characteristics'!$C:$C,0))),"",INDEX('Policy Characteristics'!F:F,MATCH($C505,'Policy Characteristics'!$C:$C,0)))</f>
        <v>0</v>
      </c>
      <c r="M505" s="284">
        <f>IF(ISBLANK(INDEX('Policy Characteristics'!G:G,MATCH($C505,'Policy Characteristics'!$C:$C,0))),"",INDEX('Policy Characteristics'!G:G,MATCH($C505,'Policy Characteristics'!$C:$C,0)))</f>
        <v>1</v>
      </c>
      <c r="N505" s="284">
        <f>IF(ISBLANK(INDEX('Policy Characteristics'!H:H,MATCH($C505,'Policy Characteristics'!$C:$C,0))),"",INDEX('Policy Characteristics'!H:H,MATCH($C505,'Policy Characteristics'!$C:$C,0)))</f>
        <v>0.01</v>
      </c>
      <c r="O505" s="276" t="str">
        <f>IF(ISBLANK(INDEX('Policy Characteristics'!I:I,MATCH($C505,'Policy Characteristics'!$C:$C,0))),"",INDEX('Policy Characteristics'!I:I,MATCH($C505,'Policy Characteristics'!$C:$C,0)))</f>
        <v>% of CO2 captured</v>
      </c>
      <c r="P505" s="276" t="str">
        <f>IF(ISBLANK(INDEX('Policy Characteristics'!J:J,MATCH($C505,'Policy Characteristics'!$C:$C,0))),"",INDEX('Policy Characteristics'!J:J,MATCH($C505,'Policy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5" s="276" t="str">
        <f>IF(ISBLANK(INDEX('Policy Characteristics'!K:K,MATCH($C505,'Policy Characteristics'!$C:$C,0))),"",INDEX('Policy Characteristics'!K:K,MATCH($C505,'Policy Characteristics'!$C:$C,0)))</f>
        <v>ccs.html#ccs</v>
      </c>
      <c r="R505" s="276" t="str">
        <f>IF(ISBLANK(INDEX('Policy Characteristics'!L:L,MATCH($C505,'Policy Characteristics'!$C:$C,0))),"",INDEX('Policy Characteristics'!L:L,MATCH($C505,'Policy Characteristics'!$C:$C,0)))</f>
        <v>carbon-capture-and-sequestration.html</v>
      </c>
    </row>
    <row r="506" spans="1:18" x14ac:dyDescent="0.25">
      <c r="A506" s="276" t="str">
        <f>IF(ISBLANK(INDEX('Policy Characteristics'!A:A,MATCH($C506,'Policy Characteristics'!$C:$C,0))),"",INDEX('Policy Characteristics'!A:A,MATCH($C506,'Policy Characteristics'!$C:$C,0)))</f>
        <v>Industry</v>
      </c>
      <c r="B506" s="285" t="str">
        <f>IF(ISBLANK(INDEX('Policy Characteristics'!B:B,MATCH($C506,'Policy Characteristics'!$C:$C,0))),"",INDEX('Policy Characteristics'!B:B,MATCH($C506,'Policy Characteristics'!$C:$C,0)))</f>
        <v>Carbon Capture and Sequestration</v>
      </c>
      <c r="C506" s="276" t="str">
        <f t="shared" si="28"/>
        <v>Industry Sector Fraction of Potential Additional CCS Achieved</v>
      </c>
      <c r="D506" s="6" t="s">
        <v>3109</v>
      </c>
      <c r="E506" s="6" t="s">
        <v>3063</v>
      </c>
      <c r="F506" t="s">
        <v>3073</v>
      </c>
      <c r="G506" s="47" t="s">
        <v>3064</v>
      </c>
      <c r="H506" s="44">
        <v>924</v>
      </c>
      <c r="I506" s="347" t="s">
        <v>44</v>
      </c>
      <c r="J506" s="277" t="str">
        <f>IF(ISBLANK(INDEX('Policy Characteristics'!D:D,MATCH($C506,'Policy Characteristics'!$C:$C,0))),"",INDEX('Policy Characteristics'!D:D,MATCH($C506,'Policy Characteristics'!$C:$C,0)))</f>
        <v>Industry CCS</v>
      </c>
      <c r="K506" s="276" t="str">
        <f>IF(ISBLANK(INDEX('Policy Characteristics'!E:E,MATCH($C506,'Policy Characteristics'!$C:$C,0))),"",INDEX('Policy Characteristics'!E:E,MATCH($C506,'Policy Characteristics'!$C:$C,0)))</f>
        <v>indst CCS</v>
      </c>
      <c r="L506" s="284">
        <f>IF(ISBLANK(INDEX('Policy Characteristics'!F:F,MATCH($C506,'Policy Characteristics'!$C:$C,0))),"",INDEX('Policy Characteristics'!F:F,MATCH($C506,'Policy Characteristics'!$C:$C,0)))</f>
        <v>0</v>
      </c>
      <c r="M506" s="284">
        <f>IF(ISBLANK(INDEX('Policy Characteristics'!G:G,MATCH($C506,'Policy Characteristics'!$C:$C,0))),"",INDEX('Policy Characteristics'!G:G,MATCH($C506,'Policy Characteristics'!$C:$C,0)))</f>
        <v>1</v>
      </c>
      <c r="N506" s="284">
        <f>IF(ISBLANK(INDEX('Policy Characteristics'!H:H,MATCH($C506,'Policy Characteristics'!$C:$C,0))),"",INDEX('Policy Characteristics'!H:H,MATCH($C506,'Policy Characteristics'!$C:$C,0)))</f>
        <v>0.01</v>
      </c>
      <c r="O506" s="276" t="str">
        <f>IF(ISBLANK(INDEX('Policy Characteristics'!I:I,MATCH($C506,'Policy Characteristics'!$C:$C,0))),"",INDEX('Policy Characteristics'!I:I,MATCH($C506,'Policy Characteristics'!$C:$C,0)))</f>
        <v>% of CO2 captured</v>
      </c>
      <c r="P506" s="276" t="str">
        <f>IF(ISBLANK(INDEX('Policy Characteristics'!J:J,MATCH($C506,'Policy Characteristics'!$C:$C,0))),"",INDEX('Policy Characteristics'!J:J,MATCH($C506,'Policy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6" s="276" t="str">
        <f>IF(ISBLANK(INDEX('Policy Characteristics'!K:K,MATCH($C506,'Policy Characteristics'!$C:$C,0))),"",INDEX('Policy Characteristics'!K:K,MATCH($C506,'Policy Characteristics'!$C:$C,0)))</f>
        <v>ccs.html#ccs</v>
      </c>
      <c r="R506" s="276" t="str">
        <f>IF(ISBLANK(INDEX('Policy Characteristics'!L:L,MATCH($C506,'Policy Characteristics'!$C:$C,0))),"",INDEX('Policy Characteristics'!L:L,MATCH($C506,'Policy Characteristics'!$C:$C,0)))</f>
        <v>carbon-capture-and-sequestration.html</v>
      </c>
    </row>
    <row r="507" spans="1:18" x14ac:dyDescent="0.25">
      <c r="A507" s="276" t="str">
        <f>IF(ISBLANK(INDEX('Policy Characteristics'!A:A,MATCH($C507,'Policy Characteristics'!$C:$C,0))),"",INDEX('Policy Characteristics'!A:A,MATCH($C507,'Policy Characteristics'!$C:$C,0)))</f>
        <v>Industry</v>
      </c>
      <c r="B507" s="285" t="str">
        <f>IF(ISBLANK(INDEX('Policy Characteristics'!B:B,MATCH($C507,'Policy Characteristics'!$C:$C,0))),"",INDEX('Policy Characteristics'!B:B,MATCH($C507,'Policy Characteristics'!$C:$C,0)))</f>
        <v>Carbon Capture and Sequestration</v>
      </c>
      <c r="C507" s="276" t="str">
        <f t="shared" ref="C507:C539" si="29">C$490</f>
        <v>Industry Sector Fraction of Potential Additional CCS Achieved</v>
      </c>
      <c r="D507" s="6" t="s">
        <v>3109</v>
      </c>
      <c r="E507" s="6" t="s">
        <v>2558</v>
      </c>
      <c r="F507" t="s">
        <v>3073</v>
      </c>
      <c r="G507" s="47" t="s">
        <v>3065</v>
      </c>
      <c r="H507" s="44">
        <v>925</v>
      </c>
      <c r="I507" s="348" t="s">
        <v>44</v>
      </c>
      <c r="J507" s="277" t="str">
        <f>IF(ISBLANK(INDEX('Policy Characteristics'!D:D,MATCH($C507,'Policy Characteristics'!$C:$C,0))),"",INDEX('Policy Characteristics'!D:D,MATCH($C507,'Policy Characteristics'!$C:$C,0)))</f>
        <v>Industry CCS</v>
      </c>
      <c r="K507" s="276" t="str">
        <f>IF(ISBLANK(INDEX('Policy Characteristics'!E:E,MATCH($C507,'Policy Characteristics'!$C:$C,0))),"",INDEX('Policy Characteristics'!E:E,MATCH($C507,'Policy Characteristics'!$C:$C,0)))</f>
        <v>indst CCS</v>
      </c>
      <c r="L507" s="284">
        <f>IF(ISBLANK(INDEX('Policy Characteristics'!F:F,MATCH($C507,'Policy Characteristics'!$C:$C,0))),"",INDEX('Policy Characteristics'!F:F,MATCH($C507,'Policy Characteristics'!$C:$C,0)))</f>
        <v>0</v>
      </c>
      <c r="M507" s="284">
        <f>IF(ISBLANK(INDEX('Policy Characteristics'!G:G,MATCH($C507,'Policy Characteristics'!$C:$C,0))),"",INDEX('Policy Characteristics'!G:G,MATCH($C507,'Policy Characteristics'!$C:$C,0)))</f>
        <v>1</v>
      </c>
      <c r="N507" s="284">
        <f>IF(ISBLANK(INDEX('Policy Characteristics'!H:H,MATCH($C507,'Policy Characteristics'!$C:$C,0))),"",INDEX('Policy Characteristics'!H:H,MATCH($C507,'Policy Characteristics'!$C:$C,0)))</f>
        <v>0.01</v>
      </c>
      <c r="O507" s="276" t="str">
        <f>IF(ISBLANK(INDEX('Policy Characteristics'!I:I,MATCH($C507,'Policy Characteristics'!$C:$C,0))),"",INDEX('Policy Characteristics'!I:I,MATCH($C507,'Policy Characteristics'!$C:$C,0)))</f>
        <v>% of CO2 captured</v>
      </c>
      <c r="P507" s="276" t="str">
        <f>IF(ISBLANK(INDEX('Policy Characteristics'!J:J,MATCH($C507,'Policy Characteristics'!$C:$C,0))),"",INDEX('Policy Characteristics'!J:J,MATCH($C507,'Policy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7" s="276" t="str">
        <f>IF(ISBLANK(INDEX('Policy Characteristics'!K:K,MATCH($C507,'Policy Characteristics'!$C:$C,0))),"",INDEX('Policy Characteristics'!K:K,MATCH($C507,'Policy Characteristics'!$C:$C,0)))</f>
        <v>ccs.html#ccs</v>
      </c>
      <c r="R507" s="276" t="str">
        <f>IF(ISBLANK(INDEX('Policy Characteristics'!L:L,MATCH($C507,'Policy Characteristics'!$C:$C,0))),"",INDEX('Policy Characteristics'!L:L,MATCH($C507,'Policy Characteristics'!$C:$C,0)))</f>
        <v>carbon-capture-and-sequestration.html</v>
      </c>
    </row>
    <row r="508" spans="1:18" x14ac:dyDescent="0.25">
      <c r="A508" s="276" t="str">
        <f>IF(ISBLANK(INDEX('Policy Characteristics'!A:A,MATCH($C508,'Policy Characteristics'!$C:$C,0))),"",INDEX('Policy Characteristics'!A:A,MATCH($C508,'Policy Characteristics'!$C:$C,0)))</f>
        <v>Industry</v>
      </c>
      <c r="B508" s="285" t="str">
        <f>IF(ISBLANK(INDEX('Policy Characteristics'!B:B,MATCH($C508,'Policy Characteristics'!$C:$C,0))),"",INDEX('Policy Characteristics'!B:B,MATCH($C508,'Policy Characteristics'!$C:$C,0)))</f>
        <v>Carbon Capture and Sequestration</v>
      </c>
      <c r="C508" s="276" t="str">
        <f t="shared" si="29"/>
        <v>Industry Sector Fraction of Potential Additional CCS Achieved</v>
      </c>
      <c r="D508" s="6" t="s">
        <v>3110</v>
      </c>
      <c r="E508" s="6" t="s">
        <v>3063</v>
      </c>
      <c r="F508" t="s">
        <v>2605</v>
      </c>
      <c r="G508" s="47" t="s">
        <v>3064</v>
      </c>
      <c r="H508" s="44">
        <v>926</v>
      </c>
      <c r="I508" s="347" t="s">
        <v>44</v>
      </c>
      <c r="J508" s="277" t="str">
        <f>IF(ISBLANK(INDEX('Policy Characteristics'!D:D,MATCH($C508,'Policy Characteristics'!$C:$C,0))),"",INDEX('Policy Characteristics'!D:D,MATCH($C508,'Policy Characteristics'!$C:$C,0)))</f>
        <v>Industry CCS</v>
      </c>
      <c r="K508" s="276" t="str">
        <f>IF(ISBLANK(INDEX('Policy Characteristics'!E:E,MATCH($C508,'Policy Characteristics'!$C:$C,0))),"",INDEX('Policy Characteristics'!E:E,MATCH($C508,'Policy Characteristics'!$C:$C,0)))</f>
        <v>indst CCS</v>
      </c>
      <c r="L508" s="284">
        <f>IF(ISBLANK(INDEX('Policy Characteristics'!F:F,MATCH($C508,'Policy Characteristics'!$C:$C,0))),"",INDEX('Policy Characteristics'!F:F,MATCH($C508,'Policy Characteristics'!$C:$C,0)))</f>
        <v>0</v>
      </c>
      <c r="M508" s="284">
        <f>IF(ISBLANK(INDEX('Policy Characteristics'!G:G,MATCH($C508,'Policy Characteristics'!$C:$C,0))),"",INDEX('Policy Characteristics'!G:G,MATCH($C508,'Policy Characteristics'!$C:$C,0)))</f>
        <v>1</v>
      </c>
      <c r="N508" s="284">
        <f>IF(ISBLANK(INDEX('Policy Characteristics'!H:H,MATCH($C508,'Policy Characteristics'!$C:$C,0))),"",INDEX('Policy Characteristics'!H:H,MATCH($C508,'Policy Characteristics'!$C:$C,0)))</f>
        <v>0.01</v>
      </c>
      <c r="O508" s="276" t="str">
        <f>IF(ISBLANK(INDEX('Policy Characteristics'!I:I,MATCH($C508,'Policy Characteristics'!$C:$C,0))),"",INDEX('Policy Characteristics'!I:I,MATCH($C508,'Policy Characteristics'!$C:$C,0)))</f>
        <v>% of CO2 captured</v>
      </c>
      <c r="P508" s="276" t="str">
        <f>IF(ISBLANK(INDEX('Policy Characteristics'!J:J,MATCH($C508,'Policy Characteristics'!$C:$C,0))),"",INDEX('Policy Characteristics'!J:J,MATCH($C508,'Policy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8" s="276" t="str">
        <f>IF(ISBLANK(INDEX('Policy Characteristics'!K:K,MATCH($C508,'Policy Characteristics'!$C:$C,0))),"",INDEX('Policy Characteristics'!K:K,MATCH($C508,'Policy Characteristics'!$C:$C,0)))</f>
        <v>ccs.html#ccs</v>
      </c>
      <c r="R508" s="276" t="str">
        <f>IF(ISBLANK(INDEX('Policy Characteristics'!L:L,MATCH($C508,'Policy Characteristics'!$C:$C,0))),"",INDEX('Policy Characteristics'!L:L,MATCH($C508,'Policy Characteristics'!$C:$C,0)))</f>
        <v>carbon-capture-and-sequestration.html</v>
      </c>
    </row>
    <row r="509" spans="1:18" x14ac:dyDescent="0.25">
      <c r="A509" s="276" t="str">
        <f>IF(ISBLANK(INDEX('Policy Characteristics'!A:A,MATCH($C509,'Policy Characteristics'!$C:$C,0))),"",INDEX('Policy Characteristics'!A:A,MATCH($C509,'Policy Characteristics'!$C:$C,0)))</f>
        <v>Industry</v>
      </c>
      <c r="B509" s="285" t="str">
        <f>IF(ISBLANK(INDEX('Policy Characteristics'!B:B,MATCH($C509,'Policy Characteristics'!$C:$C,0))),"",INDEX('Policy Characteristics'!B:B,MATCH($C509,'Policy Characteristics'!$C:$C,0)))</f>
        <v>Carbon Capture and Sequestration</v>
      </c>
      <c r="C509" s="276" t="str">
        <f t="shared" si="29"/>
        <v>Industry Sector Fraction of Potential Additional CCS Achieved</v>
      </c>
      <c r="D509" s="6" t="s">
        <v>3110</v>
      </c>
      <c r="E509" s="6" t="s">
        <v>2558</v>
      </c>
      <c r="F509" t="s">
        <v>2605</v>
      </c>
      <c r="G509" s="47" t="s">
        <v>3065</v>
      </c>
      <c r="H509" s="44">
        <v>927</v>
      </c>
      <c r="I509" s="347" t="s">
        <v>44</v>
      </c>
      <c r="J509" s="277" t="str">
        <f>IF(ISBLANK(INDEX('Policy Characteristics'!D:D,MATCH($C509,'Policy Characteristics'!$C:$C,0))),"",INDEX('Policy Characteristics'!D:D,MATCH($C509,'Policy Characteristics'!$C:$C,0)))</f>
        <v>Industry CCS</v>
      </c>
      <c r="K509" s="276" t="str">
        <f>IF(ISBLANK(INDEX('Policy Characteristics'!E:E,MATCH($C509,'Policy Characteristics'!$C:$C,0))),"",INDEX('Policy Characteristics'!E:E,MATCH($C509,'Policy Characteristics'!$C:$C,0)))</f>
        <v>indst CCS</v>
      </c>
      <c r="L509" s="284">
        <f>IF(ISBLANK(INDEX('Policy Characteristics'!F:F,MATCH($C509,'Policy Characteristics'!$C:$C,0))),"",INDEX('Policy Characteristics'!F:F,MATCH($C509,'Policy Characteristics'!$C:$C,0)))</f>
        <v>0</v>
      </c>
      <c r="M509" s="284">
        <f>IF(ISBLANK(INDEX('Policy Characteristics'!G:G,MATCH($C509,'Policy Characteristics'!$C:$C,0))),"",INDEX('Policy Characteristics'!G:G,MATCH($C509,'Policy Characteristics'!$C:$C,0)))</f>
        <v>1</v>
      </c>
      <c r="N509" s="284">
        <f>IF(ISBLANK(INDEX('Policy Characteristics'!H:H,MATCH($C509,'Policy Characteristics'!$C:$C,0))),"",INDEX('Policy Characteristics'!H:H,MATCH($C509,'Policy Characteristics'!$C:$C,0)))</f>
        <v>0.01</v>
      </c>
      <c r="O509" s="276" t="str">
        <f>IF(ISBLANK(INDEX('Policy Characteristics'!I:I,MATCH($C509,'Policy Characteristics'!$C:$C,0))),"",INDEX('Policy Characteristics'!I:I,MATCH($C509,'Policy Characteristics'!$C:$C,0)))</f>
        <v>% of CO2 captured</v>
      </c>
      <c r="P509" s="276" t="str">
        <f>IF(ISBLANK(INDEX('Policy Characteristics'!J:J,MATCH($C509,'Policy Characteristics'!$C:$C,0))),"",INDEX('Policy Characteristics'!J:J,MATCH($C509,'Policy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09" s="276" t="str">
        <f>IF(ISBLANK(INDEX('Policy Characteristics'!K:K,MATCH($C509,'Policy Characteristics'!$C:$C,0))),"",INDEX('Policy Characteristics'!K:K,MATCH($C509,'Policy Characteristics'!$C:$C,0)))</f>
        <v>ccs.html#ccs</v>
      </c>
      <c r="R509" s="276" t="str">
        <f>IF(ISBLANK(INDEX('Policy Characteristics'!L:L,MATCH($C509,'Policy Characteristics'!$C:$C,0))),"",INDEX('Policy Characteristics'!L:L,MATCH($C509,'Policy Characteristics'!$C:$C,0)))</f>
        <v>carbon-capture-and-sequestration.html</v>
      </c>
    </row>
    <row r="510" spans="1:18" x14ac:dyDescent="0.25">
      <c r="A510" s="276" t="str">
        <f>IF(ISBLANK(INDEX('Policy Characteristics'!A:A,MATCH($C510,'Policy Characteristics'!$C:$C,0))),"",INDEX('Policy Characteristics'!A:A,MATCH($C510,'Policy Characteristics'!$C:$C,0)))</f>
        <v>Industry</v>
      </c>
      <c r="B510" s="285" t="str">
        <f>IF(ISBLANK(INDEX('Policy Characteristics'!B:B,MATCH($C510,'Policy Characteristics'!$C:$C,0))),"",INDEX('Policy Characteristics'!B:B,MATCH($C510,'Policy Characteristics'!$C:$C,0)))</f>
        <v>Carbon Capture and Sequestration</v>
      </c>
      <c r="C510" s="276" t="str">
        <f t="shared" si="29"/>
        <v>Industry Sector Fraction of Potential Additional CCS Achieved</v>
      </c>
      <c r="D510" s="6" t="s">
        <v>3111</v>
      </c>
      <c r="E510" s="6" t="s">
        <v>3063</v>
      </c>
      <c r="F510" t="s">
        <v>3074</v>
      </c>
      <c r="G510" s="47" t="s">
        <v>3064</v>
      </c>
      <c r="H510" s="44">
        <v>928</v>
      </c>
      <c r="I510" s="347" t="s">
        <v>44</v>
      </c>
      <c r="J510" s="277" t="str">
        <f>IF(ISBLANK(INDEX('Policy Characteristics'!D:D,MATCH($C510,'Policy Characteristics'!$C:$C,0))),"",INDEX('Policy Characteristics'!D:D,MATCH($C510,'Policy Characteristics'!$C:$C,0)))</f>
        <v>Industry CCS</v>
      </c>
      <c r="K510" s="276" t="str">
        <f>IF(ISBLANK(INDEX('Policy Characteristics'!E:E,MATCH($C510,'Policy Characteristics'!$C:$C,0))),"",INDEX('Policy Characteristics'!E:E,MATCH($C510,'Policy Characteristics'!$C:$C,0)))</f>
        <v>indst CCS</v>
      </c>
      <c r="L510" s="284">
        <f>IF(ISBLANK(INDEX('Policy Characteristics'!F:F,MATCH($C510,'Policy Characteristics'!$C:$C,0))),"",INDEX('Policy Characteristics'!F:F,MATCH($C510,'Policy Characteristics'!$C:$C,0)))</f>
        <v>0</v>
      </c>
      <c r="M510" s="284">
        <f>IF(ISBLANK(INDEX('Policy Characteristics'!G:G,MATCH($C510,'Policy Characteristics'!$C:$C,0))),"",INDEX('Policy Characteristics'!G:G,MATCH($C510,'Policy Characteristics'!$C:$C,0)))</f>
        <v>1</v>
      </c>
      <c r="N510" s="284">
        <f>IF(ISBLANK(INDEX('Policy Characteristics'!H:H,MATCH($C510,'Policy Characteristics'!$C:$C,0))),"",INDEX('Policy Characteristics'!H:H,MATCH($C510,'Policy Characteristics'!$C:$C,0)))</f>
        <v>0.01</v>
      </c>
      <c r="O510" s="276" t="str">
        <f>IF(ISBLANK(INDEX('Policy Characteristics'!I:I,MATCH($C510,'Policy Characteristics'!$C:$C,0))),"",INDEX('Policy Characteristics'!I:I,MATCH($C510,'Policy Characteristics'!$C:$C,0)))</f>
        <v>% of CO2 captured</v>
      </c>
      <c r="P510" s="276" t="str">
        <f>IF(ISBLANK(INDEX('Policy Characteristics'!J:J,MATCH($C510,'Policy Characteristics'!$C:$C,0))),"",INDEX('Policy Characteristics'!J:J,MATCH($C510,'Policy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0" s="276" t="str">
        <f>IF(ISBLANK(INDEX('Policy Characteristics'!K:K,MATCH($C510,'Policy Characteristics'!$C:$C,0))),"",INDEX('Policy Characteristics'!K:K,MATCH($C510,'Policy Characteristics'!$C:$C,0)))</f>
        <v>ccs.html#ccs</v>
      </c>
      <c r="R510" s="276" t="str">
        <f>IF(ISBLANK(INDEX('Policy Characteristics'!L:L,MATCH($C510,'Policy Characteristics'!$C:$C,0))),"",INDEX('Policy Characteristics'!L:L,MATCH($C510,'Policy Characteristics'!$C:$C,0)))</f>
        <v>carbon-capture-and-sequestration.html</v>
      </c>
    </row>
    <row r="511" spans="1:18" x14ac:dyDescent="0.25">
      <c r="A511" s="276" t="str">
        <f>IF(ISBLANK(INDEX('Policy Characteristics'!A:A,MATCH($C511,'Policy Characteristics'!$C:$C,0))),"",INDEX('Policy Characteristics'!A:A,MATCH($C511,'Policy Characteristics'!$C:$C,0)))</f>
        <v>Industry</v>
      </c>
      <c r="B511" s="285" t="str">
        <f>IF(ISBLANK(INDEX('Policy Characteristics'!B:B,MATCH($C511,'Policy Characteristics'!$C:$C,0))),"",INDEX('Policy Characteristics'!B:B,MATCH($C511,'Policy Characteristics'!$C:$C,0)))</f>
        <v>Carbon Capture and Sequestration</v>
      </c>
      <c r="C511" s="276" t="str">
        <f t="shared" si="29"/>
        <v>Industry Sector Fraction of Potential Additional CCS Achieved</v>
      </c>
      <c r="D511" s="6" t="s">
        <v>3111</v>
      </c>
      <c r="E511" s="6" t="s">
        <v>2558</v>
      </c>
      <c r="F511" t="s">
        <v>3074</v>
      </c>
      <c r="G511" s="47" t="s">
        <v>3065</v>
      </c>
      <c r="H511" s="44">
        <v>929</v>
      </c>
      <c r="I511" s="348" t="s">
        <v>45</v>
      </c>
      <c r="J511" s="277" t="str">
        <f>IF(ISBLANK(INDEX('Policy Characteristics'!D:D,MATCH($C511,'Policy Characteristics'!$C:$C,0))),"",INDEX('Policy Characteristics'!D:D,MATCH($C511,'Policy Characteristics'!$C:$C,0)))</f>
        <v>Industry CCS</v>
      </c>
      <c r="K511" s="276" t="str">
        <f>IF(ISBLANK(INDEX('Policy Characteristics'!E:E,MATCH($C511,'Policy Characteristics'!$C:$C,0))),"",INDEX('Policy Characteristics'!E:E,MATCH($C511,'Policy Characteristics'!$C:$C,0)))</f>
        <v>indst CCS</v>
      </c>
      <c r="L511" s="284">
        <f>IF(ISBLANK(INDEX('Policy Characteristics'!F:F,MATCH($C511,'Policy Characteristics'!$C:$C,0))),"",INDEX('Policy Characteristics'!F:F,MATCH($C511,'Policy Characteristics'!$C:$C,0)))</f>
        <v>0</v>
      </c>
      <c r="M511" s="284">
        <f>IF(ISBLANK(INDEX('Policy Characteristics'!G:G,MATCH($C511,'Policy Characteristics'!$C:$C,0))),"",INDEX('Policy Characteristics'!G:G,MATCH($C511,'Policy Characteristics'!$C:$C,0)))</f>
        <v>1</v>
      </c>
      <c r="N511" s="284">
        <f>IF(ISBLANK(INDEX('Policy Characteristics'!H:H,MATCH($C511,'Policy Characteristics'!$C:$C,0))),"",INDEX('Policy Characteristics'!H:H,MATCH($C511,'Policy Characteristics'!$C:$C,0)))</f>
        <v>0.01</v>
      </c>
      <c r="O511" s="276" t="str">
        <f>IF(ISBLANK(INDEX('Policy Characteristics'!I:I,MATCH($C511,'Policy Characteristics'!$C:$C,0))),"",INDEX('Policy Characteristics'!I:I,MATCH($C511,'Policy Characteristics'!$C:$C,0)))</f>
        <v>% of CO2 captured</v>
      </c>
      <c r="P511" s="276" t="str">
        <f>IF(ISBLANK(INDEX('Policy Characteristics'!J:J,MATCH($C511,'Policy Characteristics'!$C:$C,0))),"",INDEX('Policy Characteristics'!J:J,MATCH($C511,'Policy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1" s="276" t="str">
        <f>IF(ISBLANK(INDEX('Policy Characteristics'!K:K,MATCH($C511,'Policy Characteristics'!$C:$C,0))),"",INDEX('Policy Characteristics'!K:K,MATCH($C511,'Policy Characteristics'!$C:$C,0)))</f>
        <v>ccs.html#ccs</v>
      </c>
      <c r="R511" s="276" t="str">
        <f>IF(ISBLANK(INDEX('Policy Characteristics'!L:L,MATCH($C511,'Policy Characteristics'!$C:$C,0))),"",INDEX('Policy Characteristics'!L:L,MATCH($C511,'Policy Characteristics'!$C:$C,0)))</f>
        <v>carbon-capture-and-sequestration.html</v>
      </c>
    </row>
    <row r="512" spans="1:18" x14ac:dyDescent="0.25">
      <c r="A512" s="276" t="str">
        <f>IF(ISBLANK(INDEX('Policy Characteristics'!A:A,MATCH($C512,'Policy Characteristics'!$C:$C,0))),"",INDEX('Policy Characteristics'!A:A,MATCH($C512,'Policy Characteristics'!$C:$C,0)))</f>
        <v>Industry</v>
      </c>
      <c r="B512" s="285" t="str">
        <f>IF(ISBLANK(INDEX('Policy Characteristics'!B:B,MATCH($C512,'Policy Characteristics'!$C:$C,0))),"",INDEX('Policy Characteristics'!B:B,MATCH($C512,'Policy Characteristics'!$C:$C,0)))</f>
        <v>Carbon Capture and Sequestration</v>
      </c>
      <c r="C512" s="276" t="str">
        <f t="shared" si="29"/>
        <v>Industry Sector Fraction of Potential Additional CCS Achieved</v>
      </c>
      <c r="D512" s="6" t="s">
        <v>3112</v>
      </c>
      <c r="E512" s="6" t="s">
        <v>3063</v>
      </c>
      <c r="F512" t="s">
        <v>3075</v>
      </c>
      <c r="G512" s="47" t="s">
        <v>3064</v>
      </c>
      <c r="H512" s="44">
        <v>930</v>
      </c>
      <c r="I512" s="347" t="s">
        <v>44</v>
      </c>
      <c r="J512" s="277" t="str">
        <f>IF(ISBLANK(INDEX('Policy Characteristics'!D:D,MATCH($C512,'Policy Characteristics'!$C:$C,0))),"",INDEX('Policy Characteristics'!D:D,MATCH($C512,'Policy Characteristics'!$C:$C,0)))</f>
        <v>Industry CCS</v>
      </c>
      <c r="K512" s="276" t="str">
        <f>IF(ISBLANK(INDEX('Policy Characteristics'!E:E,MATCH($C512,'Policy Characteristics'!$C:$C,0))),"",INDEX('Policy Characteristics'!E:E,MATCH($C512,'Policy Characteristics'!$C:$C,0)))</f>
        <v>indst CCS</v>
      </c>
      <c r="L512" s="284">
        <f>IF(ISBLANK(INDEX('Policy Characteristics'!F:F,MATCH($C512,'Policy Characteristics'!$C:$C,0))),"",INDEX('Policy Characteristics'!F:F,MATCH($C512,'Policy Characteristics'!$C:$C,0)))</f>
        <v>0</v>
      </c>
      <c r="M512" s="284">
        <f>IF(ISBLANK(INDEX('Policy Characteristics'!G:G,MATCH($C512,'Policy Characteristics'!$C:$C,0))),"",INDEX('Policy Characteristics'!G:G,MATCH($C512,'Policy Characteristics'!$C:$C,0)))</f>
        <v>1</v>
      </c>
      <c r="N512" s="284">
        <f>IF(ISBLANK(INDEX('Policy Characteristics'!H:H,MATCH($C512,'Policy Characteristics'!$C:$C,0))),"",INDEX('Policy Characteristics'!H:H,MATCH($C512,'Policy Characteristics'!$C:$C,0)))</f>
        <v>0.01</v>
      </c>
      <c r="O512" s="276" t="str">
        <f>IF(ISBLANK(INDEX('Policy Characteristics'!I:I,MATCH($C512,'Policy Characteristics'!$C:$C,0))),"",INDEX('Policy Characteristics'!I:I,MATCH($C512,'Policy Characteristics'!$C:$C,0)))</f>
        <v>% of CO2 captured</v>
      </c>
      <c r="P512" s="276" t="str">
        <f>IF(ISBLANK(INDEX('Policy Characteristics'!J:J,MATCH($C512,'Policy Characteristics'!$C:$C,0))),"",INDEX('Policy Characteristics'!J:J,MATCH($C512,'Policy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2" s="276" t="str">
        <f>IF(ISBLANK(INDEX('Policy Characteristics'!K:K,MATCH($C512,'Policy Characteristics'!$C:$C,0))),"",INDEX('Policy Characteristics'!K:K,MATCH($C512,'Policy Characteristics'!$C:$C,0)))</f>
        <v>ccs.html#ccs</v>
      </c>
      <c r="R512" s="276" t="str">
        <f>IF(ISBLANK(INDEX('Policy Characteristics'!L:L,MATCH($C512,'Policy Characteristics'!$C:$C,0))),"",INDEX('Policy Characteristics'!L:L,MATCH($C512,'Policy Characteristics'!$C:$C,0)))</f>
        <v>carbon-capture-and-sequestration.html</v>
      </c>
    </row>
    <row r="513" spans="1:18" x14ac:dyDescent="0.25">
      <c r="A513" s="276" t="str">
        <f>IF(ISBLANK(INDEX('Policy Characteristics'!A:A,MATCH($C513,'Policy Characteristics'!$C:$C,0))),"",INDEX('Policy Characteristics'!A:A,MATCH($C513,'Policy Characteristics'!$C:$C,0)))</f>
        <v>Industry</v>
      </c>
      <c r="B513" s="285" t="str">
        <f>IF(ISBLANK(INDEX('Policy Characteristics'!B:B,MATCH($C513,'Policy Characteristics'!$C:$C,0))),"",INDEX('Policy Characteristics'!B:B,MATCH($C513,'Policy Characteristics'!$C:$C,0)))</f>
        <v>Carbon Capture and Sequestration</v>
      </c>
      <c r="C513" s="276" t="str">
        <f t="shared" si="29"/>
        <v>Industry Sector Fraction of Potential Additional CCS Achieved</v>
      </c>
      <c r="D513" s="6" t="s">
        <v>3112</v>
      </c>
      <c r="E513" s="6" t="s">
        <v>2558</v>
      </c>
      <c r="F513" t="s">
        <v>3075</v>
      </c>
      <c r="G513" s="47" t="s">
        <v>3065</v>
      </c>
      <c r="H513" s="44">
        <v>931</v>
      </c>
      <c r="I513" s="348" t="s">
        <v>45</v>
      </c>
      <c r="J513" s="277" t="str">
        <f>IF(ISBLANK(INDEX('Policy Characteristics'!D:D,MATCH($C513,'Policy Characteristics'!$C:$C,0))),"",INDEX('Policy Characteristics'!D:D,MATCH($C513,'Policy Characteristics'!$C:$C,0)))</f>
        <v>Industry CCS</v>
      </c>
      <c r="K513" s="276" t="str">
        <f>IF(ISBLANK(INDEX('Policy Characteristics'!E:E,MATCH($C513,'Policy Characteristics'!$C:$C,0))),"",INDEX('Policy Characteristics'!E:E,MATCH($C513,'Policy Characteristics'!$C:$C,0)))</f>
        <v>indst CCS</v>
      </c>
      <c r="L513" s="284">
        <f>IF(ISBLANK(INDEX('Policy Characteristics'!F:F,MATCH($C513,'Policy Characteristics'!$C:$C,0))),"",INDEX('Policy Characteristics'!F:F,MATCH($C513,'Policy Characteristics'!$C:$C,0)))</f>
        <v>0</v>
      </c>
      <c r="M513" s="284">
        <f>IF(ISBLANK(INDEX('Policy Characteristics'!G:G,MATCH($C513,'Policy Characteristics'!$C:$C,0))),"",INDEX('Policy Characteristics'!G:G,MATCH($C513,'Policy Characteristics'!$C:$C,0)))</f>
        <v>1</v>
      </c>
      <c r="N513" s="284">
        <f>IF(ISBLANK(INDEX('Policy Characteristics'!H:H,MATCH($C513,'Policy Characteristics'!$C:$C,0))),"",INDEX('Policy Characteristics'!H:H,MATCH($C513,'Policy Characteristics'!$C:$C,0)))</f>
        <v>0.01</v>
      </c>
      <c r="O513" s="276" t="str">
        <f>IF(ISBLANK(INDEX('Policy Characteristics'!I:I,MATCH($C513,'Policy Characteristics'!$C:$C,0))),"",INDEX('Policy Characteristics'!I:I,MATCH($C513,'Policy Characteristics'!$C:$C,0)))</f>
        <v>% of CO2 captured</v>
      </c>
      <c r="P513" s="276" t="str">
        <f>IF(ISBLANK(INDEX('Policy Characteristics'!J:J,MATCH($C513,'Policy Characteristics'!$C:$C,0))),"",INDEX('Policy Characteristics'!J:J,MATCH($C513,'Policy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3" s="276" t="str">
        <f>IF(ISBLANK(INDEX('Policy Characteristics'!K:K,MATCH($C513,'Policy Characteristics'!$C:$C,0))),"",INDEX('Policy Characteristics'!K:K,MATCH($C513,'Policy Characteristics'!$C:$C,0)))</f>
        <v>ccs.html#ccs</v>
      </c>
      <c r="R513" s="276" t="str">
        <f>IF(ISBLANK(INDEX('Policy Characteristics'!L:L,MATCH($C513,'Policy Characteristics'!$C:$C,0))),"",INDEX('Policy Characteristics'!L:L,MATCH($C513,'Policy Characteristics'!$C:$C,0)))</f>
        <v>carbon-capture-and-sequestration.html</v>
      </c>
    </row>
    <row r="514" spans="1:18" x14ac:dyDescent="0.25">
      <c r="A514" s="276" t="str">
        <f>IF(ISBLANK(INDEX('Policy Characteristics'!A:A,MATCH($C514,'Policy Characteristics'!$C:$C,0))),"",INDEX('Policy Characteristics'!A:A,MATCH($C514,'Policy Characteristics'!$C:$C,0)))</f>
        <v>Industry</v>
      </c>
      <c r="B514" s="285" t="str">
        <f>IF(ISBLANK(INDEX('Policy Characteristics'!B:B,MATCH($C514,'Policy Characteristics'!$C:$C,0))),"",INDEX('Policy Characteristics'!B:B,MATCH($C514,'Policy Characteristics'!$C:$C,0)))</f>
        <v>Carbon Capture and Sequestration</v>
      </c>
      <c r="C514" s="276" t="str">
        <f t="shared" si="29"/>
        <v>Industry Sector Fraction of Potential Additional CCS Achieved</v>
      </c>
      <c r="D514" s="6" t="s">
        <v>3113</v>
      </c>
      <c r="E514" s="6" t="s">
        <v>3063</v>
      </c>
      <c r="F514" t="s">
        <v>3076</v>
      </c>
      <c r="G514" s="47" t="s">
        <v>3064</v>
      </c>
      <c r="H514" s="44">
        <v>932</v>
      </c>
      <c r="I514" s="347" t="s">
        <v>44</v>
      </c>
      <c r="J514" s="277" t="str">
        <f>IF(ISBLANK(INDEX('Policy Characteristics'!D:D,MATCH($C514,'Policy Characteristics'!$C:$C,0))),"",INDEX('Policy Characteristics'!D:D,MATCH($C514,'Policy Characteristics'!$C:$C,0)))</f>
        <v>Industry CCS</v>
      </c>
      <c r="K514" s="276" t="str">
        <f>IF(ISBLANK(INDEX('Policy Characteristics'!E:E,MATCH($C514,'Policy Characteristics'!$C:$C,0))),"",INDEX('Policy Characteristics'!E:E,MATCH($C514,'Policy Characteristics'!$C:$C,0)))</f>
        <v>indst CCS</v>
      </c>
      <c r="L514" s="284">
        <f>IF(ISBLANK(INDEX('Policy Characteristics'!F:F,MATCH($C514,'Policy Characteristics'!$C:$C,0))),"",INDEX('Policy Characteristics'!F:F,MATCH($C514,'Policy Characteristics'!$C:$C,0)))</f>
        <v>0</v>
      </c>
      <c r="M514" s="284">
        <f>IF(ISBLANK(INDEX('Policy Characteristics'!G:G,MATCH($C514,'Policy Characteristics'!$C:$C,0))),"",INDEX('Policy Characteristics'!G:G,MATCH($C514,'Policy Characteristics'!$C:$C,0)))</f>
        <v>1</v>
      </c>
      <c r="N514" s="284">
        <f>IF(ISBLANK(INDEX('Policy Characteristics'!H:H,MATCH($C514,'Policy Characteristics'!$C:$C,0))),"",INDEX('Policy Characteristics'!H:H,MATCH($C514,'Policy Characteristics'!$C:$C,0)))</f>
        <v>0.01</v>
      </c>
      <c r="O514" s="276" t="str">
        <f>IF(ISBLANK(INDEX('Policy Characteristics'!I:I,MATCH($C514,'Policy Characteristics'!$C:$C,0))),"",INDEX('Policy Characteristics'!I:I,MATCH($C514,'Policy Characteristics'!$C:$C,0)))</f>
        <v>% of CO2 captured</v>
      </c>
      <c r="P514" s="276" t="str">
        <f>IF(ISBLANK(INDEX('Policy Characteristics'!J:J,MATCH($C514,'Policy Characteristics'!$C:$C,0))),"",INDEX('Policy Characteristics'!J:J,MATCH($C514,'Policy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4" s="276" t="str">
        <f>IF(ISBLANK(INDEX('Policy Characteristics'!K:K,MATCH($C514,'Policy Characteristics'!$C:$C,0))),"",INDEX('Policy Characteristics'!K:K,MATCH($C514,'Policy Characteristics'!$C:$C,0)))</f>
        <v>ccs.html#ccs</v>
      </c>
      <c r="R514" s="276" t="str">
        <f>IF(ISBLANK(INDEX('Policy Characteristics'!L:L,MATCH($C514,'Policy Characteristics'!$C:$C,0))),"",INDEX('Policy Characteristics'!L:L,MATCH($C514,'Policy Characteristics'!$C:$C,0)))</f>
        <v>carbon-capture-and-sequestration.html</v>
      </c>
    </row>
    <row r="515" spans="1:18" x14ac:dyDescent="0.25">
      <c r="A515" s="276" t="str">
        <f>IF(ISBLANK(INDEX('Policy Characteristics'!A:A,MATCH($C515,'Policy Characteristics'!$C:$C,0))),"",INDEX('Policy Characteristics'!A:A,MATCH($C515,'Policy Characteristics'!$C:$C,0)))</f>
        <v>Industry</v>
      </c>
      <c r="B515" s="285" t="str">
        <f>IF(ISBLANK(INDEX('Policy Characteristics'!B:B,MATCH($C515,'Policy Characteristics'!$C:$C,0))),"",INDEX('Policy Characteristics'!B:B,MATCH($C515,'Policy Characteristics'!$C:$C,0)))</f>
        <v>Carbon Capture and Sequestration</v>
      </c>
      <c r="C515" s="276" t="str">
        <f t="shared" si="29"/>
        <v>Industry Sector Fraction of Potential Additional CCS Achieved</v>
      </c>
      <c r="D515" s="6" t="s">
        <v>3113</v>
      </c>
      <c r="E515" s="6" t="s">
        <v>2558</v>
      </c>
      <c r="F515" t="s">
        <v>3076</v>
      </c>
      <c r="G515" s="47" t="s">
        <v>3065</v>
      </c>
      <c r="H515" s="44">
        <v>933</v>
      </c>
      <c r="I515" s="347" t="s">
        <v>44</v>
      </c>
      <c r="J515" s="277" t="str">
        <f>IF(ISBLANK(INDEX('Policy Characteristics'!D:D,MATCH($C515,'Policy Characteristics'!$C:$C,0))),"",INDEX('Policy Characteristics'!D:D,MATCH($C515,'Policy Characteristics'!$C:$C,0)))</f>
        <v>Industry CCS</v>
      </c>
      <c r="K515" s="276" t="str">
        <f>IF(ISBLANK(INDEX('Policy Characteristics'!E:E,MATCH($C515,'Policy Characteristics'!$C:$C,0))),"",INDEX('Policy Characteristics'!E:E,MATCH($C515,'Policy Characteristics'!$C:$C,0)))</f>
        <v>indst CCS</v>
      </c>
      <c r="L515" s="284">
        <f>IF(ISBLANK(INDEX('Policy Characteristics'!F:F,MATCH($C515,'Policy Characteristics'!$C:$C,0))),"",INDEX('Policy Characteristics'!F:F,MATCH($C515,'Policy Characteristics'!$C:$C,0)))</f>
        <v>0</v>
      </c>
      <c r="M515" s="284">
        <f>IF(ISBLANK(INDEX('Policy Characteristics'!G:G,MATCH($C515,'Policy Characteristics'!$C:$C,0))),"",INDEX('Policy Characteristics'!G:G,MATCH($C515,'Policy Characteristics'!$C:$C,0)))</f>
        <v>1</v>
      </c>
      <c r="N515" s="284">
        <f>IF(ISBLANK(INDEX('Policy Characteristics'!H:H,MATCH($C515,'Policy Characteristics'!$C:$C,0))),"",INDEX('Policy Characteristics'!H:H,MATCH($C515,'Policy Characteristics'!$C:$C,0)))</f>
        <v>0.01</v>
      </c>
      <c r="O515" s="276" t="str">
        <f>IF(ISBLANK(INDEX('Policy Characteristics'!I:I,MATCH($C515,'Policy Characteristics'!$C:$C,0))),"",INDEX('Policy Characteristics'!I:I,MATCH($C515,'Policy Characteristics'!$C:$C,0)))</f>
        <v>% of CO2 captured</v>
      </c>
      <c r="P515" s="276" t="str">
        <f>IF(ISBLANK(INDEX('Policy Characteristics'!J:J,MATCH($C515,'Policy Characteristics'!$C:$C,0))),"",INDEX('Policy Characteristics'!J:J,MATCH($C515,'Policy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5" s="276" t="str">
        <f>IF(ISBLANK(INDEX('Policy Characteristics'!K:K,MATCH($C515,'Policy Characteristics'!$C:$C,0))),"",INDEX('Policy Characteristics'!K:K,MATCH($C515,'Policy Characteristics'!$C:$C,0)))</f>
        <v>ccs.html#ccs</v>
      </c>
      <c r="R515" s="276" t="str">
        <f>IF(ISBLANK(INDEX('Policy Characteristics'!L:L,MATCH($C515,'Policy Characteristics'!$C:$C,0))),"",INDEX('Policy Characteristics'!L:L,MATCH($C515,'Policy Characteristics'!$C:$C,0)))</f>
        <v>carbon-capture-and-sequestration.html</v>
      </c>
    </row>
    <row r="516" spans="1:18" x14ac:dyDescent="0.25">
      <c r="A516" s="276" t="str">
        <f>IF(ISBLANK(INDEX('Policy Characteristics'!A:A,MATCH($C516,'Policy Characteristics'!$C:$C,0))),"",INDEX('Policy Characteristics'!A:A,MATCH($C516,'Policy Characteristics'!$C:$C,0)))</f>
        <v>Industry</v>
      </c>
      <c r="B516" s="285" t="str">
        <f>IF(ISBLANK(INDEX('Policy Characteristics'!B:B,MATCH($C516,'Policy Characteristics'!$C:$C,0))),"",INDEX('Policy Characteristics'!B:B,MATCH($C516,'Policy Characteristics'!$C:$C,0)))</f>
        <v>Carbon Capture and Sequestration</v>
      </c>
      <c r="C516" s="276" t="str">
        <f t="shared" si="29"/>
        <v>Industry Sector Fraction of Potential Additional CCS Achieved</v>
      </c>
      <c r="D516" s="6" t="s">
        <v>3114</v>
      </c>
      <c r="E516" s="6" t="s">
        <v>3063</v>
      </c>
      <c r="F516" t="s">
        <v>2606</v>
      </c>
      <c r="G516" s="47" t="s">
        <v>3064</v>
      </c>
      <c r="H516" s="44">
        <v>934</v>
      </c>
      <c r="I516" s="347" t="s">
        <v>44</v>
      </c>
      <c r="J516" s="277" t="str">
        <f>IF(ISBLANK(INDEX('Policy Characteristics'!D:D,MATCH($C516,'Policy Characteristics'!$C:$C,0))),"",INDEX('Policy Characteristics'!D:D,MATCH($C516,'Policy Characteristics'!$C:$C,0)))</f>
        <v>Industry CCS</v>
      </c>
      <c r="K516" s="276" t="str">
        <f>IF(ISBLANK(INDEX('Policy Characteristics'!E:E,MATCH($C516,'Policy Characteristics'!$C:$C,0))),"",INDEX('Policy Characteristics'!E:E,MATCH($C516,'Policy Characteristics'!$C:$C,0)))</f>
        <v>indst CCS</v>
      </c>
      <c r="L516" s="284">
        <f>IF(ISBLANK(INDEX('Policy Characteristics'!F:F,MATCH($C516,'Policy Characteristics'!$C:$C,0))),"",INDEX('Policy Characteristics'!F:F,MATCH($C516,'Policy Characteristics'!$C:$C,0)))</f>
        <v>0</v>
      </c>
      <c r="M516" s="284">
        <f>IF(ISBLANK(INDEX('Policy Characteristics'!G:G,MATCH($C516,'Policy Characteristics'!$C:$C,0))),"",INDEX('Policy Characteristics'!G:G,MATCH($C516,'Policy Characteristics'!$C:$C,0)))</f>
        <v>1</v>
      </c>
      <c r="N516" s="284">
        <f>IF(ISBLANK(INDEX('Policy Characteristics'!H:H,MATCH($C516,'Policy Characteristics'!$C:$C,0))),"",INDEX('Policy Characteristics'!H:H,MATCH($C516,'Policy Characteristics'!$C:$C,0)))</f>
        <v>0.01</v>
      </c>
      <c r="O516" s="276" t="str">
        <f>IF(ISBLANK(INDEX('Policy Characteristics'!I:I,MATCH($C516,'Policy Characteristics'!$C:$C,0))),"",INDEX('Policy Characteristics'!I:I,MATCH($C516,'Policy Characteristics'!$C:$C,0)))</f>
        <v>% of CO2 captured</v>
      </c>
      <c r="P516" s="276" t="str">
        <f>IF(ISBLANK(INDEX('Policy Characteristics'!J:J,MATCH($C516,'Policy Characteristics'!$C:$C,0))),"",INDEX('Policy Characteristics'!J:J,MATCH($C516,'Policy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6" s="276" t="str">
        <f>IF(ISBLANK(INDEX('Policy Characteristics'!K:K,MATCH($C516,'Policy Characteristics'!$C:$C,0))),"",INDEX('Policy Characteristics'!K:K,MATCH($C516,'Policy Characteristics'!$C:$C,0)))</f>
        <v>ccs.html#ccs</v>
      </c>
      <c r="R516" s="276" t="str">
        <f>IF(ISBLANK(INDEX('Policy Characteristics'!L:L,MATCH($C516,'Policy Characteristics'!$C:$C,0))),"",INDEX('Policy Characteristics'!L:L,MATCH($C516,'Policy Characteristics'!$C:$C,0)))</f>
        <v>carbon-capture-and-sequestration.html</v>
      </c>
    </row>
    <row r="517" spans="1:18" x14ac:dyDescent="0.25">
      <c r="A517" s="276" t="str">
        <f>IF(ISBLANK(INDEX('Policy Characteristics'!A:A,MATCH($C517,'Policy Characteristics'!$C:$C,0))),"",INDEX('Policy Characteristics'!A:A,MATCH($C517,'Policy Characteristics'!$C:$C,0)))</f>
        <v>Industry</v>
      </c>
      <c r="B517" s="285" t="str">
        <f>IF(ISBLANK(INDEX('Policy Characteristics'!B:B,MATCH($C517,'Policy Characteristics'!$C:$C,0))),"",INDEX('Policy Characteristics'!B:B,MATCH($C517,'Policy Characteristics'!$C:$C,0)))</f>
        <v>Carbon Capture and Sequestration</v>
      </c>
      <c r="C517" s="276" t="str">
        <f t="shared" si="29"/>
        <v>Industry Sector Fraction of Potential Additional CCS Achieved</v>
      </c>
      <c r="D517" s="6" t="s">
        <v>3114</v>
      </c>
      <c r="E517" s="6" t="s">
        <v>2558</v>
      </c>
      <c r="F517" t="s">
        <v>2606</v>
      </c>
      <c r="G517" s="47" t="s">
        <v>3065</v>
      </c>
      <c r="H517" s="44">
        <v>935</v>
      </c>
      <c r="I517" s="347" t="s">
        <v>44</v>
      </c>
      <c r="J517" s="277" t="str">
        <f>IF(ISBLANK(INDEX('Policy Characteristics'!D:D,MATCH($C517,'Policy Characteristics'!$C:$C,0))),"",INDEX('Policy Characteristics'!D:D,MATCH($C517,'Policy Characteristics'!$C:$C,0)))</f>
        <v>Industry CCS</v>
      </c>
      <c r="K517" s="276" t="str">
        <f>IF(ISBLANK(INDEX('Policy Characteristics'!E:E,MATCH($C517,'Policy Characteristics'!$C:$C,0))),"",INDEX('Policy Characteristics'!E:E,MATCH($C517,'Policy Characteristics'!$C:$C,0)))</f>
        <v>indst CCS</v>
      </c>
      <c r="L517" s="284">
        <f>IF(ISBLANK(INDEX('Policy Characteristics'!F:F,MATCH($C517,'Policy Characteristics'!$C:$C,0))),"",INDEX('Policy Characteristics'!F:F,MATCH($C517,'Policy Characteristics'!$C:$C,0)))</f>
        <v>0</v>
      </c>
      <c r="M517" s="284">
        <f>IF(ISBLANK(INDEX('Policy Characteristics'!G:G,MATCH($C517,'Policy Characteristics'!$C:$C,0))),"",INDEX('Policy Characteristics'!G:G,MATCH($C517,'Policy Characteristics'!$C:$C,0)))</f>
        <v>1</v>
      </c>
      <c r="N517" s="284">
        <f>IF(ISBLANK(INDEX('Policy Characteristics'!H:H,MATCH($C517,'Policy Characteristics'!$C:$C,0))),"",INDEX('Policy Characteristics'!H:H,MATCH($C517,'Policy Characteristics'!$C:$C,0)))</f>
        <v>0.01</v>
      </c>
      <c r="O517" s="276" t="str">
        <f>IF(ISBLANK(INDEX('Policy Characteristics'!I:I,MATCH($C517,'Policy Characteristics'!$C:$C,0))),"",INDEX('Policy Characteristics'!I:I,MATCH($C517,'Policy Characteristics'!$C:$C,0)))</f>
        <v>% of CO2 captured</v>
      </c>
      <c r="P517" s="276" t="str">
        <f>IF(ISBLANK(INDEX('Policy Characteristics'!J:J,MATCH($C517,'Policy Characteristics'!$C:$C,0))),"",INDEX('Policy Characteristics'!J:J,MATCH($C517,'Policy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7" s="276" t="str">
        <f>IF(ISBLANK(INDEX('Policy Characteristics'!K:K,MATCH($C517,'Policy Characteristics'!$C:$C,0))),"",INDEX('Policy Characteristics'!K:K,MATCH($C517,'Policy Characteristics'!$C:$C,0)))</f>
        <v>ccs.html#ccs</v>
      </c>
      <c r="R517" s="276" t="str">
        <f>IF(ISBLANK(INDEX('Policy Characteristics'!L:L,MATCH($C517,'Policy Characteristics'!$C:$C,0))),"",INDEX('Policy Characteristics'!L:L,MATCH($C517,'Policy Characteristics'!$C:$C,0)))</f>
        <v>carbon-capture-and-sequestration.html</v>
      </c>
    </row>
    <row r="518" spans="1:18" x14ac:dyDescent="0.25">
      <c r="A518" s="276" t="str">
        <f>IF(ISBLANK(INDEX('Policy Characteristics'!A:A,MATCH($C518,'Policy Characteristics'!$C:$C,0))),"",INDEX('Policy Characteristics'!A:A,MATCH($C518,'Policy Characteristics'!$C:$C,0)))</f>
        <v>Industry</v>
      </c>
      <c r="B518" s="285" t="str">
        <f>IF(ISBLANK(INDEX('Policy Characteristics'!B:B,MATCH($C518,'Policy Characteristics'!$C:$C,0))),"",INDEX('Policy Characteristics'!B:B,MATCH($C518,'Policy Characteristics'!$C:$C,0)))</f>
        <v>Carbon Capture and Sequestration</v>
      </c>
      <c r="C518" s="276" t="str">
        <f t="shared" si="29"/>
        <v>Industry Sector Fraction of Potential Additional CCS Achieved</v>
      </c>
      <c r="D518" s="6" t="s">
        <v>3115</v>
      </c>
      <c r="E518" s="6" t="s">
        <v>3063</v>
      </c>
      <c r="F518" t="s">
        <v>3077</v>
      </c>
      <c r="G518" s="47" t="s">
        <v>3064</v>
      </c>
      <c r="H518" s="44">
        <v>936</v>
      </c>
      <c r="I518" s="347" t="s">
        <v>44</v>
      </c>
      <c r="J518" s="277" t="str">
        <f>IF(ISBLANK(INDEX('Policy Characteristics'!D:D,MATCH($C518,'Policy Characteristics'!$C:$C,0))),"",INDEX('Policy Characteristics'!D:D,MATCH($C518,'Policy Characteristics'!$C:$C,0)))</f>
        <v>Industry CCS</v>
      </c>
      <c r="K518" s="276" t="str">
        <f>IF(ISBLANK(INDEX('Policy Characteristics'!E:E,MATCH($C518,'Policy Characteristics'!$C:$C,0))),"",INDEX('Policy Characteristics'!E:E,MATCH($C518,'Policy Characteristics'!$C:$C,0)))</f>
        <v>indst CCS</v>
      </c>
      <c r="L518" s="284">
        <f>IF(ISBLANK(INDEX('Policy Characteristics'!F:F,MATCH($C518,'Policy Characteristics'!$C:$C,0))),"",INDEX('Policy Characteristics'!F:F,MATCH($C518,'Policy Characteristics'!$C:$C,0)))</f>
        <v>0</v>
      </c>
      <c r="M518" s="284">
        <f>IF(ISBLANK(INDEX('Policy Characteristics'!G:G,MATCH($C518,'Policy Characteristics'!$C:$C,0))),"",INDEX('Policy Characteristics'!G:G,MATCH($C518,'Policy Characteristics'!$C:$C,0)))</f>
        <v>1</v>
      </c>
      <c r="N518" s="284">
        <f>IF(ISBLANK(INDEX('Policy Characteristics'!H:H,MATCH($C518,'Policy Characteristics'!$C:$C,0))),"",INDEX('Policy Characteristics'!H:H,MATCH($C518,'Policy Characteristics'!$C:$C,0)))</f>
        <v>0.01</v>
      </c>
      <c r="O518" s="276" t="str">
        <f>IF(ISBLANK(INDEX('Policy Characteristics'!I:I,MATCH($C518,'Policy Characteristics'!$C:$C,0))),"",INDEX('Policy Characteristics'!I:I,MATCH($C518,'Policy Characteristics'!$C:$C,0)))</f>
        <v>% of CO2 captured</v>
      </c>
      <c r="P518" s="276" t="str">
        <f>IF(ISBLANK(INDEX('Policy Characteristics'!J:J,MATCH($C518,'Policy Characteristics'!$C:$C,0))),"",INDEX('Policy Characteristics'!J:J,MATCH($C518,'Policy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8" s="276" t="str">
        <f>IF(ISBLANK(INDEX('Policy Characteristics'!K:K,MATCH($C518,'Policy Characteristics'!$C:$C,0))),"",INDEX('Policy Characteristics'!K:K,MATCH($C518,'Policy Characteristics'!$C:$C,0)))</f>
        <v>ccs.html#ccs</v>
      </c>
      <c r="R518" s="276" t="str">
        <f>IF(ISBLANK(INDEX('Policy Characteristics'!L:L,MATCH($C518,'Policy Characteristics'!$C:$C,0))),"",INDEX('Policy Characteristics'!L:L,MATCH($C518,'Policy Characteristics'!$C:$C,0)))</f>
        <v>carbon-capture-and-sequestration.html</v>
      </c>
    </row>
    <row r="519" spans="1:18" x14ac:dyDescent="0.25">
      <c r="A519" s="276" t="str">
        <f>IF(ISBLANK(INDEX('Policy Characteristics'!A:A,MATCH($C519,'Policy Characteristics'!$C:$C,0))),"",INDEX('Policy Characteristics'!A:A,MATCH($C519,'Policy Characteristics'!$C:$C,0)))</f>
        <v>Industry</v>
      </c>
      <c r="B519" s="285" t="str">
        <f>IF(ISBLANK(INDEX('Policy Characteristics'!B:B,MATCH($C519,'Policy Characteristics'!$C:$C,0))),"",INDEX('Policy Characteristics'!B:B,MATCH($C519,'Policy Characteristics'!$C:$C,0)))</f>
        <v>Carbon Capture and Sequestration</v>
      </c>
      <c r="C519" s="276" t="str">
        <f t="shared" si="29"/>
        <v>Industry Sector Fraction of Potential Additional CCS Achieved</v>
      </c>
      <c r="D519" s="6" t="s">
        <v>3115</v>
      </c>
      <c r="E519" s="6" t="s">
        <v>2558</v>
      </c>
      <c r="F519" t="s">
        <v>3077</v>
      </c>
      <c r="G519" s="47" t="s">
        <v>3065</v>
      </c>
      <c r="H519" s="44">
        <v>937</v>
      </c>
      <c r="I519" s="348" t="s">
        <v>45</v>
      </c>
      <c r="J519" s="277" t="str">
        <f>IF(ISBLANK(INDEX('Policy Characteristics'!D:D,MATCH($C519,'Policy Characteristics'!$C:$C,0))),"",INDEX('Policy Characteristics'!D:D,MATCH($C519,'Policy Characteristics'!$C:$C,0)))</f>
        <v>Industry CCS</v>
      </c>
      <c r="K519" s="276" t="str">
        <f>IF(ISBLANK(INDEX('Policy Characteristics'!E:E,MATCH($C519,'Policy Characteristics'!$C:$C,0))),"",INDEX('Policy Characteristics'!E:E,MATCH($C519,'Policy Characteristics'!$C:$C,0)))</f>
        <v>indst CCS</v>
      </c>
      <c r="L519" s="284">
        <f>IF(ISBLANK(INDEX('Policy Characteristics'!F:F,MATCH($C519,'Policy Characteristics'!$C:$C,0))),"",INDEX('Policy Characteristics'!F:F,MATCH($C519,'Policy Characteristics'!$C:$C,0)))</f>
        <v>0</v>
      </c>
      <c r="M519" s="284">
        <f>IF(ISBLANK(INDEX('Policy Characteristics'!G:G,MATCH($C519,'Policy Characteristics'!$C:$C,0))),"",INDEX('Policy Characteristics'!G:G,MATCH($C519,'Policy Characteristics'!$C:$C,0)))</f>
        <v>1</v>
      </c>
      <c r="N519" s="284">
        <f>IF(ISBLANK(INDEX('Policy Characteristics'!H:H,MATCH($C519,'Policy Characteristics'!$C:$C,0))),"",INDEX('Policy Characteristics'!H:H,MATCH($C519,'Policy Characteristics'!$C:$C,0)))</f>
        <v>0.01</v>
      </c>
      <c r="O519" s="276" t="str">
        <f>IF(ISBLANK(INDEX('Policy Characteristics'!I:I,MATCH($C519,'Policy Characteristics'!$C:$C,0))),"",INDEX('Policy Characteristics'!I:I,MATCH($C519,'Policy Characteristics'!$C:$C,0)))</f>
        <v>% of CO2 captured</v>
      </c>
      <c r="P519" s="276" t="str">
        <f>IF(ISBLANK(INDEX('Policy Characteristics'!J:J,MATCH($C519,'Policy Characteristics'!$C:$C,0))),"",INDEX('Policy Characteristics'!J:J,MATCH($C519,'Policy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19" s="276" t="str">
        <f>IF(ISBLANK(INDEX('Policy Characteristics'!K:K,MATCH($C519,'Policy Characteristics'!$C:$C,0))),"",INDEX('Policy Characteristics'!K:K,MATCH($C519,'Policy Characteristics'!$C:$C,0)))</f>
        <v>ccs.html#ccs</v>
      </c>
      <c r="R519" s="276" t="str">
        <f>IF(ISBLANK(INDEX('Policy Characteristics'!L:L,MATCH($C519,'Policy Characteristics'!$C:$C,0))),"",INDEX('Policy Characteristics'!L:L,MATCH($C519,'Policy Characteristics'!$C:$C,0)))</f>
        <v>carbon-capture-and-sequestration.html</v>
      </c>
    </row>
    <row r="520" spans="1:18" x14ac:dyDescent="0.25">
      <c r="A520" s="276" t="str">
        <f>IF(ISBLANK(INDEX('Policy Characteristics'!A:A,MATCH($C520,'Policy Characteristics'!$C:$C,0))),"",INDEX('Policy Characteristics'!A:A,MATCH($C520,'Policy Characteristics'!$C:$C,0)))</f>
        <v>Industry</v>
      </c>
      <c r="B520" s="285" t="str">
        <f>IF(ISBLANK(INDEX('Policy Characteristics'!B:B,MATCH($C520,'Policy Characteristics'!$C:$C,0))),"",INDEX('Policy Characteristics'!B:B,MATCH($C520,'Policy Characteristics'!$C:$C,0)))</f>
        <v>Carbon Capture and Sequestration</v>
      </c>
      <c r="C520" s="276" t="str">
        <f t="shared" si="29"/>
        <v>Industry Sector Fraction of Potential Additional CCS Achieved</v>
      </c>
      <c r="D520" s="6" t="s">
        <v>3116</v>
      </c>
      <c r="E520" s="6" t="s">
        <v>3063</v>
      </c>
      <c r="F520" t="s">
        <v>3078</v>
      </c>
      <c r="G520" s="47" t="s">
        <v>3064</v>
      </c>
      <c r="H520" s="44">
        <v>938</v>
      </c>
      <c r="I520" s="347" t="s">
        <v>44</v>
      </c>
      <c r="J520" s="277" t="str">
        <f>IF(ISBLANK(INDEX('Policy Characteristics'!D:D,MATCH($C520,'Policy Characteristics'!$C:$C,0))),"",INDEX('Policy Characteristics'!D:D,MATCH($C520,'Policy Characteristics'!$C:$C,0)))</f>
        <v>Industry CCS</v>
      </c>
      <c r="K520" s="276" t="str">
        <f>IF(ISBLANK(INDEX('Policy Characteristics'!E:E,MATCH($C520,'Policy Characteristics'!$C:$C,0))),"",INDEX('Policy Characteristics'!E:E,MATCH($C520,'Policy Characteristics'!$C:$C,0)))</f>
        <v>indst CCS</v>
      </c>
      <c r="L520" s="284">
        <f>IF(ISBLANK(INDEX('Policy Characteristics'!F:F,MATCH($C520,'Policy Characteristics'!$C:$C,0))),"",INDEX('Policy Characteristics'!F:F,MATCH($C520,'Policy Characteristics'!$C:$C,0)))</f>
        <v>0</v>
      </c>
      <c r="M520" s="284">
        <f>IF(ISBLANK(INDEX('Policy Characteristics'!G:G,MATCH($C520,'Policy Characteristics'!$C:$C,0))),"",INDEX('Policy Characteristics'!G:G,MATCH($C520,'Policy Characteristics'!$C:$C,0)))</f>
        <v>1</v>
      </c>
      <c r="N520" s="284">
        <f>IF(ISBLANK(INDEX('Policy Characteristics'!H:H,MATCH($C520,'Policy Characteristics'!$C:$C,0))),"",INDEX('Policy Characteristics'!H:H,MATCH($C520,'Policy Characteristics'!$C:$C,0)))</f>
        <v>0.01</v>
      </c>
      <c r="O520" s="276" t="str">
        <f>IF(ISBLANK(INDEX('Policy Characteristics'!I:I,MATCH($C520,'Policy Characteristics'!$C:$C,0))),"",INDEX('Policy Characteristics'!I:I,MATCH($C520,'Policy Characteristics'!$C:$C,0)))</f>
        <v>% of CO2 captured</v>
      </c>
      <c r="P520" s="276" t="str">
        <f>IF(ISBLANK(INDEX('Policy Characteristics'!J:J,MATCH($C520,'Policy Characteristics'!$C:$C,0))),"",INDEX('Policy Characteristics'!J:J,MATCH($C520,'Policy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0" s="276" t="str">
        <f>IF(ISBLANK(INDEX('Policy Characteristics'!K:K,MATCH($C520,'Policy Characteristics'!$C:$C,0))),"",INDEX('Policy Characteristics'!K:K,MATCH($C520,'Policy Characteristics'!$C:$C,0)))</f>
        <v>ccs.html#ccs</v>
      </c>
      <c r="R520" s="276" t="str">
        <f>IF(ISBLANK(INDEX('Policy Characteristics'!L:L,MATCH($C520,'Policy Characteristics'!$C:$C,0))),"",INDEX('Policy Characteristics'!L:L,MATCH($C520,'Policy Characteristics'!$C:$C,0)))</f>
        <v>carbon-capture-and-sequestration.html</v>
      </c>
    </row>
    <row r="521" spans="1:18" x14ac:dyDescent="0.25">
      <c r="A521" s="276" t="str">
        <f>IF(ISBLANK(INDEX('Policy Characteristics'!A:A,MATCH($C521,'Policy Characteristics'!$C:$C,0))),"",INDEX('Policy Characteristics'!A:A,MATCH($C521,'Policy Characteristics'!$C:$C,0)))</f>
        <v>Industry</v>
      </c>
      <c r="B521" s="285" t="str">
        <f>IF(ISBLANK(INDEX('Policy Characteristics'!B:B,MATCH($C521,'Policy Characteristics'!$C:$C,0))),"",INDEX('Policy Characteristics'!B:B,MATCH($C521,'Policy Characteristics'!$C:$C,0)))</f>
        <v>Carbon Capture and Sequestration</v>
      </c>
      <c r="C521" s="276" t="str">
        <f t="shared" si="29"/>
        <v>Industry Sector Fraction of Potential Additional CCS Achieved</v>
      </c>
      <c r="D521" s="6" t="s">
        <v>3116</v>
      </c>
      <c r="E521" s="6" t="s">
        <v>2558</v>
      </c>
      <c r="F521" t="s">
        <v>3078</v>
      </c>
      <c r="G521" s="47" t="s">
        <v>3065</v>
      </c>
      <c r="H521" s="44">
        <v>939</v>
      </c>
      <c r="I521" s="348" t="s">
        <v>45</v>
      </c>
      <c r="J521" s="277" t="str">
        <f>IF(ISBLANK(INDEX('Policy Characteristics'!D:D,MATCH($C521,'Policy Characteristics'!$C:$C,0))),"",INDEX('Policy Characteristics'!D:D,MATCH($C521,'Policy Characteristics'!$C:$C,0)))</f>
        <v>Industry CCS</v>
      </c>
      <c r="K521" s="276" t="str">
        <f>IF(ISBLANK(INDEX('Policy Characteristics'!E:E,MATCH($C521,'Policy Characteristics'!$C:$C,0))),"",INDEX('Policy Characteristics'!E:E,MATCH($C521,'Policy Characteristics'!$C:$C,0)))</f>
        <v>indst CCS</v>
      </c>
      <c r="L521" s="284">
        <f>IF(ISBLANK(INDEX('Policy Characteristics'!F:F,MATCH($C521,'Policy Characteristics'!$C:$C,0))),"",INDEX('Policy Characteristics'!F:F,MATCH($C521,'Policy Characteristics'!$C:$C,0)))</f>
        <v>0</v>
      </c>
      <c r="M521" s="284">
        <f>IF(ISBLANK(INDEX('Policy Characteristics'!G:G,MATCH($C521,'Policy Characteristics'!$C:$C,0))),"",INDEX('Policy Characteristics'!G:G,MATCH($C521,'Policy Characteristics'!$C:$C,0)))</f>
        <v>1</v>
      </c>
      <c r="N521" s="284">
        <f>IF(ISBLANK(INDEX('Policy Characteristics'!H:H,MATCH($C521,'Policy Characteristics'!$C:$C,0))),"",INDEX('Policy Characteristics'!H:H,MATCH($C521,'Policy Characteristics'!$C:$C,0)))</f>
        <v>0.01</v>
      </c>
      <c r="O521" s="276" t="str">
        <f>IF(ISBLANK(INDEX('Policy Characteristics'!I:I,MATCH($C521,'Policy Characteristics'!$C:$C,0))),"",INDEX('Policy Characteristics'!I:I,MATCH($C521,'Policy Characteristics'!$C:$C,0)))</f>
        <v>% of CO2 captured</v>
      </c>
      <c r="P521" s="276" t="str">
        <f>IF(ISBLANK(INDEX('Policy Characteristics'!J:J,MATCH($C521,'Policy Characteristics'!$C:$C,0))),"",INDEX('Policy Characteristics'!J:J,MATCH($C521,'Policy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1" s="276" t="str">
        <f>IF(ISBLANK(INDEX('Policy Characteristics'!K:K,MATCH($C521,'Policy Characteristics'!$C:$C,0))),"",INDEX('Policy Characteristics'!K:K,MATCH($C521,'Policy Characteristics'!$C:$C,0)))</f>
        <v>ccs.html#ccs</v>
      </c>
      <c r="R521" s="276" t="str">
        <f>IF(ISBLANK(INDEX('Policy Characteristics'!L:L,MATCH($C521,'Policy Characteristics'!$C:$C,0))),"",INDEX('Policy Characteristics'!L:L,MATCH($C521,'Policy Characteristics'!$C:$C,0)))</f>
        <v>carbon-capture-and-sequestration.html</v>
      </c>
    </row>
    <row r="522" spans="1:18" x14ac:dyDescent="0.25">
      <c r="A522" s="276" t="str">
        <f>IF(ISBLANK(INDEX('Policy Characteristics'!A:A,MATCH($C522,'Policy Characteristics'!$C:$C,0))),"",INDEX('Policy Characteristics'!A:A,MATCH($C522,'Policy Characteristics'!$C:$C,0)))</f>
        <v>Industry</v>
      </c>
      <c r="B522" s="285" t="str">
        <f>IF(ISBLANK(INDEX('Policy Characteristics'!B:B,MATCH($C522,'Policy Characteristics'!$C:$C,0))),"",INDEX('Policy Characteristics'!B:B,MATCH($C522,'Policy Characteristics'!$C:$C,0)))</f>
        <v>Carbon Capture and Sequestration</v>
      </c>
      <c r="C522" s="276" t="str">
        <f t="shared" si="29"/>
        <v>Industry Sector Fraction of Potential Additional CCS Achieved</v>
      </c>
      <c r="D522" s="6" t="s">
        <v>3117</v>
      </c>
      <c r="E522" s="6" t="s">
        <v>3063</v>
      </c>
      <c r="F522" t="s">
        <v>3079</v>
      </c>
      <c r="G522" s="47" t="s">
        <v>3064</v>
      </c>
      <c r="H522" s="44">
        <v>940</v>
      </c>
      <c r="I522" s="347" t="s">
        <v>44</v>
      </c>
      <c r="J522" s="277" t="str">
        <f>IF(ISBLANK(INDEX('Policy Characteristics'!D:D,MATCH($C522,'Policy Characteristics'!$C:$C,0))),"",INDEX('Policy Characteristics'!D:D,MATCH($C522,'Policy Characteristics'!$C:$C,0)))</f>
        <v>Industry CCS</v>
      </c>
      <c r="K522" s="276" t="str">
        <f>IF(ISBLANK(INDEX('Policy Characteristics'!E:E,MATCH($C522,'Policy Characteristics'!$C:$C,0))),"",INDEX('Policy Characteristics'!E:E,MATCH($C522,'Policy Characteristics'!$C:$C,0)))</f>
        <v>indst CCS</v>
      </c>
      <c r="L522" s="284">
        <f>IF(ISBLANK(INDEX('Policy Characteristics'!F:F,MATCH($C522,'Policy Characteristics'!$C:$C,0))),"",INDEX('Policy Characteristics'!F:F,MATCH($C522,'Policy Characteristics'!$C:$C,0)))</f>
        <v>0</v>
      </c>
      <c r="M522" s="284">
        <f>IF(ISBLANK(INDEX('Policy Characteristics'!G:G,MATCH($C522,'Policy Characteristics'!$C:$C,0))),"",INDEX('Policy Characteristics'!G:G,MATCH($C522,'Policy Characteristics'!$C:$C,0)))</f>
        <v>1</v>
      </c>
      <c r="N522" s="284">
        <f>IF(ISBLANK(INDEX('Policy Characteristics'!H:H,MATCH($C522,'Policy Characteristics'!$C:$C,0))),"",INDEX('Policy Characteristics'!H:H,MATCH($C522,'Policy Characteristics'!$C:$C,0)))</f>
        <v>0.01</v>
      </c>
      <c r="O522" s="276" t="str">
        <f>IF(ISBLANK(INDEX('Policy Characteristics'!I:I,MATCH($C522,'Policy Characteristics'!$C:$C,0))),"",INDEX('Policy Characteristics'!I:I,MATCH($C522,'Policy Characteristics'!$C:$C,0)))</f>
        <v>% of CO2 captured</v>
      </c>
      <c r="P522" s="276" t="str">
        <f>IF(ISBLANK(INDEX('Policy Characteristics'!J:J,MATCH($C522,'Policy Characteristics'!$C:$C,0))),"",INDEX('Policy Characteristics'!J:J,MATCH($C522,'Policy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2" s="276" t="str">
        <f>IF(ISBLANK(INDEX('Policy Characteristics'!K:K,MATCH($C522,'Policy Characteristics'!$C:$C,0))),"",INDEX('Policy Characteristics'!K:K,MATCH($C522,'Policy Characteristics'!$C:$C,0)))</f>
        <v>ccs.html#ccs</v>
      </c>
      <c r="R522" s="276" t="str">
        <f>IF(ISBLANK(INDEX('Policy Characteristics'!L:L,MATCH($C522,'Policy Characteristics'!$C:$C,0))),"",INDEX('Policy Characteristics'!L:L,MATCH($C522,'Policy Characteristics'!$C:$C,0)))</f>
        <v>carbon-capture-and-sequestration.html</v>
      </c>
    </row>
    <row r="523" spans="1:18" x14ac:dyDescent="0.25">
      <c r="A523" s="276" t="str">
        <f>IF(ISBLANK(INDEX('Policy Characteristics'!A:A,MATCH($C523,'Policy Characteristics'!$C:$C,0))),"",INDEX('Policy Characteristics'!A:A,MATCH($C523,'Policy Characteristics'!$C:$C,0)))</f>
        <v>Industry</v>
      </c>
      <c r="B523" s="285" t="str">
        <f>IF(ISBLANK(INDEX('Policy Characteristics'!B:B,MATCH($C523,'Policy Characteristics'!$C:$C,0))),"",INDEX('Policy Characteristics'!B:B,MATCH($C523,'Policy Characteristics'!$C:$C,0)))</f>
        <v>Carbon Capture and Sequestration</v>
      </c>
      <c r="C523" s="276" t="str">
        <f t="shared" si="29"/>
        <v>Industry Sector Fraction of Potential Additional CCS Achieved</v>
      </c>
      <c r="D523" s="6" t="s">
        <v>3117</v>
      </c>
      <c r="E523" s="6" t="s">
        <v>2558</v>
      </c>
      <c r="F523" t="s">
        <v>3079</v>
      </c>
      <c r="G523" s="47" t="s">
        <v>3065</v>
      </c>
      <c r="H523" s="44">
        <v>941</v>
      </c>
      <c r="I523" s="348" t="s">
        <v>45</v>
      </c>
      <c r="J523" s="277" t="str">
        <f>IF(ISBLANK(INDEX('Policy Characteristics'!D:D,MATCH($C523,'Policy Characteristics'!$C:$C,0))),"",INDEX('Policy Characteristics'!D:D,MATCH($C523,'Policy Characteristics'!$C:$C,0)))</f>
        <v>Industry CCS</v>
      </c>
      <c r="K523" s="276" t="str">
        <f>IF(ISBLANK(INDEX('Policy Characteristics'!E:E,MATCH($C523,'Policy Characteristics'!$C:$C,0))),"",INDEX('Policy Characteristics'!E:E,MATCH($C523,'Policy Characteristics'!$C:$C,0)))</f>
        <v>indst CCS</v>
      </c>
      <c r="L523" s="284">
        <f>IF(ISBLANK(INDEX('Policy Characteristics'!F:F,MATCH($C523,'Policy Characteristics'!$C:$C,0))),"",INDEX('Policy Characteristics'!F:F,MATCH($C523,'Policy Characteristics'!$C:$C,0)))</f>
        <v>0</v>
      </c>
      <c r="M523" s="284">
        <f>IF(ISBLANK(INDEX('Policy Characteristics'!G:G,MATCH($C523,'Policy Characteristics'!$C:$C,0))),"",INDEX('Policy Characteristics'!G:G,MATCH($C523,'Policy Characteristics'!$C:$C,0)))</f>
        <v>1</v>
      </c>
      <c r="N523" s="284">
        <f>IF(ISBLANK(INDEX('Policy Characteristics'!H:H,MATCH($C523,'Policy Characteristics'!$C:$C,0))),"",INDEX('Policy Characteristics'!H:H,MATCH($C523,'Policy Characteristics'!$C:$C,0)))</f>
        <v>0.01</v>
      </c>
      <c r="O523" s="276" t="str">
        <f>IF(ISBLANK(INDEX('Policy Characteristics'!I:I,MATCH($C523,'Policy Characteristics'!$C:$C,0))),"",INDEX('Policy Characteristics'!I:I,MATCH($C523,'Policy Characteristics'!$C:$C,0)))</f>
        <v>% of CO2 captured</v>
      </c>
      <c r="P523" s="276" t="str">
        <f>IF(ISBLANK(INDEX('Policy Characteristics'!J:J,MATCH($C523,'Policy Characteristics'!$C:$C,0))),"",INDEX('Policy Characteristics'!J:J,MATCH($C523,'Policy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3" s="276" t="str">
        <f>IF(ISBLANK(INDEX('Policy Characteristics'!K:K,MATCH($C523,'Policy Characteristics'!$C:$C,0))),"",INDEX('Policy Characteristics'!K:K,MATCH($C523,'Policy Characteristics'!$C:$C,0)))</f>
        <v>ccs.html#ccs</v>
      </c>
      <c r="R523" s="276" t="str">
        <f>IF(ISBLANK(INDEX('Policy Characteristics'!L:L,MATCH($C523,'Policy Characteristics'!$C:$C,0))),"",INDEX('Policy Characteristics'!L:L,MATCH($C523,'Policy Characteristics'!$C:$C,0)))</f>
        <v>carbon-capture-and-sequestration.html</v>
      </c>
    </row>
    <row r="524" spans="1:18" x14ac:dyDescent="0.25">
      <c r="A524" s="276" t="str">
        <f>IF(ISBLANK(INDEX('Policy Characteristics'!A:A,MATCH($C524,'Policy Characteristics'!$C:$C,0))),"",INDEX('Policy Characteristics'!A:A,MATCH($C524,'Policy Characteristics'!$C:$C,0)))</f>
        <v>Industry</v>
      </c>
      <c r="B524" s="285" t="str">
        <f>IF(ISBLANK(INDEX('Policy Characteristics'!B:B,MATCH($C524,'Policy Characteristics'!$C:$C,0))),"",INDEX('Policy Characteristics'!B:B,MATCH($C524,'Policy Characteristics'!$C:$C,0)))</f>
        <v>Carbon Capture and Sequestration</v>
      </c>
      <c r="C524" s="276" t="str">
        <f t="shared" si="29"/>
        <v>Industry Sector Fraction of Potential Additional CCS Achieved</v>
      </c>
      <c r="D524" s="6" t="s">
        <v>3118</v>
      </c>
      <c r="E524" s="6" t="s">
        <v>3063</v>
      </c>
      <c r="F524" t="s">
        <v>3080</v>
      </c>
      <c r="G524" s="47" t="s">
        <v>3064</v>
      </c>
      <c r="H524" s="44">
        <v>942</v>
      </c>
      <c r="I524" s="347" t="s">
        <v>44</v>
      </c>
      <c r="J524" s="277" t="str">
        <f>IF(ISBLANK(INDEX('Policy Characteristics'!D:D,MATCH($C524,'Policy Characteristics'!$C:$C,0))),"",INDEX('Policy Characteristics'!D:D,MATCH($C524,'Policy Characteristics'!$C:$C,0)))</f>
        <v>Industry CCS</v>
      </c>
      <c r="K524" s="276" t="str">
        <f>IF(ISBLANK(INDEX('Policy Characteristics'!E:E,MATCH($C524,'Policy Characteristics'!$C:$C,0))),"",INDEX('Policy Characteristics'!E:E,MATCH($C524,'Policy Characteristics'!$C:$C,0)))</f>
        <v>indst CCS</v>
      </c>
      <c r="L524" s="284">
        <f>IF(ISBLANK(INDEX('Policy Characteristics'!F:F,MATCH($C524,'Policy Characteristics'!$C:$C,0))),"",INDEX('Policy Characteristics'!F:F,MATCH($C524,'Policy Characteristics'!$C:$C,0)))</f>
        <v>0</v>
      </c>
      <c r="M524" s="284">
        <f>IF(ISBLANK(INDEX('Policy Characteristics'!G:G,MATCH($C524,'Policy Characteristics'!$C:$C,0))),"",INDEX('Policy Characteristics'!G:G,MATCH($C524,'Policy Characteristics'!$C:$C,0)))</f>
        <v>1</v>
      </c>
      <c r="N524" s="284">
        <f>IF(ISBLANK(INDEX('Policy Characteristics'!H:H,MATCH($C524,'Policy Characteristics'!$C:$C,0))),"",INDEX('Policy Characteristics'!H:H,MATCH($C524,'Policy Characteristics'!$C:$C,0)))</f>
        <v>0.01</v>
      </c>
      <c r="O524" s="276" t="str">
        <f>IF(ISBLANK(INDEX('Policy Characteristics'!I:I,MATCH($C524,'Policy Characteristics'!$C:$C,0))),"",INDEX('Policy Characteristics'!I:I,MATCH($C524,'Policy Characteristics'!$C:$C,0)))</f>
        <v>% of CO2 captured</v>
      </c>
      <c r="P524" s="276" t="str">
        <f>IF(ISBLANK(INDEX('Policy Characteristics'!J:J,MATCH($C524,'Policy Characteristics'!$C:$C,0))),"",INDEX('Policy Characteristics'!J:J,MATCH($C524,'Policy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4" s="276" t="str">
        <f>IF(ISBLANK(INDEX('Policy Characteristics'!K:K,MATCH($C524,'Policy Characteristics'!$C:$C,0))),"",INDEX('Policy Characteristics'!K:K,MATCH($C524,'Policy Characteristics'!$C:$C,0)))</f>
        <v>ccs.html#ccs</v>
      </c>
      <c r="R524" s="276" t="str">
        <f>IF(ISBLANK(INDEX('Policy Characteristics'!L:L,MATCH($C524,'Policy Characteristics'!$C:$C,0))),"",INDEX('Policy Characteristics'!L:L,MATCH($C524,'Policy Characteristics'!$C:$C,0)))</f>
        <v>carbon-capture-and-sequestration.html</v>
      </c>
    </row>
    <row r="525" spans="1:18" x14ac:dyDescent="0.25">
      <c r="A525" s="276" t="str">
        <f>IF(ISBLANK(INDEX('Policy Characteristics'!A:A,MATCH($C525,'Policy Characteristics'!$C:$C,0))),"",INDEX('Policy Characteristics'!A:A,MATCH($C525,'Policy Characteristics'!$C:$C,0)))</f>
        <v>Industry</v>
      </c>
      <c r="B525" s="285" t="str">
        <f>IF(ISBLANK(INDEX('Policy Characteristics'!B:B,MATCH($C525,'Policy Characteristics'!$C:$C,0))),"",INDEX('Policy Characteristics'!B:B,MATCH($C525,'Policy Characteristics'!$C:$C,0)))</f>
        <v>Carbon Capture and Sequestration</v>
      </c>
      <c r="C525" s="276" t="str">
        <f t="shared" si="29"/>
        <v>Industry Sector Fraction of Potential Additional CCS Achieved</v>
      </c>
      <c r="D525" s="6" t="s">
        <v>3118</v>
      </c>
      <c r="E525" s="6" t="s">
        <v>2558</v>
      </c>
      <c r="F525" t="s">
        <v>3080</v>
      </c>
      <c r="G525" s="47" t="s">
        <v>3065</v>
      </c>
      <c r="H525" s="44">
        <v>943</v>
      </c>
      <c r="I525" s="348" t="s">
        <v>45</v>
      </c>
      <c r="J525" s="277" t="str">
        <f>IF(ISBLANK(INDEX('Policy Characteristics'!D:D,MATCH($C525,'Policy Characteristics'!$C:$C,0))),"",INDEX('Policy Characteristics'!D:D,MATCH($C525,'Policy Characteristics'!$C:$C,0)))</f>
        <v>Industry CCS</v>
      </c>
      <c r="K525" s="276" t="str">
        <f>IF(ISBLANK(INDEX('Policy Characteristics'!E:E,MATCH($C525,'Policy Characteristics'!$C:$C,0))),"",INDEX('Policy Characteristics'!E:E,MATCH($C525,'Policy Characteristics'!$C:$C,0)))</f>
        <v>indst CCS</v>
      </c>
      <c r="L525" s="284">
        <f>IF(ISBLANK(INDEX('Policy Characteristics'!F:F,MATCH($C525,'Policy Characteristics'!$C:$C,0))),"",INDEX('Policy Characteristics'!F:F,MATCH($C525,'Policy Characteristics'!$C:$C,0)))</f>
        <v>0</v>
      </c>
      <c r="M525" s="284">
        <f>IF(ISBLANK(INDEX('Policy Characteristics'!G:G,MATCH($C525,'Policy Characteristics'!$C:$C,0))),"",INDEX('Policy Characteristics'!G:G,MATCH($C525,'Policy Characteristics'!$C:$C,0)))</f>
        <v>1</v>
      </c>
      <c r="N525" s="284">
        <f>IF(ISBLANK(INDEX('Policy Characteristics'!H:H,MATCH($C525,'Policy Characteristics'!$C:$C,0))),"",INDEX('Policy Characteristics'!H:H,MATCH($C525,'Policy Characteristics'!$C:$C,0)))</f>
        <v>0.01</v>
      </c>
      <c r="O525" s="276" t="str">
        <f>IF(ISBLANK(INDEX('Policy Characteristics'!I:I,MATCH($C525,'Policy Characteristics'!$C:$C,0))),"",INDEX('Policy Characteristics'!I:I,MATCH($C525,'Policy Characteristics'!$C:$C,0)))</f>
        <v>% of CO2 captured</v>
      </c>
      <c r="P525" s="276" t="str">
        <f>IF(ISBLANK(INDEX('Policy Characteristics'!J:J,MATCH($C525,'Policy Characteristics'!$C:$C,0))),"",INDEX('Policy Characteristics'!J:J,MATCH($C525,'Policy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5" s="276" t="str">
        <f>IF(ISBLANK(INDEX('Policy Characteristics'!K:K,MATCH($C525,'Policy Characteristics'!$C:$C,0))),"",INDEX('Policy Characteristics'!K:K,MATCH($C525,'Policy Characteristics'!$C:$C,0)))</f>
        <v>ccs.html#ccs</v>
      </c>
      <c r="R525" s="276" t="str">
        <f>IF(ISBLANK(INDEX('Policy Characteristics'!L:L,MATCH($C525,'Policy Characteristics'!$C:$C,0))),"",INDEX('Policy Characteristics'!L:L,MATCH($C525,'Policy Characteristics'!$C:$C,0)))</f>
        <v>carbon-capture-and-sequestration.html</v>
      </c>
    </row>
    <row r="526" spans="1:18" x14ac:dyDescent="0.25">
      <c r="A526" s="276" t="str">
        <f>IF(ISBLANK(INDEX('Policy Characteristics'!A:A,MATCH($C526,'Policy Characteristics'!$C:$C,0))),"",INDEX('Policy Characteristics'!A:A,MATCH($C526,'Policy Characteristics'!$C:$C,0)))</f>
        <v>Industry</v>
      </c>
      <c r="B526" s="285" t="str">
        <f>IF(ISBLANK(INDEX('Policy Characteristics'!B:B,MATCH($C526,'Policy Characteristics'!$C:$C,0))),"",INDEX('Policy Characteristics'!B:B,MATCH($C526,'Policy Characteristics'!$C:$C,0)))</f>
        <v>Carbon Capture and Sequestration</v>
      </c>
      <c r="C526" s="276" t="str">
        <f t="shared" si="29"/>
        <v>Industry Sector Fraction of Potential Additional CCS Achieved</v>
      </c>
      <c r="D526" s="6" t="s">
        <v>3119</v>
      </c>
      <c r="E526" s="6" t="s">
        <v>3063</v>
      </c>
      <c r="F526" t="s">
        <v>3081</v>
      </c>
      <c r="G526" s="47" t="s">
        <v>3064</v>
      </c>
      <c r="H526" s="44">
        <v>944</v>
      </c>
      <c r="I526" s="347" t="s">
        <v>44</v>
      </c>
      <c r="J526" s="277" t="str">
        <f>IF(ISBLANK(INDEX('Policy Characteristics'!D:D,MATCH($C526,'Policy Characteristics'!$C:$C,0))),"",INDEX('Policy Characteristics'!D:D,MATCH($C526,'Policy Characteristics'!$C:$C,0)))</f>
        <v>Industry CCS</v>
      </c>
      <c r="K526" s="276" t="str">
        <f>IF(ISBLANK(INDEX('Policy Characteristics'!E:E,MATCH($C526,'Policy Characteristics'!$C:$C,0))),"",INDEX('Policy Characteristics'!E:E,MATCH($C526,'Policy Characteristics'!$C:$C,0)))</f>
        <v>indst CCS</v>
      </c>
      <c r="L526" s="284">
        <f>IF(ISBLANK(INDEX('Policy Characteristics'!F:F,MATCH($C526,'Policy Characteristics'!$C:$C,0))),"",INDEX('Policy Characteristics'!F:F,MATCH($C526,'Policy Characteristics'!$C:$C,0)))</f>
        <v>0</v>
      </c>
      <c r="M526" s="284">
        <f>IF(ISBLANK(INDEX('Policy Characteristics'!G:G,MATCH($C526,'Policy Characteristics'!$C:$C,0))),"",INDEX('Policy Characteristics'!G:G,MATCH($C526,'Policy Characteristics'!$C:$C,0)))</f>
        <v>1</v>
      </c>
      <c r="N526" s="284">
        <f>IF(ISBLANK(INDEX('Policy Characteristics'!H:H,MATCH($C526,'Policy Characteristics'!$C:$C,0))),"",INDEX('Policy Characteristics'!H:H,MATCH($C526,'Policy Characteristics'!$C:$C,0)))</f>
        <v>0.01</v>
      </c>
      <c r="O526" s="276" t="str">
        <f>IF(ISBLANK(INDEX('Policy Characteristics'!I:I,MATCH($C526,'Policy Characteristics'!$C:$C,0))),"",INDEX('Policy Characteristics'!I:I,MATCH($C526,'Policy Characteristics'!$C:$C,0)))</f>
        <v>% of CO2 captured</v>
      </c>
      <c r="P526" s="276" t="str">
        <f>IF(ISBLANK(INDEX('Policy Characteristics'!J:J,MATCH($C526,'Policy Characteristics'!$C:$C,0))),"",INDEX('Policy Characteristics'!J:J,MATCH($C526,'Policy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6" s="276" t="str">
        <f>IF(ISBLANK(INDEX('Policy Characteristics'!K:K,MATCH($C526,'Policy Characteristics'!$C:$C,0))),"",INDEX('Policy Characteristics'!K:K,MATCH($C526,'Policy Characteristics'!$C:$C,0)))</f>
        <v>ccs.html#ccs</v>
      </c>
      <c r="R526" s="276" t="str">
        <f>IF(ISBLANK(INDEX('Policy Characteristics'!L:L,MATCH($C526,'Policy Characteristics'!$C:$C,0))),"",INDEX('Policy Characteristics'!L:L,MATCH($C526,'Policy Characteristics'!$C:$C,0)))</f>
        <v>carbon-capture-and-sequestration.html</v>
      </c>
    </row>
    <row r="527" spans="1:18" x14ac:dyDescent="0.25">
      <c r="A527" s="276" t="str">
        <f>IF(ISBLANK(INDEX('Policy Characteristics'!A:A,MATCH($C527,'Policy Characteristics'!$C:$C,0))),"",INDEX('Policy Characteristics'!A:A,MATCH($C527,'Policy Characteristics'!$C:$C,0)))</f>
        <v>Industry</v>
      </c>
      <c r="B527" s="285" t="str">
        <f>IF(ISBLANK(INDEX('Policy Characteristics'!B:B,MATCH($C527,'Policy Characteristics'!$C:$C,0))),"",INDEX('Policy Characteristics'!B:B,MATCH($C527,'Policy Characteristics'!$C:$C,0)))</f>
        <v>Carbon Capture and Sequestration</v>
      </c>
      <c r="C527" s="276" t="str">
        <f t="shared" si="29"/>
        <v>Industry Sector Fraction of Potential Additional CCS Achieved</v>
      </c>
      <c r="D527" s="6" t="s">
        <v>3119</v>
      </c>
      <c r="E527" s="6" t="s">
        <v>2558</v>
      </c>
      <c r="F527" t="s">
        <v>3081</v>
      </c>
      <c r="G527" s="47" t="s">
        <v>3065</v>
      </c>
      <c r="H527" s="44">
        <v>945</v>
      </c>
      <c r="I527" s="348" t="s">
        <v>45</v>
      </c>
      <c r="J527" s="277" t="str">
        <f>IF(ISBLANK(INDEX('Policy Characteristics'!D:D,MATCH($C527,'Policy Characteristics'!$C:$C,0))),"",INDEX('Policy Characteristics'!D:D,MATCH($C527,'Policy Characteristics'!$C:$C,0)))</f>
        <v>Industry CCS</v>
      </c>
      <c r="K527" s="276" t="str">
        <f>IF(ISBLANK(INDEX('Policy Characteristics'!E:E,MATCH($C527,'Policy Characteristics'!$C:$C,0))),"",INDEX('Policy Characteristics'!E:E,MATCH($C527,'Policy Characteristics'!$C:$C,0)))</f>
        <v>indst CCS</v>
      </c>
      <c r="L527" s="284">
        <f>IF(ISBLANK(INDEX('Policy Characteristics'!F:F,MATCH($C527,'Policy Characteristics'!$C:$C,0))),"",INDEX('Policy Characteristics'!F:F,MATCH($C527,'Policy Characteristics'!$C:$C,0)))</f>
        <v>0</v>
      </c>
      <c r="M527" s="284">
        <f>IF(ISBLANK(INDEX('Policy Characteristics'!G:G,MATCH($C527,'Policy Characteristics'!$C:$C,0))),"",INDEX('Policy Characteristics'!G:G,MATCH($C527,'Policy Characteristics'!$C:$C,0)))</f>
        <v>1</v>
      </c>
      <c r="N527" s="284">
        <f>IF(ISBLANK(INDEX('Policy Characteristics'!H:H,MATCH($C527,'Policy Characteristics'!$C:$C,0))),"",INDEX('Policy Characteristics'!H:H,MATCH($C527,'Policy Characteristics'!$C:$C,0)))</f>
        <v>0.01</v>
      </c>
      <c r="O527" s="276" t="str">
        <f>IF(ISBLANK(INDEX('Policy Characteristics'!I:I,MATCH($C527,'Policy Characteristics'!$C:$C,0))),"",INDEX('Policy Characteristics'!I:I,MATCH($C527,'Policy Characteristics'!$C:$C,0)))</f>
        <v>% of CO2 captured</v>
      </c>
      <c r="P527" s="276" t="str">
        <f>IF(ISBLANK(INDEX('Policy Characteristics'!J:J,MATCH($C527,'Policy Characteristics'!$C:$C,0))),"",INDEX('Policy Characteristics'!J:J,MATCH($C527,'Policy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7" s="276" t="str">
        <f>IF(ISBLANK(INDEX('Policy Characteristics'!K:K,MATCH($C527,'Policy Characteristics'!$C:$C,0))),"",INDEX('Policy Characteristics'!K:K,MATCH($C527,'Policy Characteristics'!$C:$C,0)))</f>
        <v>ccs.html#ccs</v>
      </c>
      <c r="R527" s="276" t="str">
        <f>IF(ISBLANK(INDEX('Policy Characteristics'!L:L,MATCH($C527,'Policy Characteristics'!$C:$C,0))),"",INDEX('Policy Characteristics'!L:L,MATCH($C527,'Policy Characteristics'!$C:$C,0)))</f>
        <v>carbon-capture-and-sequestration.html</v>
      </c>
    </row>
    <row r="528" spans="1:18" x14ac:dyDescent="0.25">
      <c r="A528" s="276" t="str">
        <f>IF(ISBLANK(INDEX('Policy Characteristics'!A:A,MATCH($C528,'Policy Characteristics'!$C:$C,0))),"",INDEX('Policy Characteristics'!A:A,MATCH($C528,'Policy Characteristics'!$C:$C,0)))</f>
        <v>Industry</v>
      </c>
      <c r="B528" s="285" t="str">
        <f>IF(ISBLANK(INDEX('Policy Characteristics'!B:B,MATCH($C528,'Policy Characteristics'!$C:$C,0))),"",INDEX('Policy Characteristics'!B:B,MATCH($C528,'Policy Characteristics'!$C:$C,0)))</f>
        <v>Carbon Capture and Sequestration</v>
      </c>
      <c r="C528" s="276" t="str">
        <f t="shared" si="29"/>
        <v>Industry Sector Fraction of Potential Additional CCS Achieved</v>
      </c>
      <c r="D528" s="6" t="s">
        <v>3120</v>
      </c>
      <c r="E528" s="6" t="s">
        <v>3063</v>
      </c>
      <c r="F528" t="s">
        <v>3082</v>
      </c>
      <c r="G528" s="47" t="s">
        <v>3064</v>
      </c>
      <c r="H528" s="44">
        <v>946</v>
      </c>
      <c r="I528" s="347" t="s">
        <v>44</v>
      </c>
      <c r="J528" s="277" t="str">
        <f>IF(ISBLANK(INDEX('Policy Characteristics'!D:D,MATCH($C528,'Policy Characteristics'!$C:$C,0))),"",INDEX('Policy Characteristics'!D:D,MATCH($C528,'Policy Characteristics'!$C:$C,0)))</f>
        <v>Industry CCS</v>
      </c>
      <c r="K528" s="276" t="str">
        <f>IF(ISBLANK(INDEX('Policy Characteristics'!E:E,MATCH($C528,'Policy Characteristics'!$C:$C,0))),"",INDEX('Policy Characteristics'!E:E,MATCH($C528,'Policy Characteristics'!$C:$C,0)))</f>
        <v>indst CCS</v>
      </c>
      <c r="L528" s="284">
        <f>IF(ISBLANK(INDEX('Policy Characteristics'!F:F,MATCH($C528,'Policy Characteristics'!$C:$C,0))),"",INDEX('Policy Characteristics'!F:F,MATCH($C528,'Policy Characteristics'!$C:$C,0)))</f>
        <v>0</v>
      </c>
      <c r="M528" s="284">
        <f>IF(ISBLANK(INDEX('Policy Characteristics'!G:G,MATCH($C528,'Policy Characteristics'!$C:$C,0))),"",INDEX('Policy Characteristics'!G:G,MATCH($C528,'Policy Characteristics'!$C:$C,0)))</f>
        <v>1</v>
      </c>
      <c r="N528" s="284">
        <f>IF(ISBLANK(INDEX('Policy Characteristics'!H:H,MATCH($C528,'Policy Characteristics'!$C:$C,0))),"",INDEX('Policy Characteristics'!H:H,MATCH($C528,'Policy Characteristics'!$C:$C,0)))</f>
        <v>0.01</v>
      </c>
      <c r="O528" s="276" t="str">
        <f>IF(ISBLANK(INDEX('Policy Characteristics'!I:I,MATCH($C528,'Policy Characteristics'!$C:$C,0))),"",INDEX('Policy Characteristics'!I:I,MATCH($C528,'Policy Characteristics'!$C:$C,0)))</f>
        <v>% of CO2 captured</v>
      </c>
      <c r="P528" s="276" t="str">
        <f>IF(ISBLANK(INDEX('Policy Characteristics'!J:J,MATCH($C528,'Policy Characteristics'!$C:$C,0))),"",INDEX('Policy Characteristics'!J:J,MATCH($C528,'Policy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8" s="276" t="str">
        <f>IF(ISBLANK(INDEX('Policy Characteristics'!K:K,MATCH($C528,'Policy Characteristics'!$C:$C,0))),"",INDEX('Policy Characteristics'!K:K,MATCH($C528,'Policy Characteristics'!$C:$C,0)))</f>
        <v>ccs.html#ccs</v>
      </c>
      <c r="R528" s="276" t="str">
        <f>IF(ISBLANK(INDEX('Policy Characteristics'!L:L,MATCH($C528,'Policy Characteristics'!$C:$C,0))),"",INDEX('Policy Characteristics'!L:L,MATCH($C528,'Policy Characteristics'!$C:$C,0)))</f>
        <v>carbon-capture-and-sequestration.html</v>
      </c>
    </row>
    <row r="529" spans="1:18" x14ac:dyDescent="0.25">
      <c r="A529" s="276" t="str">
        <f>IF(ISBLANK(INDEX('Policy Characteristics'!A:A,MATCH($C529,'Policy Characteristics'!$C:$C,0))),"",INDEX('Policy Characteristics'!A:A,MATCH($C529,'Policy Characteristics'!$C:$C,0)))</f>
        <v>Industry</v>
      </c>
      <c r="B529" s="285" t="str">
        <f>IF(ISBLANK(INDEX('Policy Characteristics'!B:B,MATCH($C529,'Policy Characteristics'!$C:$C,0))),"",INDEX('Policy Characteristics'!B:B,MATCH($C529,'Policy Characteristics'!$C:$C,0)))</f>
        <v>Carbon Capture and Sequestration</v>
      </c>
      <c r="C529" s="276" t="str">
        <f t="shared" si="29"/>
        <v>Industry Sector Fraction of Potential Additional CCS Achieved</v>
      </c>
      <c r="D529" s="6" t="s">
        <v>3120</v>
      </c>
      <c r="E529" s="6" t="s">
        <v>2558</v>
      </c>
      <c r="F529" t="s">
        <v>3082</v>
      </c>
      <c r="G529" s="47" t="s">
        <v>3065</v>
      </c>
      <c r="H529" s="44">
        <v>947</v>
      </c>
      <c r="I529" s="348" t="s">
        <v>45</v>
      </c>
      <c r="J529" s="277" t="str">
        <f>IF(ISBLANK(INDEX('Policy Characteristics'!D:D,MATCH($C529,'Policy Characteristics'!$C:$C,0))),"",INDEX('Policy Characteristics'!D:D,MATCH($C529,'Policy Characteristics'!$C:$C,0)))</f>
        <v>Industry CCS</v>
      </c>
      <c r="K529" s="276" t="str">
        <f>IF(ISBLANK(INDEX('Policy Characteristics'!E:E,MATCH($C529,'Policy Characteristics'!$C:$C,0))),"",INDEX('Policy Characteristics'!E:E,MATCH($C529,'Policy Characteristics'!$C:$C,0)))</f>
        <v>indst CCS</v>
      </c>
      <c r="L529" s="284">
        <f>IF(ISBLANK(INDEX('Policy Characteristics'!F:F,MATCH($C529,'Policy Characteristics'!$C:$C,0))),"",INDEX('Policy Characteristics'!F:F,MATCH($C529,'Policy Characteristics'!$C:$C,0)))</f>
        <v>0</v>
      </c>
      <c r="M529" s="284">
        <f>IF(ISBLANK(INDEX('Policy Characteristics'!G:G,MATCH($C529,'Policy Characteristics'!$C:$C,0))),"",INDEX('Policy Characteristics'!G:G,MATCH($C529,'Policy Characteristics'!$C:$C,0)))</f>
        <v>1</v>
      </c>
      <c r="N529" s="284">
        <f>IF(ISBLANK(INDEX('Policy Characteristics'!H:H,MATCH($C529,'Policy Characteristics'!$C:$C,0))),"",INDEX('Policy Characteristics'!H:H,MATCH($C529,'Policy Characteristics'!$C:$C,0)))</f>
        <v>0.01</v>
      </c>
      <c r="O529" s="276" t="str">
        <f>IF(ISBLANK(INDEX('Policy Characteristics'!I:I,MATCH($C529,'Policy Characteristics'!$C:$C,0))),"",INDEX('Policy Characteristics'!I:I,MATCH($C529,'Policy Characteristics'!$C:$C,0)))</f>
        <v>% of CO2 captured</v>
      </c>
      <c r="P529" s="276" t="str">
        <f>IF(ISBLANK(INDEX('Policy Characteristics'!J:J,MATCH($C529,'Policy Characteristics'!$C:$C,0))),"",INDEX('Policy Characteristics'!J:J,MATCH($C529,'Policy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29" s="276" t="str">
        <f>IF(ISBLANK(INDEX('Policy Characteristics'!K:K,MATCH($C529,'Policy Characteristics'!$C:$C,0))),"",INDEX('Policy Characteristics'!K:K,MATCH($C529,'Policy Characteristics'!$C:$C,0)))</f>
        <v>ccs.html#ccs</v>
      </c>
      <c r="R529" s="276" t="str">
        <f>IF(ISBLANK(INDEX('Policy Characteristics'!L:L,MATCH($C529,'Policy Characteristics'!$C:$C,0))),"",INDEX('Policy Characteristics'!L:L,MATCH($C529,'Policy Characteristics'!$C:$C,0)))</f>
        <v>carbon-capture-and-sequestration.html</v>
      </c>
    </row>
    <row r="530" spans="1:18" x14ac:dyDescent="0.25">
      <c r="A530" s="276" t="str">
        <f>IF(ISBLANK(INDEX('Policy Characteristics'!A:A,MATCH($C530,'Policy Characteristics'!$C:$C,0))),"",INDEX('Policy Characteristics'!A:A,MATCH($C530,'Policy Characteristics'!$C:$C,0)))</f>
        <v>Industry</v>
      </c>
      <c r="B530" s="285" t="str">
        <f>IF(ISBLANK(INDEX('Policy Characteristics'!B:B,MATCH($C530,'Policy Characteristics'!$C:$C,0))),"",INDEX('Policy Characteristics'!B:B,MATCH($C530,'Policy Characteristics'!$C:$C,0)))</f>
        <v>Carbon Capture and Sequestration</v>
      </c>
      <c r="C530" s="276" t="str">
        <f t="shared" si="29"/>
        <v>Industry Sector Fraction of Potential Additional CCS Achieved</v>
      </c>
      <c r="D530" s="6" t="s">
        <v>3121</v>
      </c>
      <c r="E530" s="6" t="s">
        <v>3063</v>
      </c>
      <c r="F530" t="s">
        <v>3083</v>
      </c>
      <c r="G530" s="47" t="s">
        <v>3064</v>
      </c>
      <c r="H530" s="44">
        <v>948</v>
      </c>
      <c r="I530" s="347" t="s">
        <v>44</v>
      </c>
      <c r="J530" s="277" t="str">
        <f>IF(ISBLANK(INDEX('Policy Characteristics'!D:D,MATCH($C530,'Policy Characteristics'!$C:$C,0))),"",INDEX('Policy Characteristics'!D:D,MATCH($C530,'Policy Characteristics'!$C:$C,0)))</f>
        <v>Industry CCS</v>
      </c>
      <c r="K530" s="276" t="str">
        <f>IF(ISBLANK(INDEX('Policy Characteristics'!E:E,MATCH($C530,'Policy Characteristics'!$C:$C,0))),"",INDEX('Policy Characteristics'!E:E,MATCH($C530,'Policy Characteristics'!$C:$C,0)))</f>
        <v>indst CCS</v>
      </c>
      <c r="L530" s="284">
        <f>IF(ISBLANK(INDEX('Policy Characteristics'!F:F,MATCH($C530,'Policy Characteristics'!$C:$C,0))),"",INDEX('Policy Characteristics'!F:F,MATCH($C530,'Policy Characteristics'!$C:$C,0)))</f>
        <v>0</v>
      </c>
      <c r="M530" s="284">
        <f>IF(ISBLANK(INDEX('Policy Characteristics'!G:G,MATCH($C530,'Policy Characteristics'!$C:$C,0))),"",INDEX('Policy Characteristics'!G:G,MATCH($C530,'Policy Characteristics'!$C:$C,0)))</f>
        <v>1</v>
      </c>
      <c r="N530" s="284">
        <f>IF(ISBLANK(INDEX('Policy Characteristics'!H:H,MATCH($C530,'Policy Characteristics'!$C:$C,0))),"",INDEX('Policy Characteristics'!H:H,MATCH($C530,'Policy Characteristics'!$C:$C,0)))</f>
        <v>0.01</v>
      </c>
      <c r="O530" s="276" t="str">
        <f>IF(ISBLANK(INDEX('Policy Characteristics'!I:I,MATCH($C530,'Policy Characteristics'!$C:$C,0))),"",INDEX('Policy Characteristics'!I:I,MATCH($C530,'Policy Characteristics'!$C:$C,0)))</f>
        <v>% of CO2 captured</v>
      </c>
      <c r="P530" s="276" t="str">
        <f>IF(ISBLANK(INDEX('Policy Characteristics'!J:J,MATCH($C530,'Policy Characteristics'!$C:$C,0))),"",INDEX('Policy Characteristics'!J:J,MATCH($C530,'Policy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0" s="276" t="str">
        <f>IF(ISBLANK(INDEX('Policy Characteristics'!K:K,MATCH($C530,'Policy Characteristics'!$C:$C,0))),"",INDEX('Policy Characteristics'!K:K,MATCH($C530,'Policy Characteristics'!$C:$C,0)))</f>
        <v>ccs.html#ccs</v>
      </c>
      <c r="R530" s="276" t="str">
        <f>IF(ISBLANK(INDEX('Policy Characteristics'!L:L,MATCH($C530,'Policy Characteristics'!$C:$C,0))),"",INDEX('Policy Characteristics'!L:L,MATCH($C530,'Policy Characteristics'!$C:$C,0)))</f>
        <v>carbon-capture-and-sequestration.html</v>
      </c>
    </row>
    <row r="531" spans="1:18" x14ac:dyDescent="0.25">
      <c r="A531" s="276" t="str">
        <f>IF(ISBLANK(INDEX('Policy Characteristics'!A:A,MATCH($C531,'Policy Characteristics'!$C:$C,0))),"",INDEX('Policy Characteristics'!A:A,MATCH($C531,'Policy Characteristics'!$C:$C,0)))</f>
        <v>Industry</v>
      </c>
      <c r="B531" s="285" t="str">
        <f>IF(ISBLANK(INDEX('Policy Characteristics'!B:B,MATCH($C531,'Policy Characteristics'!$C:$C,0))),"",INDEX('Policy Characteristics'!B:B,MATCH($C531,'Policy Characteristics'!$C:$C,0)))</f>
        <v>Carbon Capture and Sequestration</v>
      </c>
      <c r="C531" s="276" t="str">
        <f t="shared" si="29"/>
        <v>Industry Sector Fraction of Potential Additional CCS Achieved</v>
      </c>
      <c r="D531" s="6" t="s">
        <v>3121</v>
      </c>
      <c r="E531" s="6" t="s">
        <v>2558</v>
      </c>
      <c r="F531" t="s">
        <v>3083</v>
      </c>
      <c r="G531" s="47" t="s">
        <v>3065</v>
      </c>
      <c r="H531" s="44">
        <v>949</v>
      </c>
      <c r="I531" s="348" t="s">
        <v>45</v>
      </c>
      <c r="J531" s="277" t="str">
        <f>IF(ISBLANK(INDEX('Policy Characteristics'!D:D,MATCH($C531,'Policy Characteristics'!$C:$C,0))),"",INDEX('Policy Characteristics'!D:D,MATCH($C531,'Policy Characteristics'!$C:$C,0)))</f>
        <v>Industry CCS</v>
      </c>
      <c r="K531" s="276" t="str">
        <f>IF(ISBLANK(INDEX('Policy Characteristics'!E:E,MATCH($C531,'Policy Characteristics'!$C:$C,0))),"",INDEX('Policy Characteristics'!E:E,MATCH($C531,'Policy Characteristics'!$C:$C,0)))</f>
        <v>indst CCS</v>
      </c>
      <c r="L531" s="284">
        <f>IF(ISBLANK(INDEX('Policy Characteristics'!F:F,MATCH($C531,'Policy Characteristics'!$C:$C,0))),"",INDEX('Policy Characteristics'!F:F,MATCH($C531,'Policy Characteristics'!$C:$C,0)))</f>
        <v>0</v>
      </c>
      <c r="M531" s="284">
        <f>IF(ISBLANK(INDEX('Policy Characteristics'!G:G,MATCH($C531,'Policy Characteristics'!$C:$C,0))),"",INDEX('Policy Characteristics'!G:G,MATCH($C531,'Policy Characteristics'!$C:$C,0)))</f>
        <v>1</v>
      </c>
      <c r="N531" s="284">
        <f>IF(ISBLANK(INDEX('Policy Characteristics'!H:H,MATCH($C531,'Policy Characteristics'!$C:$C,0))),"",INDEX('Policy Characteristics'!H:H,MATCH($C531,'Policy Characteristics'!$C:$C,0)))</f>
        <v>0.01</v>
      </c>
      <c r="O531" s="276" t="str">
        <f>IF(ISBLANK(INDEX('Policy Characteristics'!I:I,MATCH($C531,'Policy Characteristics'!$C:$C,0))),"",INDEX('Policy Characteristics'!I:I,MATCH($C531,'Policy Characteristics'!$C:$C,0)))</f>
        <v>% of CO2 captured</v>
      </c>
      <c r="P531" s="276" t="str">
        <f>IF(ISBLANK(INDEX('Policy Characteristics'!J:J,MATCH($C531,'Policy Characteristics'!$C:$C,0))),"",INDEX('Policy Characteristics'!J:J,MATCH($C531,'Policy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1" s="276" t="str">
        <f>IF(ISBLANK(INDEX('Policy Characteristics'!K:K,MATCH($C531,'Policy Characteristics'!$C:$C,0))),"",INDEX('Policy Characteristics'!K:K,MATCH($C531,'Policy Characteristics'!$C:$C,0)))</f>
        <v>ccs.html#ccs</v>
      </c>
      <c r="R531" s="276" t="str">
        <f>IF(ISBLANK(INDEX('Policy Characteristics'!L:L,MATCH($C531,'Policy Characteristics'!$C:$C,0))),"",INDEX('Policy Characteristics'!L:L,MATCH($C531,'Policy Characteristics'!$C:$C,0)))</f>
        <v>carbon-capture-and-sequestration.html</v>
      </c>
    </row>
    <row r="532" spans="1:18" x14ac:dyDescent="0.25">
      <c r="A532" s="276" t="str">
        <f>IF(ISBLANK(INDEX('Policy Characteristics'!A:A,MATCH($C532,'Policy Characteristics'!$C:$C,0))),"",INDEX('Policy Characteristics'!A:A,MATCH($C532,'Policy Characteristics'!$C:$C,0)))</f>
        <v>Industry</v>
      </c>
      <c r="B532" s="285" t="str">
        <f>IF(ISBLANK(INDEX('Policy Characteristics'!B:B,MATCH($C532,'Policy Characteristics'!$C:$C,0))),"",INDEX('Policy Characteristics'!B:B,MATCH($C532,'Policy Characteristics'!$C:$C,0)))</f>
        <v>Carbon Capture and Sequestration</v>
      </c>
      <c r="C532" s="276" t="str">
        <f t="shared" si="29"/>
        <v>Industry Sector Fraction of Potential Additional CCS Achieved</v>
      </c>
      <c r="D532" s="6" t="s">
        <v>3122</v>
      </c>
      <c r="E532" s="6" t="s">
        <v>3063</v>
      </c>
      <c r="F532" t="s">
        <v>3084</v>
      </c>
      <c r="G532" s="47" t="s">
        <v>3064</v>
      </c>
      <c r="H532" s="44">
        <v>950</v>
      </c>
      <c r="I532" s="347" t="s">
        <v>44</v>
      </c>
      <c r="J532" s="277" t="str">
        <f>IF(ISBLANK(INDEX('Policy Characteristics'!D:D,MATCH($C532,'Policy Characteristics'!$C:$C,0))),"",INDEX('Policy Characteristics'!D:D,MATCH($C532,'Policy Characteristics'!$C:$C,0)))</f>
        <v>Industry CCS</v>
      </c>
      <c r="K532" s="276" t="str">
        <f>IF(ISBLANK(INDEX('Policy Characteristics'!E:E,MATCH($C532,'Policy Characteristics'!$C:$C,0))),"",INDEX('Policy Characteristics'!E:E,MATCH($C532,'Policy Characteristics'!$C:$C,0)))</f>
        <v>indst CCS</v>
      </c>
      <c r="L532" s="284">
        <f>IF(ISBLANK(INDEX('Policy Characteristics'!F:F,MATCH($C532,'Policy Characteristics'!$C:$C,0))),"",INDEX('Policy Characteristics'!F:F,MATCH($C532,'Policy Characteristics'!$C:$C,0)))</f>
        <v>0</v>
      </c>
      <c r="M532" s="284">
        <f>IF(ISBLANK(INDEX('Policy Characteristics'!G:G,MATCH($C532,'Policy Characteristics'!$C:$C,0))),"",INDEX('Policy Characteristics'!G:G,MATCH($C532,'Policy Characteristics'!$C:$C,0)))</f>
        <v>1</v>
      </c>
      <c r="N532" s="284">
        <f>IF(ISBLANK(INDEX('Policy Characteristics'!H:H,MATCH($C532,'Policy Characteristics'!$C:$C,0))),"",INDEX('Policy Characteristics'!H:H,MATCH($C532,'Policy Characteristics'!$C:$C,0)))</f>
        <v>0.01</v>
      </c>
      <c r="O532" s="276" t="str">
        <f>IF(ISBLANK(INDEX('Policy Characteristics'!I:I,MATCH($C532,'Policy Characteristics'!$C:$C,0))),"",INDEX('Policy Characteristics'!I:I,MATCH($C532,'Policy Characteristics'!$C:$C,0)))</f>
        <v>% of CO2 captured</v>
      </c>
      <c r="P532" s="276" t="str">
        <f>IF(ISBLANK(INDEX('Policy Characteristics'!J:J,MATCH($C532,'Policy Characteristics'!$C:$C,0))),"",INDEX('Policy Characteristics'!J:J,MATCH($C532,'Policy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2" s="276" t="str">
        <f>IF(ISBLANK(INDEX('Policy Characteristics'!K:K,MATCH($C532,'Policy Characteristics'!$C:$C,0))),"",INDEX('Policy Characteristics'!K:K,MATCH($C532,'Policy Characteristics'!$C:$C,0)))</f>
        <v>ccs.html#ccs</v>
      </c>
      <c r="R532" s="276" t="str">
        <f>IF(ISBLANK(INDEX('Policy Characteristics'!L:L,MATCH($C532,'Policy Characteristics'!$C:$C,0))),"",INDEX('Policy Characteristics'!L:L,MATCH($C532,'Policy Characteristics'!$C:$C,0)))</f>
        <v>carbon-capture-and-sequestration.html</v>
      </c>
    </row>
    <row r="533" spans="1:18" x14ac:dyDescent="0.25">
      <c r="A533" s="276" t="str">
        <f>IF(ISBLANK(INDEX('Policy Characteristics'!A:A,MATCH($C533,'Policy Characteristics'!$C:$C,0))),"",INDEX('Policy Characteristics'!A:A,MATCH($C533,'Policy Characteristics'!$C:$C,0)))</f>
        <v>Industry</v>
      </c>
      <c r="B533" s="285" t="str">
        <f>IF(ISBLANK(INDEX('Policy Characteristics'!B:B,MATCH($C533,'Policy Characteristics'!$C:$C,0))),"",INDEX('Policy Characteristics'!B:B,MATCH($C533,'Policy Characteristics'!$C:$C,0)))</f>
        <v>Carbon Capture and Sequestration</v>
      </c>
      <c r="C533" s="276" t="str">
        <f t="shared" si="29"/>
        <v>Industry Sector Fraction of Potential Additional CCS Achieved</v>
      </c>
      <c r="D533" s="6" t="s">
        <v>3122</v>
      </c>
      <c r="E533" s="6" t="s">
        <v>2558</v>
      </c>
      <c r="F533" t="s">
        <v>3084</v>
      </c>
      <c r="G533" s="47" t="s">
        <v>3065</v>
      </c>
      <c r="H533" s="44">
        <v>951</v>
      </c>
      <c r="I533" s="348" t="s">
        <v>45</v>
      </c>
      <c r="J533" s="277" t="str">
        <f>IF(ISBLANK(INDEX('Policy Characteristics'!D:D,MATCH($C533,'Policy Characteristics'!$C:$C,0))),"",INDEX('Policy Characteristics'!D:D,MATCH($C533,'Policy Characteristics'!$C:$C,0)))</f>
        <v>Industry CCS</v>
      </c>
      <c r="K533" s="276" t="str">
        <f>IF(ISBLANK(INDEX('Policy Characteristics'!E:E,MATCH($C533,'Policy Characteristics'!$C:$C,0))),"",INDEX('Policy Characteristics'!E:E,MATCH($C533,'Policy Characteristics'!$C:$C,0)))</f>
        <v>indst CCS</v>
      </c>
      <c r="L533" s="284">
        <f>IF(ISBLANK(INDEX('Policy Characteristics'!F:F,MATCH($C533,'Policy Characteristics'!$C:$C,0))),"",INDEX('Policy Characteristics'!F:F,MATCH($C533,'Policy Characteristics'!$C:$C,0)))</f>
        <v>0</v>
      </c>
      <c r="M533" s="284">
        <f>IF(ISBLANK(INDEX('Policy Characteristics'!G:G,MATCH($C533,'Policy Characteristics'!$C:$C,0))),"",INDEX('Policy Characteristics'!G:G,MATCH($C533,'Policy Characteristics'!$C:$C,0)))</f>
        <v>1</v>
      </c>
      <c r="N533" s="284">
        <f>IF(ISBLANK(INDEX('Policy Characteristics'!H:H,MATCH($C533,'Policy Characteristics'!$C:$C,0))),"",INDEX('Policy Characteristics'!H:H,MATCH($C533,'Policy Characteristics'!$C:$C,0)))</f>
        <v>0.01</v>
      </c>
      <c r="O533" s="276" t="str">
        <f>IF(ISBLANK(INDEX('Policy Characteristics'!I:I,MATCH($C533,'Policy Characteristics'!$C:$C,0))),"",INDEX('Policy Characteristics'!I:I,MATCH($C533,'Policy Characteristics'!$C:$C,0)))</f>
        <v>% of CO2 captured</v>
      </c>
      <c r="P533" s="276" t="str">
        <f>IF(ISBLANK(INDEX('Policy Characteristics'!J:J,MATCH($C533,'Policy Characteristics'!$C:$C,0))),"",INDEX('Policy Characteristics'!J:J,MATCH($C533,'Policy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3" s="276" t="str">
        <f>IF(ISBLANK(INDEX('Policy Characteristics'!K:K,MATCH($C533,'Policy Characteristics'!$C:$C,0))),"",INDEX('Policy Characteristics'!K:K,MATCH($C533,'Policy Characteristics'!$C:$C,0)))</f>
        <v>ccs.html#ccs</v>
      </c>
      <c r="R533" s="276" t="str">
        <f>IF(ISBLANK(INDEX('Policy Characteristics'!L:L,MATCH($C533,'Policy Characteristics'!$C:$C,0))),"",INDEX('Policy Characteristics'!L:L,MATCH($C533,'Policy Characteristics'!$C:$C,0)))</f>
        <v>carbon-capture-and-sequestration.html</v>
      </c>
    </row>
    <row r="534" spans="1:18" x14ac:dyDescent="0.25">
      <c r="A534" s="276" t="str">
        <f>IF(ISBLANK(INDEX('Policy Characteristics'!A:A,MATCH($C534,'Policy Characteristics'!$C:$C,0))),"",INDEX('Policy Characteristics'!A:A,MATCH($C534,'Policy Characteristics'!$C:$C,0)))</f>
        <v>Industry</v>
      </c>
      <c r="B534" s="285" t="str">
        <f>IF(ISBLANK(INDEX('Policy Characteristics'!B:B,MATCH($C534,'Policy Characteristics'!$C:$C,0))),"",INDEX('Policy Characteristics'!B:B,MATCH($C534,'Policy Characteristics'!$C:$C,0)))</f>
        <v>Carbon Capture and Sequestration</v>
      </c>
      <c r="C534" s="276" t="str">
        <f t="shared" si="29"/>
        <v>Industry Sector Fraction of Potential Additional CCS Achieved</v>
      </c>
      <c r="D534" s="6" t="s">
        <v>3123</v>
      </c>
      <c r="E534" s="6" t="s">
        <v>3063</v>
      </c>
      <c r="F534" t="s">
        <v>3085</v>
      </c>
      <c r="G534" s="47" t="s">
        <v>3064</v>
      </c>
      <c r="H534" s="44">
        <v>952</v>
      </c>
      <c r="I534" s="347" t="s">
        <v>44</v>
      </c>
      <c r="J534" s="277" t="str">
        <f>IF(ISBLANK(INDEX('Policy Characteristics'!D:D,MATCH($C534,'Policy Characteristics'!$C:$C,0))),"",INDEX('Policy Characteristics'!D:D,MATCH($C534,'Policy Characteristics'!$C:$C,0)))</f>
        <v>Industry CCS</v>
      </c>
      <c r="K534" s="276" t="str">
        <f>IF(ISBLANK(INDEX('Policy Characteristics'!E:E,MATCH($C534,'Policy Characteristics'!$C:$C,0))),"",INDEX('Policy Characteristics'!E:E,MATCH($C534,'Policy Characteristics'!$C:$C,0)))</f>
        <v>indst CCS</v>
      </c>
      <c r="L534" s="284">
        <f>IF(ISBLANK(INDEX('Policy Characteristics'!F:F,MATCH($C534,'Policy Characteristics'!$C:$C,0))),"",INDEX('Policy Characteristics'!F:F,MATCH($C534,'Policy Characteristics'!$C:$C,0)))</f>
        <v>0</v>
      </c>
      <c r="M534" s="284">
        <f>IF(ISBLANK(INDEX('Policy Characteristics'!G:G,MATCH($C534,'Policy Characteristics'!$C:$C,0))),"",INDEX('Policy Characteristics'!G:G,MATCH($C534,'Policy Characteristics'!$C:$C,0)))</f>
        <v>1</v>
      </c>
      <c r="N534" s="284">
        <f>IF(ISBLANK(INDEX('Policy Characteristics'!H:H,MATCH($C534,'Policy Characteristics'!$C:$C,0))),"",INDEX('Policy Characteristics'!H:H,MATCH($C534,'Policy Characteristics'!$C:$C,0)))</f>
        <v>0.01</v>
      </c>
      <c r="O534" s="276" t="str">
        <f>IF(ISBLANK(INDEX('Policy Characteristics'!I:I,MATCH($C534,'Policy Characteristics'!$C:$C,0))),"",INDEX('Policy Characteristics'!I:I,MATCH($C534,'Policy Characteristics'!$C:$C,0)))</f>
        <v>% of CO2 captured</v>
      </c>
      <c r="P534" s="276" t="str">
        <f>IF(ISBLANK(INDEX('Policy Characteristics'!J:J,MATCH($C534,'Policy Characteristics'!$C:$C,0))),"",INDEX('Policy Characteristics'!J:J,MATCH($C534,'Policy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4" s="276" t="str">
        <f>IF(ISBLANK(INDEX('Policy Characteristics'!K:K,MATCH($C534,'Policy Characteristics'!$C:$C,0))),"",INDEX('Policy Characteristics'!K:K,MATCH($C534,'Policy Characteristics'!$C:$C,0)))</f>
        <v>ccs.html#ccs</v>
      </c>
      <c r="R534" s="276" t="str">
        <f>IF(ISBLANK(INDEX('Policy Characteristics'!L:L,MATCH($C534,'Policy Characteristics'!$C:$C,0))),"",INDEX('Policy Characteristics'!L:L,MATCH($C534,'Policy Characteristics'!$C:$C,0)))</f>
        <v>carbon-capture-and-sequestration.html</v>
      </c>
    </row>
    <row r="535" spans="1:18" x14ac:dyDescent="0.25">
      <c r="A535" s="276" t="str">
        <f>IF(ISBLANK(INDEX('Policy Characteristics'!A:A,MATCH($C535,'Policy Characteristics'!$C:$C,0))),"",INDEX('Policy Characteristics'!A:A,MATCH($C535,'Policy Characteristics'!$C:$C,0)))</f>
        <v>Industry</v>
      </c>
      <c r="B535" s="285" t="str">
        <f>IF(ISBLANK(INDEX('Policy Characteristics'!B:B,MATCH($C535,'Policy Characteristics'!$C:$C,0))),"",INDEX('Policy Characteristics'!B:B,MATCH($C535,'Policy Characteristics'!$C:$C,0)))</f>
        <v>Carbon Capture and Sequestration</v>
      </c>
      <c r="C535" s="276" t="str">
        <f t="shared" si="29"/>
        <v>Industry Sector Fraction of Potential Additional CCS Achieved</v>
      </c>
      <c r="D535" s="6" t="s">
        <v>3123</v>
      </c>
      <c r="E535" s="6" t="s">
        <v>2558</v>
      </c>
      <c r="F535" t="s">
        <v>3085</v>
      </c>
      <c r="G535" s="47" t="s">
        <v>3065</v>
      </c>
      <c r="H535" s="44">
        <v>953</v>
      </c>
      <c r="I535" s="348" t="s">
        <v>44</v>
      </c>
      <c r="J535" s="277" t="str">
        <f>IF(ISBLANK(INDEX('Policy Characteristics'!D:D,MATCH($C535,'Policy Characteristics'!$C:$C,0))),"",INDEX('Policy Characteristics'!D:D,MATCH($C535,'Policy Characteristics'!$C:$C,0)))</f>
        <v>Industry CCS</v>
      </c>
      <c r="K535" s="276" t="str">
        <f>IF(ISBLANK(INDEX('Policy Characteristics'!E:E,MATCH($C535,'Policy Characteristics'!$C:$C,0))),"",INDEX('Policy Characteristics'!E:E,MATCH($C535,'Policy Characteristics'!$C:$C,0)))</f>
        <v>indst CCS</v>
      </c>
      <c r="L535" s="284">
        <f>IF(ISBLANK(INDEX('Policy Characteristics'!F:F,MATCH($C535,'Policy Characteristics'!$C:$C,0))),"",INDEX('Policy Characteristics'!F:F,MATCH($C535,'Policy Characteristics'!$C:$C,0)))</f>
        <v>0</v>
      </c>
      <c r="M535" s="284">
        <f>IF(ISBLANK(INDEX('Policy Characteristics'!G:G,MATCH($C535,'Policy Characteristics'!$C:$C,0))),"",INDEX('Policy Characteristics'!G:G,MATCH($C535,'Policy Characteristics'!$C:$C,0)))</f>
        <v>1</v>
      </c>
      <c r="N535" s="284">
        <f>IF(ISBLANK(INDEX('Policy Characteristics'!H:H,MATCH($C535,'Policy Characteristics'!$C:$C,0))),"",INDEX('Policy Characteristics'!H:H,MATCH($C535,'Policy Characteristics'!$C:$C,0)))</f>
        <v>0.01</v>
      </c>
      <c r="O535" s="276" t="str">
        <f>IF(ISBLANK(INDEX('Policy Characteristics'!I:I,MATCH($C535,'Policy Characteristics'!$C:$C,0))),"",INDEX('Policy Characteristics'!I:I,MATCH($C535,'Policy Characteristics'!$C:$C,0)))</f>
        <v>% of CO2 captured</v>
      </c>
      <c r="P535" s="276" t="str">
        <f>IF(ISBLANK(INDEX('Policy Characteristics'!J:J,MATCH($C535,'Policy Characteristics'!$C:$C,0))),"",INDEX('Policy Characteristics'!J:J,MATCH($C535,'Policy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5" s="276" t="str">
        <f>IF(ISBLANK(INDEX('Policy Characteristics'!K:K,MATCH($C535,'Policy Characteristics'!$C:$C,0))),"",INDEX('Policy Characteristics'!K:K,MATCH($C535,'Policy Characteristics'!$C:$C,0)))</f>
        <v>ccs.html#ccs</v>
      </c>
      <c r="R535" s="276" t="str">
        <f>IF(ISBLANK(INDEX('Policy Characteristics'!L:L,MATCH($C535,'Policy Characteristics'!$C:$C,0))),"",INDEX('Policy Characteristics'!L:L,MATCH($C535,'Policy Characteristics'!$C:$C,0)))</f>
        <v>carbon-capture-and-sequestration.html</v>
      </c>
    </row>
    <row r="536" spans="1:18" x14ac:dyDescent="0.25">
      <c r="A536" s="276" t="str">
        <f>IF(ISBLANK(INDEX('Policy Characteristics'!A:A,MATCH($C536,'Policy Characteristics'!$C:$C,0))),"",INDEX('Policy Characteristics'!A:A,MATCH($C536,'Policy Characteristics'!$C:$C,0)))</f>
        <v>Industry</v>
      </c>
      <c r="B536" s="285" t="str">
        <f>IF(ISBLANK(INDEX('Policy Characteristics'!B:B,MATCH($C536,'Policy Characteristics'!$C:$C,0))),"",INDEX('Policy Characteristics'!B:B,MATCH($C536,'Policy Characteristics'!$C:$C,0)))</f>
        <v>Carbon Capture and Sequestration</v>
      </c>
      <c r="C536" s="276" t="str">
        <f t="shared" si="29"/>
        <v>Industry Sector Fraction of Potential Additional CCS Achieved</v>
      </c>
      <c r="D536" s="6" t="s">
        <v>3124</v>
      </c>
      <c r="E536" s="6" t="s">
        <v>3063</v>
      </c>
      <c r="F536" t="s">
        <v>3127</v>
      </c>
      <c r="G536" s="47" t="s">
        <v>3064</v>
      </c>
      <c r="H536" s="44">
        <v>954</v>
      </c>
      <c r="I536" s="348" t="s">
        <v>45</v>
      </c>
      <c r="J536" s="277" t="str">
        <f>IF(ISBLANK(INDEX('Policy Characteristics'!D:D,MATCH($C536,'Policy Characteristics'!$C:$C,0))),"",INDEX('Policy Characteristics'!D:D,MATCH($C536,'Policy Characteristics'!$C:$C,0)))</f>
        <v>Industry CCS</v>
      </c>
      <c r="K536" s="276" t="str">
        <f>IF(ISBLANK(INDEX('Policy Characteristics'!E:E,MATCH($C536,'Policy Characteristics'!$C:$C,0))),"",INDEX('Policy Characteristics'!E:E,MATCH($C536,'Policy Characteristics'!$C:$C,0)))</f>
        <v>indst CCS</v>
      </c>
      <c r="L536" s="284">
        <f>IF(ISBLANK(INDEX('Policy Characteristics'!F:F,MATCH($C536,'Policy Characteristics'!$C:$C,0))),"",INDEX('Policy Characteristics'!F:F,MATCH($C536,'Policy Characteristics'!$C:$C,0)))</f>
        <v>0</v>
      </c>
      <c r="M536" s="284">
        <f>IF(ISBLANK(INDEX('Policy Characteristics'!G:G,MATCH($C536,'Policy Characteristics'!$C:$C,0))),"",INDEX('Policy Characteristics'!G:G,MATCH($C536,'Policy Characteristics'!$C:$C,0)))</f>
        <v>1</v>
      </c>
      <c r="N536" s="284">
        <f>IF(ISBLANK(INDEX('Policy Characteristics'!H:H,MATCH($C536,'Policy Characteristics'!$C:$C,0))),"",INDEX('Policy Characteristics'!H:H,MATCH($C536,'Policy Characteristics'!$C:$C,0)))</f>
        <v>0.01</v>
      </c>
      <c r="O536" s="276" t="str">
        <f>IF(ISBLANK(INDEX('Policy Characteristics'!I:I,MATCH($C536,'Policy Characteristics'!$C:$C,0))),"",INDEX('Policy Characteristics'!I:I,MATCH($C536,'Policy Characteristics'!$C:$C,0)))</f>
        <v>% of CO2 captured</v>
      </c>
      <c r="P536" s="276" t="str">
        <f>IF(ISBLANK(INDEX('Policy Characteristics'!J:J,MATCH($C536,'Policy Characteristics'!$C:$C,0))),"",INDEX('Policy Characteristics'!J:J,MATCH($C536,'Policy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6" s="276" t="str">
        <f>IF(ISBLANK(INDEX('Policy Characteristics'!K:K,MATCH($C536,'Policy Characteristics'!$C:$C,0))),"",INDEX('Policy Characteristics'!K:K,MATCH($C536,'Policy Characteristics'!$C:$C,0)))</f>
        <v>ccs.html#ccs</v>
      </c>
      <c r="R536" s="276" t="str">
        <f>IF(ISBLANK(INDEX('Policy Characteristics'!L:L,MATCH($C536,'Policy Characteristics'!$C:$C,0))),"",INDEX('Policy Characteristics'!L:L,MATCH($C536,'Policy Characteristics'!$C:$C,0)))</f>
        <v>carbon-capture-and-sequestration.html</v>
      </c>
    </row>
    <row r="537" spans="1:18" x14ac:dyDescent="0.25">
      <c r="A537" s="276" t="str">
        <f>IF(ISBLANK(INDEX('Policy Characteristics'!A:A,MATCH($C537,'Policy Characteristics'!$C:$C,0))),"",INDEX('Policy Characteristics'!A:A,MATCH($C537,'Policy Characteristics'!$C:$C,0)))</f>
        <v>Industry</v>
      </c>
      <c r="B537" s="285" t="str">
        <f>IF(ISBLANK(INDEX('Policy Characteristics'!B:B,MATCH($C537,'Policy Characteristics'!$C:$C,0))),"",INDEX('Policy Characteristics'!B:B,MATCH($C537,'Policy Characteristics'!$C:$C,0)))</f>
        <v>Carbon Capture and Sequestration</v>
      </c>
      <c r="C537" s="276" t="str">
        <f t="shared" si="29"/>
        <v>Industry Sector Fraction of Potential Additional CCS Achieved</v>
      </c>
      <c r="D537" s="6" t="s">
        <v>3124</v>
      </c>
      <c r="E537" s="6" t="s">
        <v>2558</v>
      </c>
      <c r="F537" t="s">
        <v>3127</v>
      </c>
      <c r="G537" s="47" t="s">
        <v>3065</v>
      </c>
      <c r="H537" s="44">
        <v>955</v>
      </c>
      <c r="I537" s="348" t="s">
        <v>45</v>
      </c>
      <c r="J537" s="277" t="str">
        <f>IF(ISBLANK(INDEX('Policy Characteristics'!D:D,MATCH($C537,'Policy Characteristics'!$C:$C,0))),"",INDEX('Policy Characteristics'!D:D,MATCH($C537,'Policy Characteristics'!$C:$C,0)))</f>
        <v>Industry CCS</v>
      </c>
      <c r="K537" s="276" t="str">
        <f>IF(ISBLANK(INDEX('Policy Characteristics'!E:E,MATCH($C537,'Policy Characteristics'!$C:$C,0))),"",INDEX('Policy Characteristics'!E:E,MATCH($C537,'Policy Characteristics'!$C:$C,0)))</f>
        <v>indst CCS</v>
      </c>
      <c r="L537" s="284">
        <f>IF(ISBLANK(INDEX('Policy Characteristics'!F:F,MATCH($C537,'Policy Characteristics'!$C:$C,0))),"",INDEX('Policy Characteristics'!F:F,MATCH($C537,'Policy Characteristics'!$C:$C,0)))</f>
        <v>0</v>
      </c>
      <c r="M537" s="284">
        <f>IF(ISBLANK(INDEX('Policy Characteristics'!G:G,MATCH($C537,'Policy Characteristics'!$C:$C,0))),"",INDEX('Policy Characteristics'!G:G,MATCH($C537,'Policy Characteristics'!$C:$C,0)))</f>
        <v>1</v>
      </c>
      <c r="N537" s="284">
        <f>IF(ISBLANK(INDEX('Policy Characteristics'!H:H,MATCH($C537,'Policy Characteristics'!$C:$C,0))),"",INDEX('Policy Characteristics'!H:H,MATCH($C537,'Policy Characteristics'!$C:$C,0)))</f>
        <v>0.01</v>
      </c>
      <c r="O537" s="276" t="str">
        <f>IF(ISBLANK(INDEX('Policy Characteristics'!I:I,MATCH($C537,'Policy Characteristics'!$C:$C,0))),"",INDEX('Policy Characteristics'!I:I,MATCH($C537,'Policy Characteristics'!$C:$C,0)))</f>
        <v>% of CO2 captured</v>
      </c>
      <c r="P537" s="276" t="str">
        <f>IF(ISBLANK(INDEX('Policy Characteristics'!J:J,MATCH($C537,'Policy Characteristics'!$C:$C,0))),"",INDEX('Policy Characteristics'!J:J,MATCH($C537,'Policy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7" s="276" t="str">
        <f>IF(ISBLANK(INDEX('Policy Characteristics'!K:K,MATCH($C537,'Policy Characteristics'!$C:$C,0))),"",INDEX('Policy Characteristics'!K:K,MATCH($C537,'Policy Characteristics'!$C:$C,0)))</f>
        <v>ccs.html#ccs</v>
      </c>
      <c r="R537" s="276" t="str">
        <f>IF(ISBLANK(INDEX('Policy Characteristics'!L:L,MATCH($C537,'Policy Characteristics'!$C:$C,0))),"",INDEX('Policy Characteristics'!L:L,MATCH($C537,'Policy Characteristics'!$C:$C,0)))</f>
        <v>carbon-capture-and-sequestration.html</v>
      </c>
    </row>
    <row r="538" spans="1:18" x14ac:dyDescent="0.25">
      <c r="A538" s="276" t="str">
        <f>IF(ISBLANK(INDEX('Policy Characteristics'!A:A,MATCH($C538,'Policy Characteristics'!$C:$C,0))),"",INDEX('Policy Characteristics'!A:A,MATCH($C538,'Policy Characteristics'!$C:$C,0)))</f>
        <v>Industry</v>
      </c>
      <c r="B538" s="285" t="str">
        <f>IF(ISBLANK(INDEX('Policy Characteristics'!B:B,MATCH($C538,'Policy Characteristics'!$C:$C,0))),"",INDEX('Policy Characteristics'!B:B,MATCH($C538,'Policy Characteristics'!$C:$C,0)))</f>
        <v>Carbon Capture and Sequestration</v>
      </c>
      <c r="C538" s="276" t="str">
        <f t="shared" si="29"/>
        <v>Industry Sector Fraction of Potential Additional CCS Achieved</v>
      </c>
      <c r="D538" s="6" t="s">
        <v>3125</v>
      </c>
      <c r="E538" s="6" t="s">
        <v>3063</v>
      </c>
      <c r="F538" t="s">
        <v>3086</v>
      </c>
      <c r="G538" s="47" t="s">
        <v>3064</v>
      </c>
      <c r="H538" s="44">
        <v>956</v>
      </c>
      <c r="I538" s="348" t="s">
        <v>45</v>
      </c>
      <c r="J538" s="277" t="str">
        <f>IF(ISBLANK(INDEX('Policy Characteristics'!D:D,MATCH($C538,'Policy Characteristics'!$C:$C,0))),"",INDEX('Policy Characteristics'!D:D,MATCH($C538,'Policy Characteristics'!$C:$C,0)))</f>
        <v>Industry CCS</v>
      </c>
      <c r="K538" s="276" t="str">
        <f>IF(ISBLANK(INDEX('Policy Characteristics'!E:E,MATCH($C538,'Policy Characteristics'!$C:$C,0))),"",INDEX('Policy Characteristics'!E:E,MATCH($C538,'Policy Characteristics'!$C:$C,0)))</f>
        <v>indst CCS</v>
      </c>
      <c r="L538" s="284">
        <f>IF(ISBLANK(INDEX('Policy Characteristics'!F:F,MATCH($C538,'Policy Characteristics'!$C:$C,0))),"",INDEX('Policy Characteristics'!F:F,MATCH($C538,'Policy Characteristics'!$C:$C,0)))</f>
        <v>0</v>
      </c>
      <c r="M538" s="284">
        <f>IF(ISBLANK(INDEX('Policy Characteristics'!G:G,MATCH($C538,'Policy Characteristics'!$C:$C,0))),"",INDEX('Policy Characteristics'!G:G,MATCH($C538,'Policy Characteristics'!$C:$C,0)))</f>
        <v>1</v>
      </c>
      <c r="N538" s="284">
        <f>IF(ISBLANK(INDEX('Policy Characteristics'!H:H,MATCH($C538,'Policy Characteristics'!$C:$C,0))),"",INDEX('Policy Characteristics'!H:H,MATCH($C538,'Policy Characteristics'!$C:$C,0)))</f>
        <v>0.01</v>
      </c>
      <c r="O538" s="276" t="str">
        <f>IF(ISBLANK(INDEX('Policy Characteristics'!I:I,MATCH($C538,'Policy Characteristics'!$C:$C,0))),"",INDEX('Policy Characteristics'!I:I,MATCH($C538,'Policy Characteristics'!$C:$C,0)))</f>
        <v>% of CO2 captured</v>
      </c>
      <c r="P538" s="276" t="str">
        <f>IF(ISBLANK(INDEX('Policy Characteristics'!J:J,MATCH($C538,'Policy Characteristics'!$C:$C,0))),"",INDEX('Policy Characteristics'!J:J,MATCH($C538,'Policy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8" s="276" t="str">
        <f>IF(ISBLANK(INDEX('Policy Characteristics'!K:K,MATCH($C538,'Policy Characteristics'!$C:$C,0))),"",INDEX('Policy Characteristics'!K:K,MATCH($C538,'Policy Characteristics'!$C:$C,0)))</f>
        <v>ccs.html#ccs</v>
      </c>
      <c r="R538" s="276" t="str">
        <f>IF(ISBLANK(INDEX('Policy Characteristics'!L:L,MATCH($C538,'Policy Characteristics'!$C:$C,0))),"",INDEX('Policy Characteristics'!L:L,MATCH($C538,'Policy Characteristics'!$C:$C,0)))</f>
        <v>carbon-capture-and-sequestration.html</v>
      </c>
    </row>
    <row r="539" spans="1:18" x14ac:dyDescent="0.25">
      <c r="A539" s="276" t="str">
        <f>IF(ISBLANK(INDEX('Policy Characteristics'!A:A,MATCH($C539,'Policy Characteristics'!$C:$C,0))),"",INDEX('Policy Characteristics'!A:A,MATCH($C539,'Policy Characteristics'!$C:$C,0)))</f>
        <v>Industry</v>
      </c>
      <c r="B539" s="285" t="str">
        <f>IF(ISBLANK(INDEX('Policy Characteristics'!B:B,MATCH($C539,'Policy Characteristics'!$C:$C,0))),"",INDEX('Policy Characteristics'!B:B,MATCH($C539,'Policy Characteristics'!$C:$C,0)))</f>
        <v>Carbon Capture and Sequestration</v>
      </c>
      <c r="C539" s="276" t="str">
        <f t="shared" si="29"/>
        <v>Industry Sector Fraction of Potential Additional CCS Achieved</v>
      </c>
      <c r="D539" s="6" t="s">
        <v>3125</v>
      </c>
      <c r="E539" s="6" t="s">
        <v>2558</v>
      </c>
      <c r="F539" t="s">
        <v>3086</v>
      </c>
      <c r="G539" s="47" t="s">
        <v>3065</v>
      </c>
      <c r="H539" s="44">
        <v>957</v>
      </c>
      <c r="I539" s="348" t="s">
        <v>45</v>
      </c>
      <c r="J539" s="277" t="str">
        <f>IF(ISBLANK(INDEX('Policy Characteristics'!D:D,MATCH($C539,'Policy Characteristics'!$C:$C,0))),"",INDEX('Policy Characteristics'!D:D,MATCH($C539,'Policy Characteristics'!$C:$C,0)))</f>
        <v>Industry CCS</v>
      </c>
      <c r="K539" s="276" t="str">
        <f>IF(ISBLANK(INDEX('Policy Characteristics'!E:E,MATCH($C539,'Policy Characteristics'!$C:$C,0))),"",INDEX('Policy Characteristics'!E:E,MATCH($C539,'Policy Characteristics'!$C:$C,0)))</f>
        <v>indst CCS</v>
      </c>
      <c r="L539" s="284">
        <f>IF(ISBLANK(INDEX('Policy Characteristics'!F:F,MATCH($C539,'Policy Characteristics'!$C:$C,0))),"",INDEX('Policy Characteristics'!F:F,MATCH($C539,'Policy Characteristics'!$C:$C,0)))</f>
        <v>0</v>
      </c>
      <c r="M539" s="284">
        <f>IF(ISBLANK(INDEX('Policy Characteristics'!G:G,MATCH($C539,'Policy Characteristics'!$C:$C,0))),"",INDEX('Policy Characteristics'!G:G,MATCH($C539,'Policy Characteristics'!$C:$C,0)))</f>
        <v>1</v>
      </c>
      <c r="N539" s="284">
        <f>IF(ISBLANK(INDEX('Policy Characteristics'!H:H,MATCH($C539,'Policy Characteristics'!$C:$C,0))),"",INDEX('Policy Characteristics'!H:H,MATCH($C539,'Policy Characteristics'!$C:$C,0)))</f>
        <v>0.01</v>
      </c>
      <c r="O539" s="276" t="str">
        <f>IF(ISBLANK(INDEX('Policy Characteristics'!I:I,MATCH($C539,'Policy Characteristics'!$C:$C,0))),"",INDEX('Policy Characteristics'!I:I,MATCH($C539,'Policy Characteristics'!$C:$C,0)))</f>
        <v>% of CO2 captured</v>
      </c>
      <c r="P539" s="276" t="str">
        <f>IF(ISBLANK(INDEX('Policy Characteristics'!J:J,MATCH($C539,'Policy Characteristics'!$C:$C,0))),"",INDEX('Policy Characteristics'!J:J,MATCH($C539,'Policy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539" s="276" t="str">
        <f>IF(ISBLANK(INDEX('Policy Characteristics'!K:K,MATCH($C539,'Policy Characteristics'!$C:$C,0))),"",INDEX('Policy Characteristics'!K:K,MATCH($C539,'Policy Characteristics'!$C:$C,0)))</f>
        <v>ccs.html#ccs</v>
      </c>
      <c r="R539" s="276" t="str">
        <f>IF(ISBLANK(INDEX('Policy Characteristics'!L:L,MATCH($C539,'Policy Characteristics'!$C:$C,0))),"",INDEX('Policy Characteristics'!L:L,MATCH($C539,'Policy Characteristics'!$C:$C,0)))</f>
        <v>carbon-capture-and-sequestration.html</v>
      </c>
    </row>
    <row r="540" spans="1:18" x14ac:dyDescent="0.25">
      <c r="A540" s="276" t="str">
        <f>IF(ISBLANK(INDEX('Policy Characteristics'!A:A,MATCH($C540,'Policy Characteristics'!$C:$C,0))),"",INDEX('Policy Characteristics'!A:A,MATCH($C540,'Policy Characteristics'!$C:$C,0)))</f>
        <v>Industry</v>
      </c>
      <c r="B540" s="285" t="str">
        <f>IF(ISBLANK(INDEX('Policy Characteristics'!B:B,MATCH($C540,'Policy Characteristics'!$C:$C,0))),"",INDEX('Policy Characteristics'!B:B,MATCH($C540,'Policy Characteristics'!$C:$C,0)))</f>
        <v>Cement Clinker Substitution</v>
      </c>
      <c r="C540" t="s">
        <v>2799</v>
      </c>
      <c r="D540" s="47"/>
      <c r="E540" s="47"/>
      <c r="F540" s="47"/>
      <c r="G540" s="47"/>
      <c r="H540" s="44">
        <v>43</v>
      </c>
      <c r="I540" s="347" t="s">
        <v>44</v>
      </c>
      <c r="J540" s="277" t="str">
        <f>IF(ISBLANK(INDEX('Policy Characteristics'!D:D,MATCH($C540,'Policy Characteristics'!$C:$C,0))),"",INDEX('Policy Characteristics'!D:D,MATCH($C540,'Policy Characteristics'!$C:$C,0)))</f>
        <v>Cement Clinker Substitution</v>
      </c>
      <c r="K540" s="276" t="str">
        <f>IF(ISBLANK(INDEX('Policy Characteristics'!E:E,MATCH($C540,'Policy Characteristics'!$C:$C,0))),"",INDEX('Policy Characteristics'!E:E,MATCH($C540,'Policy Characteristics'!$C:$C,0)))</f>
        <v>indst cement measures</v>
      </c>
      <c r="L540" s="284">
        <f>IF(ISBLANK(INDEX('Policy Characteristics'!F:F,MATCH($C540,'Policy Characteristics'!$C:$C,0))),"",INDEX('Policy Characteristics'!F:F,MATCH($C540,'Policy Characteristics'!$C:$C,0)))</f>
        <v>0</v>
      </c>
      <c r="M540" s="284">
        <f>IF(ISBLANK(INDEX('Policy Characteristics'!G:G,MATCH($C540,'Policy Characteristics'!$C:$C,0))),"",INDEX('Policy Characteristics'!G:G,MATCH($C540,'Policy Characteristics'!$C:$C,0)))</f>
        <v>1</v>
      </c>
      <c r="N540" s="284">
        <f>IF(ISBLANK(INDEX('Policy Characteristics'!H:H,MATCH($C540,'Policy Characteristics'!$C:$C,0))),"",INDEX('Policy Characteristics'!H:H,MATCH($C540,'Policy Characteristics'!$C:$C,0)))</f>
        <v>0.01</v>
      </c>
      <c r="O540" s="276" t="str">
        <f>IF(ISBLANK(INDEX('Policy Characteristics'!I:I,MATCH($C540,'Policy Characteristics'!$C:$C,0))),"",INDEX('Policy Characteristics'!I:I,MATCH($C540,'Policy Characteristics'!$C:$C,0)))</f>
        <v>% of potential achieved</v>
      </c>
      <c r="P540" s="276" t="str">
        <f>IF(ISBLANK(INDEX('Policy Characteristics'!J:J,MATCH($C540,'Policy Characteristics'!$C:$C,0))),"",INDEX('Policy Characteristics'!J:J,MATCH($C540,'Policy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540" s="276" t="str">
        <f>IF(ISBLANK(INDEX('Policy Characteristics'!K:K,MATCH($C540,'Policy Characteristics'!$C:$C,0))),"",INDEX('Policy Characteristics'!K:K,MATCH($C540,'Policy Characteristics'!$C:$C,0)))</f>
        <v>industry-ag-main.html#clinker</v>
      </c>
      <c r="R540" s="276" t="str">
        <f>IF(ISBLANK(INDEX('Policy Characteristics'!L:L,MATCH($C540,'Policy Characteristics'!$C:$C,0))),"",INDEX('Policy Characteristics'!L:L,MATCH($C540,'Policy Characteristics'!$C:$C,0)))</f>
        <v>cement-clinker-substitution.html</v>
      </c>
    </row>
    <row r="541" spans="1:18" s="4" customFormat="1" x14ac:dyDescent="0.25">
      <c r="A541" s="276" t="str">
        <f>IF(ISBLANK(INDEX('Policy Characteristics'!A:A,MATCH($C541,'Policy Characteristics'!$C:$C,0))),"",INDEX('Policy Characteristics'!A:A,MATCH($C541,'Policy Characteristics'!$C:$C,0)))</f>
        <v>Industry</v>
      </c>
      <c r="B541" s="285" t="str">
        <f>IF(ISBLANK(INDEX('Policy Characteristics'!B:B,MATCH($C541,'Policy Characteristics'!$C:$C,0))),"",INDEX('Policy Characteristics'!B:B,MATCH($C541,'Policy Characteristics'!$C:$C,0)))</f>
        <v>Cogeneration and Waste Heat Recovery</v>
      </c>
      <c r="C541" t="s">
        <v>296</v>
      </c>
      <c r="D541" s="47"/>
      <c r="E541" s="47"/>
      <c r="F541" s="47"/>
      <c r="G541" s="47"/>
      <c r="H541" s="44">
        <v>44</v>
      </c>
      <c r="I541" s="347" t="s">
        <v>44</v>
      </c>
      <c r="J541" s="277" t="str">
        <f>IF(ISBLANK(INDEX('Policy Characteristics'!D:D,MATCH($C541,'Policy Characteristics'!$C:$C,0))),"",INDEX('Policy Characteristics'!D:D,MATCH($C541,'Policy Characteristics'!$C:$C,0)))</f>
        <v>Cogeneration and Waste Heat Recovery</v>
      </c>
      <c r="K541" s="276" t="str">
        <f>IF(ISBLANK(INDEX('Policy Characteristics'!E:E,MATCH($C541,'Policy Characteristics'!$C:$C,0))),"",INDEX('Policy Characteristics'!E:E,MATCH($C541,'Policy Characteristics'!$C:$C,0)))</f>
        <v>indst CHP</v>
      </c>
      <c r="L541" s="284">
        <f>IF(ISBLANK(INDEX('Policy Characteristics'!F:F,MATCH($C541,'Policy Characteristics'!$C:$C,0))),"",INDEX('Policy Characteristics'!F:F,MATCH($C541,'Policy Characteristics'!$C:$C,0)))</f>
        <v>0</v>
      </c>
      <c r="M541" s="284">
        <f>IF(ISBLANK(INDEX('Policy Characteristics'!G:G,MATCH($C541,'Policy Characteristics'!$C:$C,0))),"",INDEX('Policy Characteristics'!G:G,MATCH($C541,'Policy Characteristics'!$C:$C,0)))</f>
        <v>1</v>
      </c>
      <c r="N541" s="284">
        <f>IF(ISBLANK(INDEX('Policy Characteristics'!H:H,MATCH($C541,'Policy Characteristics'!$C:$C,0))),"",INDEX('Policy Characteristics'!H:H,MATCH($C541,'Policy Characteristics'!$C:$C,0)))</f>
        <v>0.01</v>
      </c>
      <c r="O541" s="276" t="str">
        <f>IF(ISBLANK(INDEX('Policy Characteristics'!I:I,MATCH($C541,'Policy Characteristics'!$C:$C,0))),"",INDEX('Policy Characteristics'!I:I,MATCH($C541,'Policy Characteristics'!$C:$C,0)))</f>
        <v>% of potential achieved</v>
      </c>
      <c r="P541" s="276" t="str">
        <f>IF(ISBLANK(INDEX('Policy Characteristics'!J:J,MATCH($C541,'Policy Characteristics'!$C:$C,0))),"",INDEX('Policy Characteristics'!J:J,MATCH($C541,'Policy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all industries in 2050.</v>
      </c>
      <c r="Q541" s="276" t="str">
        <f>IF(ISBLANK(INDEX('Policy Characteristics'!K:K,MATCH($C541,'Policy Characteristics'!$C:$C,0))),"",INDEX('Policy Characteristics'!K:K,MATCH($C541,'Policy Characteristics'!$C:$C,0)))</f>
        <v>industry-ag-main.html#cogen</v>
      </c>
      <c r="R541" s="276" t="str">
        <f>IF(ISBLANK(INDEX('Policy Characteristics'!L:L,MATCH($C541,'Policy Characteristics'!$C:$C,0))),"",INDEX('Policy Characteristics'!L:L,MATCH($C541,'Policy Characteristics'!$C:$C,0)))</f>
        <v>cogeneration-and-waste-heat-recovery.html</v>
      </c>
    </row>
    <row r="542" spans="1:18" s="4" customFormat="1" x14ac:dyDescent="0.25">
      <c r="A542" s="276" t="str">
        <f>IF(ISBLANK(INDEX('Policy Characteristics'!A:A,MATCH($C542,'Policy Characteristics'!$C:$C,0))),"",INDEX('Policy Characteristics'!A:A,MATCH($C542,'Policy Characteristics'!$C:$C,0)))</f>
        <v>Industry</v>
      </c>
      <c r="B542" s="285" t="str">
        <f>IF(ISBLANK(INDEX('Policy Characteristics'!B:B,MATCH($C542,'Policy Characteristics'!$C:$C,0))),"",INDEX('Policy Characteristics'!B:B,MATCH($C542,'Policy Characteristics'!$C:$C,0)))</f>
        <v>Early Retirement of Industrial Facilities</v>
      </c>
      <c r="C542" t="s">
        <v>59</v>
      </c>
      <c r="D542" s="47"/>
      <c r="E542" s="47"/>
      <c r="F542" s="47"/>
      <c r="G542" s="47"/>
      <c r="H542" s="44">
        <v>45</v>
      </c>
      <c r="I542" s="347" t="s">
        <v>44</v>
      </c>
      <c r="J542" s="277" t="str">
        <f>IF(ISBLANK(INDEX('Policy Characteristics'!D:D,MATCH($C542,'Policy Characteristics'!$C:$C,0))),"",INDEX('Policy Characteristics'!D:D,MATCH($C542,'Policy Characteristics'!$C:$C,0)))</f>
        <v>Early Retirement of Industrial Facilities</v>
      </c>
      <c r="K542" s="276" t="str">
        <f>IF(ISBLANK(INDEX('Policy Characteristics'!E:E,MATCH($C542,'Policy Characteristics'!$C:$C,0))),"",INDEX('Policy Characteristics'!E:E,MATCH($C542,'Policy Characteristics'!$C:$C,0)))</f>
        <v>indst early retirement</v>
      </c>
      <c r="L542" s="284">
        <f>IF(ISBLANK(INDEX('Policy Characteristics'!F:F,MATCH($C542,'Policy Characteristics'!$C:$C,0))),"",INDEX('Policy Characteristics'!F:F,MATCH($C542,'Policy Characteristics'!$C:$C,0)))</f>
        <v>0</v>
      </c>
      <c r="M542" s="284">
        <f>IF(ISBLANK(INDEX('Policy Characteristics'!G:G,MATCH($C542,'Policy Characteristics'!$C:$C,0))),"",INDEX('Policy Characteristics'!G:G,MATCH($C542,'Policy Characteristics'!$C:$C,0)))</f>
        <v>1</v>
      </c>
      <c r="N542" s="284">
        <f>IF(ISBLANK(INDEX('Policy Characteristics'!H:H,MATCH($C542,'Policy Characteristics'!$C:$C,0))),"",INDEX('Policy Characteristics'!H:H,MATCH($C542,'Policy Characteristics'!$C:$C,0)))</f>
        <v>0.01</v>
      </c>
      <c r="O542" s="276" t="str">
        <f>IF(ISBLANK(INDEX('Policy Characteristics'!I:I,MATCH($C542,'Policy Characteristics'!$C:$C,0))),"",INDEX('Policy Characteristics'!I:I,MATCH($C542,'Policy Characteristics'!$C:$C,0)))</f>
        <v>% of potential achieved</v>
      </c>
      <c r="P542" s="276" t="str">
        <f>IF(ISBLANK(INDEX('Policy Characteristics'!J:J,MATCH($C542,'Policy Characteristics'!$C:$C,0))),"",INDEX('Policy Characteristics'!J:J,MATCH($C542,'Policy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2% and 9% in 2050.</v>
      </c>
      <c r="Q542" s="276" t="str">
        <f>IF(ISBLANK(INDEX('Policy Characteristics'!K:K,MATCH($C542,'Policy Characteristics'!$C:$C,0))),"",INDEX('Policy Characteristics'!K:K,MATCH($C542,'Policy Characteristics'!$C:$C,0)))</f>
        <v>industry-ag-main.html#early-ret</v>
      </c>
      <c r="R542" s="276" t="str">
        <f>IF(ISBLANK(INDEX('Policy Characteristics'!L:L,MATCH($C542,'Policy Characteristics'!$C:$C,0))),"",INDEX('Policy Characteristics'!L:L,MATCH($C542,'Policy Characteristics'!$C:$C,0)))</f>
        <v>early-retirement-of-industrial-facilities.html</v>
      </c>
    </row>
    <row r="543" spans="1:18" x14ac:dyDescent="0.25">
      <c r="A543" s="276" t="str">
        <f>IF(ISBLANK(INDEX('Policy Characteristics'!A:A,MATCH($C543,'Policy Characteristics'!$C:$C,0))),"",INDEX('Policy Characteristics'!A:A,MATCH($C543,'Policy Characteristics'!$C:$C,0)))</f>
        <v>Industry</v>
      </c>
      <c r="B543" s="285" t="str">
        <f>IF(ISBLANK(INDEX('Policy Characteristics'!B:B,MATCH($C543,'Policy Characteristics'!$C:$C,0))),"",INDEX('Policy Characteristics'!B:B,MATCH($C543,'Policy Characteristics'!$C:$C,0)))</f>
        <v>Electrification</v>
      </c>
      <c r="C543" t="s">
        <v>3631</v>
      </c>
      <c r="D543" s="47" t="s">
        <v>3101</v>
      </c>
      <c r="E543" s="1" t="s">
        <v>3605</v>
      </c>
      <c r="F543" t="s">
        <v>3126</v>
      </c>
      <c r="G543" s="47" t="s">
        <v>3613</v>
      </c>
      <c r="H543" s="44">
        <v>1834</v>
      </c>
      <c r="I543" s="347" t="s">
        <v>44</v>
      </c>
      <c r="J543" s="277" t="str">
        <f>IF(ISBLANK(INDEX('Policy Characteristics'!D:D,MATCH($C543,'Policy Characteristics'!$C:$C,0))),"",INDEX('Policy Characteristics'!D:D,MATCH($C543,'Policy Characteristics'!$C:$C,0)))</f>
        <v>Electrification</v>
      </c>
      <c r="K543" s="276" t="str">
        <f>IF(ISBLANK(INDEX('Policy Characteristics'!E:E,MATCH($C543,'Policy Characteristics'!$C:$C,0))),"",INDEX('Policy Characteristics'!E:E,MATCH($C543,'Policy Characteristics'!$C:$C,0)))</f>
        <v>indst shift to electricity</v>
      </c>
      <c r="L543" s="284">
        <f>IF(ISBLANK(INDEX('Policy Characteristics'!F:F,MATCH($C543,'Policy Characteristics'!$C:$C,0))),"",INDEX('Policy Characteristics'!F:F,MATCH($C543,'Policy Characteristics'!$C:$C,0)))</f>
        <v>0</v>
      </c>
      <c r="M543" s="284">
        <f>IF(ISBLANK(INDEX('Policy Characteristics'!G:G,MATCH($C543,'Policy Characteristics'!$C:$C,0))),"",INDEX('Policy Characteristics'!G:G,MATCH($C543,'Policy Characteristics'!$C:$C,0)))</f>
        <v>1</v>
      </c>
      <c r="N543" s="284">
        <f>IF(ISBLANK(INDEX('Policy Characteristics'!H:H,MATCH($C543,'Policy Characteristics'!$C:$C,0))),"",INDEX('Policy Characteristics'!H:H,MATCH($C543,'Policy Characteristics'!$C:$C,0)))</f>
        <v>0.01</v>
      </c>
      <c r="O543" s="276" t="str">
        <f>IF(ISBLANK(INDEX('Policy Characteristics'!I:I,MATCH($C543,'Policy Characteristics'!$C:$C,0))),"",INDEX('Policy Characteristics'!I:I,MATCH($C543,'Policy Characteristics'!$C:$C,0)))</f>
        <v>% of fuel shifted</v>
      </c>
      <c r="P543" s="27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3" s="276" t="str">
        <f>IF(ISBLANK(INDEX('Policy Characteristics'!K:K,MATCH($C543,'Policy Characteristics'!$C:$C,0))),"",INDEX('Policy Characteristics'!K:K,MATCH($C543,'Policy Characteristics'!$C:$C,0)))</f>
        <v>industry-ag-main.html#fuel-switching</v>
      </c>
      <c r="R543" s="276" t="str">
        <f>IF(ISBLANK(INDEX('Policy Characteristics'!L:L,MATCH($C543,'Policy Characteristics'!$C:$C,0))),"",INDEX('Policy Characteristics'!L:L,MATCH($C543,'Policy Characteristics'!$C:$C,0)))</f>
        <v>industry-elec-and-hydrogen.html</v>
      </c>
    </row>
    <row r="544" spans="1:18" x14ac:dyDescent="0.25">
      <c r="A544" s="276" t="str">
        <f>IF(ISBLANK(INDEX('Policy Characteristics'!A:A,MATCH($C544,'Policy Characteristics'!$C:$C,0))),"",INDEX('Policy Characteristics'!A:A,MATCH($C544,'Policy Characteristics'!$C:$C,0)))</f>
        <v>Industry</v>
      </c>
      <c r="B544" s="285" t="str">
        <f>IF(ISBLANK(INDEX('Policy Characteristics'!B:B,MATCH($C544,'Policy Characteristics'!$C:$C,0))),"",INDEX('Policy Characteristics'!B:B,MATCH($C544,'Policy Characteristics'!$C:$C,0)))</f>
        <v>Electrification</v>
      </c>
      <c r="C544" s="276" t="str">
        <f t="shared" ref="C544:C569" si="30">C$543</f>
        <v>Fraction of Eligible Industrial Energy Use Shifted to Electricity</v>
      </c>
      <c r="D544" s="47" t="s">
        <v>3101</v>
      </c>
      <c r="E544" s="1" t="s">
        <v>3607</v>
      </c>
      <c r="F544" t="s">
        <v>3126</v>
      </c>
      <c r="G544" s="47" t="s">
        <v>3614</v>
      </c>
      <c r="H544" s="44">
        <v>1835</v>
      </c>
      <c r="I544" s="347" t="s">
        <v>44</v>
      </c>
      <c r="J544" s="277" t="str">
        <f>IF(ISBLANK(INDEX('Policy Characteristics'!D:D,MATCH($C544,'Policy Characteristics'!$C:$C,0))),"",INDEX('Policy Characteristics'!D:D,MATCH($C544,'Policy Characteristics'!$C:$C,0)))</f>
        <v>Electrification</v>
      </c>
      <c r="K544" s="276" t="str">
        <f>IF(ISBLANK(INDEX('Policy Characteristics'!E:E,MATCH($C544,'Policy Characteristics'!$C:$C,0))),"",INDEX('Policy Characteristics'!E:E,MATCH($C544,'Policy Characteristics'!$C:$C,0)))</f>
        <v>indst shift to electricity</v>
      </c>
      <c r="L544" s="284">
        <f>IF(ISBLANK(INDEX('Policy Characteristics'!F:F,MATCH($C544,'Policy Characteristics'!$C:$C,0))),"",INDEX('Policy Characteristics'!F:F,MATCH($C544,'Policy Characteristics'!$C:$C,0)))</f>
        <v>0</v>
      </c>
      <c r="M544" s="284">
        <f>IF(ISBLANK(INDEX('Policy Characteristics'!G:G,MATCH($C544,'Policy Characteristics'!$C:$C,0))),"",INDEX('Policy Characteristics'!G:G,MATCH($C544,'Policy Characteristics'!$C:$C,0)))</f>
        <v>1</v>
      </c>
      <c r="N544" s="284">
        <f>IF(ISBLANK(INDEX('Policy Characteristics'!H:H,MATCH($C544,'Policy Characteristics'!$C:$C,0))),"",INDEX('Policy Characteristics'!H:H,MATCH($C544,'Policy Characteristics'!$C:$C,0)))</f>
        <v>0.01</v>
      </c>
      <c r="O544" s="276" t="str">
        <f>IF(ISBLANK(INDEX('Policy Characteristics'!I:I,MATCH($C544,'Policy Characteristics'!$C:$C,0))),"",INDEX('Policy Characteristics'!I:I,MATCH($C544,'Policy Characteristics'!$C:$C,0)))</f>
        <v>% of fuel shifted</v>
      </c>
      <c r="P544" s="27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4" s="276" t="str">
        <f>IF(ISBLANK(INDEX('Policy Characteristics'!K:K,MATCH($C544,'Policy Characteristics'!$C:$C,0))),"",INDEX('Policy Characteristics'!K:K,MATCH($C544,'Policy Characteristics'!$C:$C,0)))</f>
        <v>industry-ag-main.html#fuel-switching</v>
      </c>
      <c r="R544" s="276" t="str">
        <f>IF(ISBLANK(INDEX('Policy Characteristics'!L:L,MATCH($C544,'Policy Characteristics'!$C:$C,0))),"",INDEX('Policy Characteristics'!L:L,MATCH($C544,'Policy Characteristics'!$C:$C,0)))</f>
        <v>industry-elec-and-hydrogen.html</v>
      </c>
    </row>
    <row r="545" spans="1:18" x14ac:dyDescent="0.25">
      <c r="A545" s="276" t="str">
        <f>IF(ISBLANK(INDEX('Policy Characteristics'!A:A,MATCH($C545,'Policy Characteristics'!$C:$C,0))),"",INDEX('Policy Characteristics'!A:A,MATCH($C545,'Policy Characteristics'!$C:$C,0)))</f>
        <v>Industry</v>
      </c>
      <c r="B545" s="285" t="str">
        <f>IF(ISBLANK(INDEX('Policy Characteristics'!B:B,MATCH($C545,'Policy Characteristics'!$C:$C,0))),"",INDEX('Policy Characteristics'!B:B,MATCH($C545,'Policy Characteristics'!$C:$C,0)))</f>
        <v>Electrification</v>
      </c>
      <c r="C545" s="276" t="str">
        <f t="shared" si="30"/>
        <v>Fraction of Eligible Industrial Energy Use Shifted to Electricity</v>
      </c>
      <c r="D545" s="47" t="s">
        <v>3101</v>
      </c>
      <c r="E545" s="1" t="s">
        <v>3608</v>
      </c>
      <c r="F545" t="s">
        <v>3126</v>
      </c>
      <c r="G545" s="47" t="s">
        <v>3615</v>
      </c>
      <c r="H545" s="44">
        <v>1836</v>
      </c>
      <c r="I545" s="347" t="s">
        <v>45</v>
      </c>
      <c r="J545" s="277" t="str">
        <f>IF(ISBLANK(INDEX('Policy Characteristics'!D:D,MATCH($C545,'Policy Characteristics'!$C:$C,0))),"",INDEX('Policy Characteristics'!D:D,MATCH($C545,'Policy Characteristics'!$C:$C,0)))</f>
        <v>Electrification</v>
      </c>
      <c r="K545" s="276" t="str">
        <f>IF(ISBLANK(INDEX('Policy Characteristics'!E:E,MATCH($C545,'Policy Characteristics'!$C:$C,0))),"",INDEX('Policy Characteristics'!E:E,MATCH($C545,'Policy Characteristics'!$C:$C,0)))</f>
        <v>indst shift to electricity</v>
      </c>
      <c r="L545" s="284">
        <f>IF(ISBLANK(INDEX('Policy Characteristics'!F:F,MATCH($C545,'Policy Characteristics'!$C:$C,0))),"",INDEX('Policy Characteristics'!F:F,MATCH($C545,'Policy Characteristics'!$C:$C,0)))</f>
        <v>0</v>
      </c>
      <c r="M545" s="284">
        <f>IF(ISBLANK(INDEX('Policy Characteristics'!G:G,MATCH($C545,'Policy Characteristics'!$C:$C,0))),"",INDEX('Policy Characteristics'!G:G,MATCH($C545,'Policy Characteristics'!$C:$C,0)))</f>
        <v>1</v>
      </c>
      <c r="N545" s="284">
        <f>IF(ISBLANK(INDEX('Policy Characteristics'!H:H,MATCH($C545,'Policy Characteristics'!$C:$C,0))),"",INDEX('Policy Characteristics'!H:H,MATCH($C545,'Policy Characteristics'!$C:$C,0)))</f>
        <v>0.01</v>
      </c>
      <c r="O545" s="276" t="str">
        <f>IF(ISBLANK(INDEX('Policy Characteristics'!I:I,MATCH($C545,'Policy Characteristics'!$C:$C,0))),"",INDEX('Policy Characteristics'!I:I,MATCH($C545,'Policy Characteristics'!$C:$C,0)))</f>
        <v>% of fuel shifted</v>
      </c>
      <c r="P545" s="27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5" s="276" t="str">
        <f>IF(ISBLANK(INDEX('Policy Characteristics'!K:K,MATCH($C545,'Policy Characteristics'!$C:$C,0))),"",INDEX('Policy Characteristics'!K:K,MATCH($C545,'Policy Characteristics'!$C:$C,0)))</f>
        <v>industry-ag-main.html#fuel-switching</v>
      </c>
      <c r="R545" s="276" t="str">
        <f>IF(ISBLANK(INDEX('Policy Characteristics'!L:L,MATCH($C545,'Policy Characteristics'!$C:$C,0))),"",INDEX('Policy Characteristics'!L:L,MATCH($C545,'Policy Characteristics'!$C:$C,0)))</f>
        <v>industry-elec-and-hydrogen.html</v>
      </c>
    </row>
    <row r="546" spans="1:18" x14ac:dyDescent="0.25">
      <c r="A546" s="276" t="str">
        <f>IF(ISBLANK(INDEX('Policy Characteristics'!A:A,MATCH($C546,'Policy Characteristics'!$C:$C,0))),"",INDEX('Policy Characteristics'!A:A,MATCH($C546,'Policy Characteristics'!$C:$C,0)))</f>
        <v>Industry</v>
      </c>
      <c r="B546" s="285" t="str">
        <f>IF(ISBLANK(INDEX('Policy Characteristics'!B:B,MATCH($C546,'Policy Characteristics'!$C:$C,0))),"",INDEX('Policy Characteristics'!B:B,MATCH($C546,'Policy Characteristics'!$C:$C,0)))</f>
        <v>Electrification</v>
      </c>
      <c r="C546" s="276" t="str">
        <f t="shared" si="30"/>
        <v>Fraction of Eligible Industrial Energy Use Shifted to Electricity</v>
      </c>
      <c r="D546" s="47" t="s">
        <v>3101</v>
      </c>
      <c r="E546" s="1" t="s">
        <v>3609</v>
      </c>
      <c r="F546" t="s">
        <v>3126</v>
      </c>
      <c r="G546" s="47" t="s">
        <v>3616</v>
      </c>
      <c r="H546" s="44">
        <v>1837</v>
      </c>
      <c r="I546" s="347" t="s">
        <v>45</v>
      </c>
      <c r="J546" s="277" t="str">
        <f>IF(ISBLANK(INDEX('Policy Characteristics'!D:D,MATCH($C546,'Policy Characteristics'!$C:$C,0))),"",INDEX('Policy Characteristics'!D:D,MATCH($C546,'Policy Characteristics'!$C:$C,0)))</f>
        <v>Electrification</v>
      </c>
      <c r="K546" s="276" t="str">
        <f>IF(ISBLANK(INDEX('Policy Characteristics'!E:E,MATCH($C546,'Policy Characteristics'!$C:$C,0))),"",INDEX('Policy Characteristics'!E:E,MATCH($C546,'Policy Characteristics'!$C:$C,0)))</f>
        <v>indst shift to electricity</v>
      </c>
      <c r="L546" s="284">
        <f>IF(ISBLANK(INDEX('Policy Characteristics'!F:F,MATCH($C546,'Policy Characteristics'!$C:$C,0))),"",INDEX('Policy Characteristics'!F:F,MATCH($C546,'Policy Characteristics'!$C:$C,0)))</f>
        <v>0</v>
      </c>
      <c r="M546" s="284">
        <f>IF(ISBLANK(INDEX('Policy Characteristics'!G:G,MATCH($C546,'Policy Characteristics'!$C:$C,0))),"",INDEX('Policy Characteristics'!G:G,MATCH($C546,'Policy Characteristics'!$C:$C,0)))</f>
        <v>1</v>
      </c>
      <c r="N546" s="284">
        <f>IF(ISBLANK(INDEX('Policy Characteristics'!H:H,MATCH($C546,'Policy Characteristics'!$C:$C,0))),"",INDEX('Policy Characteristics'!H:H,MATCH($C546,'Policy Characteristics'!$C:$C,0)))</f>
        <v>0.01</v>
      </c>
      <c r="O546" s="276" t="str">
        <f>IF(ISBLANK(INDEX('Policy Characteristics'!I:I,MATCH($C546,'Policy Characteristics'!$C:$C,0))),"",INDEX('Policy Characteristics'!I:I,MATCH($C546,'Policy Characteristics'!$C:$C,0)))</f>
        <v>% of fuel shifted</v>
      </c>
      <c r="P546" s="27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6" s="276" t="str">
        <f>IF(ISBLANK(INDEX('Policy Characteristics'!K:K,MATCH($C546,'Policy Characteristics'!$C:$C,0))),"",INDEX('Policy Characteristics'!K:K,MATCH($C546,'Policy Characteristics'!$C:$C,0)))</f>
        <v>industry-ag-main.html#fuel-switching</v>
      </c>
      <c r="R546" s="276" t="str">
        <f>IF(ISBLANK(INDEX('Policy Characteristics'!L:L,MATCH($C546,'Policy Characteristics'!$C:$C,0))),"",INDEX('Policy Characteristics'!L:L,MATCH($C546,'Policy Characteristics'!$C:$C,0)))</f>
        <v>industry-elec-and-hydrogen.html</v>
      </c>
    </row>
    <row r="547" spans="1:18" x14ac:dyDescent="0.25">
      <c r="A547" s="276" t="str">
        <f>IF(ISBLANK(INDEX('Policy Characteristics'!A:A,MATCH($C547,'Policy Characteristics'!$C:$C,0))),"",INDEX('Policy Characteristics'!A:A,MATCH($C547,'Policy Characteristics'!$C:$C,0)))</f>
        <v>Industry</v>
      </c>
      <c r="B547" s="285" t="str">
        <f>IF(ISBLANK(INDEX('Policy Characteristics'!B:B,MATCH($C547,'Policy Characteristics'!$C:$C,0))),"",INDEX('Policy Characteristics'!B:B,MATCH($C547,'Policy Characteristics'!$C:$C,0)))</f>
        <v>Electrification</v>
      </c>
      <c r="C547" s="276" t="str">
        <f t="shared" si="30"/>
        <v>Fraction of Eligible Industrial Energy Use Shifted to Electricity</v>
      </c>
      <c r="D547" s="47" t="s">
        <v>3101</v>
      </c>
      <c r="E547" s="1" t="s">
        <v>3610</v>
      </c>
      <c r="F547" t="s">
        <v>3126</v>
      </c>
      <c r="G547" s="47" t="s">
        <v>3617</v>
      </c>
      <c r="H547" s="44">
        <v>1838</v>
      </c>
      <c r="I547" s="347" t="s">
        <v>45</v>
      </c>
      <c r="J547" s="277" t="str">
        <f>IF(ISBLANK(INDEX('Policy Characteristics'!D:D,MATCH($C547,'Policy Characteristics'!$C:$C,0))),"",INDEX('Policy Characteristics'!D:D,MATCH($C547,'Policy Characteristics'!$C:$C,0)))</f>
        <v>Electrification</v>
      </c>
      <c r="K547" s="276" t="str">
        <f>IF(ISBLANK(INDEX('Policy Characteristics'!E:E,MATCH($C547,'Policy Characteristics'!$C:$C,0))),"",INDEX('Policy Characteristics'!E:E,MATCH($C547,'Policy Characteristics'!$C:$C,0)))</f>
        <v>indst shift to electricity</v>
      </c>
      <c r="L547" s="284">
        <f>IF(ISBLANK(INDEX('Policy Characteristics'!F:F,MATCH($C547,'Policy Characteristics'!$C:$C,0))),"",INDEX('Policy Characteristics'!F:F,MATCH($C547,'Policy Characteristics'!$C:$C,0)))</f>
        <v>0</v>
      </c>
      <c r="M547" s="284">
        <f>IF(ISBLANK(INDEX('Policy Characteristics'!G:G,MATCH($C547,'Policy Characteristics'!$C:$C,0))),"",INDEX('Policy Characteristics'!G:G,MATCH($C547,'Policy Characteristics'!$C:$C,0)))</f>
        <v>1</v>
      </c>
      <c r="N547" s="284">
        <f>IF(ISBLANK(INDEX('Policy Characteristics'!H:H,MATCH($C547,'Policy Characteristics'!$C:$C,0))),"",INDEX('Policy Characteristics'!H:H,MATCH($C547,'Policy Characteristics'!$C:$C,0)))</f>
        <v>0.01</v>
      </c>
      <c r="O547" s="276" t="str">
        <f>IF(ISBLANK(INDEX('Policy Characteristics'!I:I,MATCH($C547,'Policy Characteristics'!$C:$C,0))),"",INDEX('Policy Characteristics'!I:I,MATCH($C547,'Policy Characteristics'!$C:$C,0)))</f>
        <v>% of fuel shifted</v>
      </c>
      <c r="P547" s="27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7" s="276" t="str">
        <f>IF(ISBLANK(INDEX('Policy Characteristics'!K:K,MATCH($C547,'Policy Characteristics'!$C:$C,0))),"",INDEX('Policy Characteristics'!K:K,MATCH($C547,'Policy Characteristics'!$C:$C,0)))</f>
        <v>industry-ag-main.html#fuel-switching</v>
      </c>
      <c r="R547" s="276" t="str">
        <f>IF(ISBLANK(INDEX('Policy Characteristics'!L:L,MATCH($C547,'Policy Characteristics'!$C:$C,0))),"",INDEX('Policy Characteristics'!L:L,MATCH($C547,'Policy Characteristics'!$C:$C,0)))</f>
        <v>industry-elec-and-hydrogen.html</v>
      </c>
    </row>
    <row r="548" spans="1:18" x14ac:dyDescent="0.25">
      <c r="A548" s="276" t="str">
        <f>IF(ISBLANK(INDEX('Policy Characteristics'!A:A,MATCH($C548,'Policy Characteristics'!$C:$C,0))),"",INDEX('Policy Characteristics'!A:A,MATCH($C548,'Policy Characteristics'!$C:$C,0)))</f>
        <v>Industry</v>
      </c>
      <c r="B548" s="285" t="str">
        <f>IF(ISBLANK(INDEX('Policy Characteristics'!B:B,MATCH($C548,'Policy Characteristics'!$C:$C,0))),"",INDEX('Policy Characteristics'!B:B,MATCH($C548,'Policy Characteristics'!$C:$C,0)))</f>
        <v>Electrification</v>
      </c>
      <c r="C548" s="276" t="str">
        <f t="shared" si="30"/>
        <v>Fraction of Eligible Industrial Energy Use Shifted to Electricity</v>
      </c>
      <c r="D548" s="47" t="s">
        <v>3101</v>
      </c>
      <c r="E548" s="1" t="s">
        <v>3611</v>
      </c>
      <c r="F548" t="s">
        <v>3126</v>
      </c>
      <c r="G548" s="47" t="s">
        <v>3618</v>
      </c>
      <c r="H548" s="44">
        <v>1839</v>
      </c>
      <c r="I548" s="347" t="s">
        <v>44</v>
      </c>
      <c r="J548" s="277" t="str">
        <f>IF(ISBLANK(INDEX('Policy Characteristics'!D:D,MATCH($C548,'Policy Characteristics'!$C:$C,0))),"",INDEX('Policy Characteristics'!D:D,MATCH($C548,'Policy Characteristics'!$C:$C,0)))</f>
        <v>Electrification</v>
      </c>
      <c r="K548" s="276" t="str">
        <f>IF(ISBLANK(INDEX('Policy Characteristics'!E:E,MATCH($C548,'Policy Characteristics'!$C:$C,0))),"",INDEX('Policy Characteristics'!E:E,MATCH($C548,'Policy Characteristics'!$C:$C,0)))</f>
        <v>indst shift to electricity</v>
      </c>
      <c r="L548" s="284">
        <f>IF(ISBLANK(INDEX('Policy Characteristics'!F:F,MATCH($C548,'Policy Characteristics'!$C:$C,0))),"",INDEX('Policy Characteristics'!F:F,MATCH($C548,'Policy Characteristics'!$C:$C,0)))</f>
        <v>0</v>
      </c>
      <c r="M548" s="284">
        <f>IF(ISBLANK(INDEX('Policy Characteristics'!G:G,MATCH($C548,'Policy Characteristics'!$C:$C,0))),"",INDEX('Policy Characteristics'!G:G,MATCH($C548,'Policy Characteristics'!$C:$C,0)))</f>
        <v>1</v>
      </c>
      <c r="N548" s="284">
        <f>IF(ISBLANK(INDEX('Policy Characteristics'!H:H,MATCH($C548,'Policy Characteristics'!$C:$C,0))),"",INDEX('Policy Characteristics'!H:H,MATCH($C548,'Policy Characteristics'!$C:$C,0)))</f>
        <v>0.01</v>
      </c>
      <c r="O548" s="276" t="str">
        <f>IF(ISBLANK(INDEX('Policy Characteristics'!I:I,MATCH($C548,'Policy Characteristics'!$C:$C,0))),"",INDEX('Policy Characteristics'!I:I,MATCH($C548,'Policy Characteristics'!$C:$C,0)))</f>
        <v>% of fuel shifted</v>
      </c>
      <c r="P548" s="27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8" s="276" t="str">
        <f>IF(ISBLANK(INDEX('Policy Characteristics'!K:K,MATCH($C548,'Policy Characteristics'!$C:$C,0))),"",INDEX('Policy Characteristics'!K:K,MATCH($C548,'Policy Characteristics'!$C:$C,0)))</f>
        <v>industry-ag-main.html#fuel-switching</v>
      </c>
      <c r="R548" s="276" t="str">
        <f>IF(ISBLANK(INDEX('Policy Characteristics'!L:L,MATCH($C548,'Policy Characteristics'!$C:$C,0))),"",INDEX('Policy Characteristics'!L:L,MATCH($C548,'Policy Characteristics'!$C:$C,0)))</f>
        <v>industry-elec-and-hydrogen.html</v>
      </c>
    </row>
    <row r="549" spans="1:18" x14ac:dyDescent="0.25">
      <c r="A549" s="276" t="str">
        <f>IF(ISBLANK(INDEX('Policy Characteristics'!A:A,MATCH($C549,'Policy Characteristics'!$C:$C,0))),"",INDEX('Policy Characteristics'!A:A,MATCH($C549,'Policy Characteristics'!$C:$C,0)))</f>
        <v>Industry</v>
      </c>
      <c r="B549" s="285" t="str">
        <f>IF(ISBLANK(INDEX('Policy Characteristics'!B:B,MATCH($C549,'Policy Characteristics'!$C:$C,0))),"",INDEX('Policy Characteristics'!B:B,MATCH($C549,'Policy Characteristics'!$C:$C,0)))</f>
        <v>Electrification</v>
      </c>
      <c r="C549" s="276" t="str">
        <f t="shared" si="30"/>
        <v>Fraction of Eligible Industrial Energy Use Shifted to Electricity</v>
      </c>
      <c r="D549" s="47" t="s">
        <v>3101</v>
      </c>
      <c r="E549" s="1" t="s">
        <v>3612</v>
      </c>
      <c r="F549" t="s">
        <v>3126</v>
      </c>
      <c r="G549" s="47" t="s">
        <v>3619</v>
      </c>
      <c r="H549" s="44">
        <v>1840</v>
      </c>
      <c r="I549" s="347" t="s">
        <v>45</v>
      </c>
      <c r="J549" s="277" t="str">
        <f>IF(ISBLANK(INDEX('Policy Characteristics'!D:D,MATCH($C549,'Policy Characteristics'!$C:$C,0))),"",INDEX('Policy Characteristics'!D:D,MATCH($C549,'Policy Characteristics'!$C:$C,0)))</f>
        <v>Electrification</v>
      </c>
      <c r="K549" s="276" t="str">
        <f>IF(ISBLANK(INDEX('Policy Characteristics'!E:E,MATCH($C549,'Policy Characteristics'!$C:$C,0))),"",INDEX('Policy Characteristics'!E:E,MATCH($C549,'Policy Characteristics'!$C:$C,0)))</f>
        <v>indst shift to electricity</v>
      </c>
      <c r="L549" s="284">
        <f>IF(ISBLANK(INDEX('Policy Characteristics'!F:F,MATCH($C549,'Policy Characteristics'!$C:$C,0))),"",INDEX('Policy Characteristics'!F:F,MATCH($C549,'Policy Characteristics'!$C:$C,0)))</f>
        <v>0</v>
      </c>
      <c r="M549" s="284">
        <f>IF(ISBLANK(INDEX('Policy Characteristics'!G:G,MATCH($C549,'Policy Characteristics'!$C:$C,0))),"",INDEX('Policy Characteristics'!G:G,MATCH($C549,'Policy Characteristics'!$C:$C,0)))</f>
        <v>1</v>
      </c>
      <c r="N549" s="284">
        <f>IF(ISBLANK(INDEX('Policy Characteristics'!H:H,MATCH($C549,'Policy Characteristics'!$C:$C,0))),"",INDEX('Policy Characteristics'!H:H,MATCH($C549,'Policy Characteristics'!$C:$C,0)))</f>
        <v>0.01</v>
      </c>
      <c r="O549" s="276" t="str">
        <f>IF(ISBLANK(INDEX('Policy Characteristics'!I:I,MATCH($C549,'Policy Characteristics'!$C:$C,0))),"",INDEX('Policy Characteristics'!I:I,MATCH($C549,'Policy Characteristics'!$C:$C,0)))</f>
        <v>% of fuel shifted</v>
      </c>
      <c r="P549" s="27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49" s="276" t="str">
        <f>IF(ISBLANK(INDEX('Policy Characteristics'!K:K,MATCH($C549,'Policy Characteristics'!$C:$C,0))),"",INDEX('Policy Characteristics'!K:K,MATCH($C549,'Policy Characteristics'!$C:$C,0)))</f>
        <v>industry-ag-main.html#fuel-switching</v>
      </c>
      <c r="R549" s="276" t="str">
        <f>IF(ISBLANK(INDEX('Policy Characteristics'!L:L,MATCH($C549,'Policy Characteristics'!$C:$C,0))),"",INDEX('Policy Characteristics'!L:L,MATCH($C549,'Policy Characteristics'!$C:$C,0)))</f>
        <v>industry-elec-and-hydrogen.html</v>
      </c>
    </row>
    <row r="550" spans="1:18" x14ac:dyDescent="0.25">
      <c r="A550" s="276" t="str">
        <f>IF(ISBLANK(INDEX('Policy Characteristics'!A:A,MATCH($C550,'Policy Characteristics'!$C:$C,0))),"",INDEX('Policy Characteristics'!A:A,MATCH($C550,'Policy Characteristics'!$C:$C,0)))</f>
        <v>Industry</v>
      </c>
      <c r="B550" s="285" t="str">
        <f>IF(ISBLANK(INDEX('Policy Characteristics'!B:B,MATCH($C550,'Policy Characteristics'!$C:$C,0))),"",INDEX('Policy Characteristics'!B:B,MATCH($C550,'Policy Characteristics'!$C:$C,0)))</f>
        <v>Electrification</v>
      </c>
      <c r="C550" s="276" t="str">
        <f t="shared" si="30"/>
        <v>Fraction of Eligible Industrial Energy Use Shifted to Electricity</v>
      </c>
      <c r="D550" s="47" t="s">
        <v>3101</v>
      </c>
      <c r="E550" s="1" t="s">
        <v>3606</v>
      </c>
      <c r="F550" t="s">
        <v>3126</v>
      </c>
      <c r="G550" s="47" t="s">
        <v>3620</v>
      </c>
      <c r="H550" s="44">
        <v>1841</v>
      </c>
      <c r="I550" s="347" t="s">
        <v>45</v>
      </c>
      <c r="J550" s="277" t="str">
        <f>IF(ISBLANK(INDEX('Policy Characteristics'!D:D,MATCH($C550,'Policy Characteristics'!$C:$C,0))),"",INDEX('Policy Characteristics'!D:D,MATCH($C550,'Policy Characteristics'!$C:$C,0)))</f>
        <v>Electrification</v>
      </c>
      <c r="K550" s="276" t="str">
        <f>IF(ISBLANK(INDEX('Policy Characteristics'!E:E,MATCH($C550,'Policy Characteristics'!$C:$C,0))),"",INDEX('Policy Characteristics'!E:E,MATCH($C550,'Policy Characteristics'!$C:$C,0)))</f>
        <v>indst shift to electricity</v>
      </c>
      <c r="L550" s="284">
        <f>IF(ISBLANK(INDEX('Policy Characteristics'!F:F,MATCH($C550,'Policy Characteristics'!$C:$C,0))),"",INDEX('Policy Characteristics'!F:F,MATCH($C550,'Policy Characteristics'!$C:$C,0)))</f>
        <v>0</v>
      </c>
      <c r="M550" s="284">
        <f>IF(ISBLANK(INDEX('Policy Characteristics'!G:G,MATCH($C550,'Policy Characteristics'!$C:$C,0))),"",INDEX('Policy Characteristics'!G:G,MATCH($C550,'Policy Characteristics'!$C:$C,0)))</f>
        <v>1</v>
      </c>
      <c r="N550" s="284">
        <f>IF(ISBLANK(INDEX('Policy Characteristics'!H:H,MATCH($C550,'Policy Characteristics'!$C:$C,0))),"",INDEX('Policy Characteristics'!H:H,MATCH($C550,'Policy Characteristics'!$C:$C,0)))</f>
        <v>0.01</v>
      </c>
      <c r="O550" s="276" t="str">
        <f>IF(ISBLANK(INDEX('Policy Characteristics'!I:I,MATCH($C550,'Policy Characteristics'!$C:$C,0))),"",INDEX('Policy Characteristics'!I:I,MATCH($C550,'Policy Characteristics'!$C:$C,0)))</f>
        <v>% of fuel shifted</v>
      </c>
      <c r="P550" s="27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0" s="276" t="str">
        <f>IF(ISBLANK(INDEX('Policy Characteristics'!K:K,MATCH($C550,'Policy Characteristics'!$C:$C,0))),"",INDEX('Policy Characteristics'!K:K,MATCH($C550,'Policy Characteristics'!$C:$C,0)))</f>
        <v>industry-ag-main.html#fuel-switching</v>
      </c>
      <c r="R550" s="276" t="str">
        <f>IF(ISBLANK(INDEX('Policy Characteristics'!L:L,MATCH($C550,'Policy Characteristics'!$C:$C,0))),"",INDEX('Policy Characteristics'!L:L,MATCH($C550,'Policy Characteristics'!$C:$C,0)))</f>
        <v>industry-elec-and-hydrogen.html</v>
      </c>
    </row>
    <row r="551" spans="1:18" x14ac:dyDescent="0.25">
      <c r="A551" s="276" t="str">
        <f>IF(ISBLANK(INDEX('Policy Characteristics'!A:A,MATCH($C551,'Policy Characteristics'!$C:$C,0))),"",INDEX('Policy Characteristics'!A:A,MATCH($C551,'Policy Characteristics'!$C:$C,0)))</f>
        <v>Industry</v>
      </c>
      <c r="B551" s="285" t="str">
        <f>IF(ISBLANK(INDEX('Policy Characteristics'!B:B,MATCH($C551,'Policy Characteristics'!$C:$C,0))),"",INDEX('Policy Characteristics'!B:B,MATCH($C551,'Policy Characteristics'!$C:$C,0)))</f>
        <v>Electrification</v>
      </c>
      <c r="C551" s="276" t="str">
        <f t="shared" si="30"/>
        <v>Fraction of Eligible Industrial Energy Use Shifted to Electricity</v>
      </c>
      <c r="D551" s="6" t="s">
        <v>3102</v>
      </c>
      <c r="E551" s="1" t="s">
        <v>3605</v>
      </c>
      <c r="F551" t="s">
        <v>2790</v>
      </c>
      <c r="G551" s="47" t="s">
        <v>3613</v>
      </c>
      <c r="H551" s="44">
        <v>1842</v>
      </c>
      <c r="I551" s="347" t="s">
        <v>45</v>
      </c>
      <c r="J551" s="277" t="str">
        <f>IF(ISBLANK(INDEX('Policy Characteristics'!D:D,MATCH($C551,'Policy Characteristics'!$C:$C,0))),"",INDEX('Policy Characteristics'!D:D,MATCH($C551,'Policy Characteristics'!$C:$C,0)))</f>
        <v>Electrification</v>
      </c>
      <c r="K551" s="276" t="str">
        <f>IF(ISBLANK(INDEX('Policy Characteristics'!E:E,MATCH($C551,'Policy Characteristics'!$C:$C,0))),"",INDEX('Policy Characteristics'!E:E,MATCH($C551,'Policy Characteristics'!$C:$C,0)))</f>
        <v>indst shift to electricity</v>
      </c>
      <c r="L551" s="284">
        <f>IF(ISBLANK(INDEX('Policy Characteristics'!F:F,MATCH($C551,'Policy Characteristics'!$C:$C,0))),"",INDEX('Policy Characteristics'!F:F,MATCH($C551,'Policy Characteristics'!$C:$C,0)))</f>
        <v>0</v>
      </c>
      <c r="M551" s="284">
        <f>IF(ISBLANK(INDEX('Policy Characteristics'!G:G,MATCH($C551,'Policy Characteristics'!$C:$C,0))),"",INDEX('Policy Characteristics'!G:G,MATCH($C551,'Policy Characteristics'!$C:$C,0)))</f>
        <v>1</v>
      </c>
      <c r="N551" s="284">
        <f>IF(ISBLANK(INDEX('Policy Characteristics'!H:H,MATCH($C551,'Policy Characteristics'!$C:$C,0))),"",INDEX('Policy Characteristics'!H:H,MATCH($C551,'Policy Characteristics'!$C:$C,0)))</f>
        <v>0.01</v>
      </c>
      <c r="O551" s="276" t="str">
        <f>IF(ISBLANK(INDEX('Policy Characteristics'!I:I,MATCH($C551,'Policy Characteristics'!$C:$C,0))),"",INDEX('Policy Characteristics'!I:I,MATCH($C551,'Policy Characteristics'!$C:$C,0)))</f>
        <v>% of fuel shifted</v>
      </c>
      <c r="P551" s="27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1" s="276" t="str">
        <f>IF(ISBLANK(INDEX('Policy Characteristics'!K:K,MATCH($C551,'Policy Characteristics'!$C:$C,0))),"",INDEX('Policy Characteristics'!K:K,MATCH($C551,'Policy Characteristics'!$C:$C,0)))</f>
        <v>industry-ag-main.html#fuel-switching</v>
      </c>
      <c r="R551" s="276" t="str">
        <f>IF(ISBLANK(INDEX('Policy Characteristics'!L:L,MATCH($C551,'Policy Characteristics'!$C:$C,0))),"",INDEX('Policy Characteristics'!L:L,MATCH($C551,'Policy Characteristics'!$C:$C,0)))</f>
        <v>industry-elec-and-hydrogen.html</v>
      </c>
    </row>
    <row r="552" spans="1:18" x14ac:dyDescent="0.25">
      <c r="A552" s="276" t="str">
        <f>IF(ISBLANK(INDEX('Policy Characteristics'!A:A,MATCH($C552,'Policy Characteristics'!$C:$C,0))),"",INDEX('Policy Characteristics'!A:A,MATCH($C552,'Policy Characteristics'!$C:$C,0)))</f>
        <v>Industry</v>
      </c>
      <c r="B552" s="285" t="str">
        <f>IF(ISBLANK(INDEX('Policy Characteristics'!B:B,MATCH($C552,'Policy Characteristics'!$C:$C,0))),"",INDEX('Policy Characteristics'!B:B,MATCH($C552,'Policy Characteristics'!$C:$C,0)))</f>
        <v>Electrification</v>
      </c>
      <c r="C552" s="276" t="str">
        <f t="shared" si="30"/>
        <v>Fraction of Eligible Industrial Energy Use Shifted to Electricity</v>
      </c>
      <c r="D552" s="6" t="s">
        <v>3102</v>
      </c>
      <c r="E552" s="1" t="s">
        <v>3607</v>
      </c>
      <c r="F552" t="s">
        <v>2790</v>
      </c>
      <c r="G552" s="47" t="s">
        <v>3614</v>
      </c>
      <c r="H552" s="44">
        <v>1843</v>
      </c>
      <c r="I552" s="347" t="s">
        <v>44</v>
      </c>
      <c r="J552" s="277" t="str">
        <f>IF(ISBLANK(INDEX('Policy Characteristics'!D:D,MATCH($C552,'Policy Characteristics'!$C:$C,0))),"",INDEX('Policy Characteristics'!D:D,MATCH($C552,'Policy Characteristics'!$C:$C,0)))</f>
        <v>Electrification</v>
      </c>
      <c r="K552" s="276" t="str">
        <f>IF(ISBLANK(INDEX('Policy Characteristics'!E:E,MATCH($C552,'Policy Characteristics'!$C:$C,0))),"",INDEX('Policy Characteristics'!E:E,MATCH($C552,'Policy Characteristics'!$C:$C,0)))</f>
        <v>indst shift to electricity</v>
      </c>
      <c r="L552" s="284">
        <f>IF(ISBLANK(INDEX('Policy Characteristics'!F:F,MATCH($C552,'Policy Characteristics'!$C:$C,0))),"",INDEX('Policy Characteristics'!F:F,MATCH($C552,'Policy Characteristics'!$C:$C,0)))</f>
        <v>0</v>
      </c>
      <c r="M552" s="284">
        <f>IF(ISBLANK(INDEX('Policy Characteristics'!G:G,MATCH($C552,'Policy Characteristics'!$C:$C,0))),"",INDEX('Policy Characteristics'!G:G,MATCH($C552,'Policy Characteristics'!$C:$C,0)))</f>
        <v>1</v>
      </c>
      <c r="N552" s="284">
        <f>IF(ISBLANK(INDEX('Policy Characteristics'!H:H,MATCH($C552,'Policy Characteristics'!$C:$C,0))),"",INDEX('Policy Characteristics'!H:H,MATCH($C552,'Policy Characteristics'!$C:$C,0)))</f>
        <v>0.01</v>
      </c>
      <c r="O552" s="276" t="str">
        <f>IF(ISBLANK(INDEX('Policy Characteristics'!I:I,MATCH($C552,'Policy Characteristics'!$C:$C,0))),"",INDEX('Policy Characteristics'!I:I,MATCH($C552,'Policy Characteristics'!$C:$C,0)))</f>
        <v>% of fuel shifted</v>
      </c>
      <c r="P552" s="27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2" s="276" t="str">
        <f>IF(ISBLANK(INDEX('Policy Characteristics'!K:K,MATCH($C552,'Policy Characteristics'!$C:$C,0))),"",INDEX('Policy Characteristics'!K:K,MATCH($C552,'Policy Characteristics'!$C:$C,0)))</f>
        <v>industry-ag-main.html#fuel-switching</v>
      </c>
      <c r="R552" s="276" t="str">
        <f>IF(ISBLANK(INDEX('Policy Characteristics'!L:L,MATCH($C552,'Policy Characteristics'!$C:$C,0))),"",INDEX('Policy Characteristics'!L:L,MATCH($C552,'Policy Characteristics'!$C:$C,0)))</f>
        <v>industry-elec-and-hydrogen.html</v>
      </c>
    </row>
    <row r="553" spans="1:18" x14ac:dyDescent="0.25">
      <c r="A553" s="276" t="str">
        <f>IF(ISBLANK(INDEX('Policy Characteristics'!A:A,MATCH($C553,'Policy Characteristics'!$C:$C,0))),"",INDEX('Policy Characteristics'!A:A,MATCH($C553,'Policy Characteristics'!$C:$C,0)))</f>
        <v>Industry</v>
      </c>
      <c r="B553" s="285" t="str">
        <f>IF(ISBLANK(INDEX('Policy Characteristics'!B:B,MATCH($C553,'Policy Characteristics'!$C:$C,0))),"",INDEX('Policy Characteristics'!B:B,MATCH($C553,'Policy Characteristics'!$C:$C,0)))</f>
        <v>Electrification</v>
      </c>
      <c r="C553" s="276" t="str">
        <f t="shared" si="30"/>
        <v>Fraction of Eligible Industrial Energy Use Shifted to Electricity</v>
      </c>
      <c r="D553" s="6" t="s">
        <v>3102</v>
      </c>
      <c r="E553" s="1" t="s">
        <v>3608</v>
      </c>
      <c r="F553" t="s">
        <v>2790</v>
      </c>
      <c r="G553" s="47" t="s">
        <v>3615</v>
      </c>
      <c r="H553" s="44">
        <v>1844</v>
      </c>
      <c r="I553" s="347" t="s">
        <v>45</v>
      </c>
      <c r="J553" s="277" t="str">
        <f>IF(ISBLANK(INDEX('Policy Characteristics'!D:D,MATCH($C553,'Policy Characteristics'!$C:$C,0))),"",INDEX('Policy Characteristics'!D:D,MATCH($C553,'Policy Characteristics'!$C:$C,0)))</f>
        <v>Electrification</v>
      </c>
      <c r="K553" s="276" t="str">
        <f>IF(ISBLANK(INDEX('Policy Characteristics'!E:E,MATCH($C553,'Policy Characteristics'!$C:$C,0))),"",INDEX('Policy Characteristics'!E:E,MATCH($C553,'Policy Characteristics'!$C:$C,0)))</f>
        <v>indst shift to electricity</v>
      </c>
      <c r="L553" s="284">
        <f>IF(ISBLANK(INDEX('Policy Characteristics'!F:F,MATCH($C553,'Policy Characteristics'!$C:$C,0))),"",INDEX('Policy Characteristics'!F:F,MATCH($C553,'Policy Characteristics'!$C:$C,0)))</f>
        <v>0</v>
      </c>
      <c r="M553" s="284">
        <f>IF(ISBLANK(INDEX('Policy Characteristics'!G:G,MATCH($C553,'Policy Characteristics'!$C:$C,0))),"",INDEX('Policy Characteristics'!G:G,MATCH($C553,'Policy Characteristics'!$C:$C,0)))</f>
        <v>1</v>
      </c>
      <c r="N553" s="284">
        <f>IF(ISBLANK(INDEX('Policy Characteristics'!H:H,MATCH($C553,'Policy Characteristics'!$C:$C,0))),"",INDEX('Policy Characteristics'!H:H,MATCH($C553,'Policy Characteristics'!$C:$C,0)))</f>
        <v>0.01</v>
      </c>
      <c r="O553" s="276" t="str">
        <f>IF(ISBLANK(INDEX('Policy Characteristics'!I:I,MATCH($C553,'Policy Characteristics'!$C:$C,0))),"",INDEX('Policy Characteristics'!I:I,MATCH($C553,'Policy Characteristics'!$C:$C,0)))</f>
        <v>% of fuel shifted</v>
      </c>
      <c r="P553" s="27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3" s="276" t="str">
        <f>IF(ISBLANK(INDEX('Policy Characteristics'!K:K,MATCH($C553,'Policy Characteristics'!$C:$C,0))),"",INDEX('Policy Characteristics'!K:K,MATCH($C553,'Policy Characteristics'!$C:$C,0)))</f>
        <v>industry-ag-main.html#fuel-switching</v>
      </c>
      <c r="R553" s="276" t="str">
        <f>IF(ISBLANK(INDEX('Policy Characteristics'!L:L,MATCH($C553,'Policy Characteristics'!$C:$C,0))),"",INDEX('Policy Characteristics'!L:L,MATCH($C553,'Policy Characteristics'!$C:$C,0)))</f>
        <v>industry-elec-and-hydrogen.html</v>
      </c>
    </row>
    <row r="554" spans="1:18" x14ac:dyDescent="0.25">
      <c r="A554" s="276" t="str">
        <f>IF(ISBLANK(INDEX('Policy Characteristics'!A:A,MATCH($C554,'Policy Characteristics'!$C:$C,0))),"",INDEX('Policy Characteristics'!A:A,MATCH($C554,'Policy Characteristics'!$C:$C,0)))</f>
        <v>Industry</v>
      </c>
      <c r="B554" s="285" t="str">
        <f>IF(ISBLANK(INDEX('Policy Characteristics'!B:B,MATCH($C554,'Policy Characteristics'!$C:$C,0))),"",INDEX('Policy Characteristics'!B:B,MATCH($C554,'Policy Characteristics'!$C:$C,0)))</f>
        <v>Electrification</v>
      </c>
      <c r="C554" s="276" t="str">
        <f t="shared" si="30"/>
        <v>Fraction of Eligible Industrial Energy Use Shifted to Electricity</v>
      </c>
      <c r="D554" s="6" t="s">
        <v>3102</v>
      </c>
      <c r="E554" s="1" t="s">
        <v>3609</v>
      </c>
      <c r="F554" t="s">
        <v>2790</v>
      </c>
      <c r="G554" s="47" t="s">
        <v>3616</v>
      </c>
      <c r="H554" s="44">
        <v>1845</v>
      </c>
      <c r="I554" s="347" t="s">
        <v>45</v>
      </c>
      <c r="J554" s="277" t="str">
        <f>IF(ISBLANK(INDEX('Policy Characteristics'!D:D,MATCH($C554,'Policy Characteristics'!$C:$C,0))),"",INDEX('Policy Characteristics'!D:D,MATCH($C554,'Policy Characteristics'!$C:$C,0)))</f>
        <v>Electrification</v>
      </c>
      <c r="K554" s="276" t="str">
        <f>IF(ISBLANK(INDEX('Policy Characteristics'!E:E,MATCH($C554,'Policy Characteristics'!$C:$C,0))),"",INDEX('Policy Characteristics'!E:E,MATCH($C554,'Policy Characteristics'!$C:$C,0)))</f>
        <v>indst shift to electricity</v>
      </c>
      <c r="L554" s="284">
        <f>IF(ISBLANK(INDEX('Policy Characteristics'!F:F,MATCH($C554,'Policy Characteristics'!$C:$C,0))),"",INDEX('Policy Characteristics'!F:F,MATCH($C554,'Policy Characteristics'!$C:$C,0)))</f>
        <v>0</v>
      </c>
      <c r="M554" s="284">
        <f>IF(ISBLANK(INDEX('Policy Characteristics'!G:G,MATCH($C554,'Policy Characteristics'!$C:$C,0))),"",INDEX('Policy Characteristics'!G:G,MATCH($C554,'Policy Characteristics'!$C:$C,0)))</f>
        <v>1</v>
      </c>
      <c r="N554" s="284">
        <f>IF(ISBLANK(INDEX('Policy Characteristics'!H:H,MATCH($C554,'Policy Characteristics'!$C:$C,0))),"",INDEX('Policy Characteristics'!H:H,MATCH($C554,'Policy Characteristics'!$C:$C,0)))</f>
        <v>0.01</v>
      </c>
      <c r="O554" s="276" t="str">
        <f>IF(ISBLANK(INDEX('Policy Characteristics'!I:I,MATCH($C554,'Policy Characteristics'!$C:$C,0))),"",INDEX('Policy Characteristics'!I:I,MATCH($C554,'Policy Characteristics'!$C:$C,0)))</f>
        <v>% of fuel shifted</v>
      </c>
      <c r="P554" s="27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4" s="276" t="str">
        <f>IF(ISBLANK(INDEX('Policy Characteristics'!K:K,MATCH($C554,'Policy Characteristics'!$C:$C,0))),"",INDEX('Policy Characteristics'!K:K,MATCH($C554,'Policy Characteristics'!$C:$C,0)))</f>
        <v>industry-ag-main.html#fuel-switching</v>
      </c>
      <c r="R554" s="276" t="str">
        <f>IF(ISBLANK(INDEX('Policy Characteristics'!L:L,MATCH($C554,'Policy Characteristics'!$C:$C,0))),"",INDEX('Policy Characteristics'!L:L,MATCH($C554,'Policy Characteristics'!$C:$C,0)))</f>
        <v>industry-elec-and-hydrogen.html</v>
      </c>
    </row>
    <row r="555" spans="1:18" x14ac:dyDescent="0.25">
      <c r="A555" s="276" t="str">
        <f>IF(ISBLANK(INDEX('Policy Characteristics'!A:A,MATCH($C555,'Policy Characteristics'!$C:$C,0))),"",INDEX('Policy Characteristics'!A:A,MATCH($C555,'Policy Characteristics'!$C:$C,0)))</f>
        <v>Industry</v>
      </c>
      <c r="B555" s="285" t="str">
        <f>IF(ISBLANK(INDEX('Policy Characteristics'!B:B,MATCH($C555,'Policy Characteristics'!$C:$C,0))),"",INDEX('Policy Characteristics'!B:B,MATCH($C555,'Policy Characteristics'!$C:$C,0)))</f>
        <v>Electrification</v>
      </c>
      <c r="C555" s="276" t="str">
        <f t="shared" si="30"/>
        <v>Fraction of Eligible Industrial Energy Use Shifted to Electricity</v>
      </c>
      <c r="D555" s="6" t="s">
        <v>3102</v>
      </c>
      <c r="E555" s="1" t="s">
        <v>3610</v>
      </c>
      <c r="F555" t="s">
        <v>2790</v>
      </c>
      <c r="G555" s="47" t="s">
        <v>3617</v>
      </c>
      <c r="H555" s="44">
        <v>1846</v>
      </c>
      <c r="I555" s="347" t="s">
        <v>45</v>
      </c>
      <c r="J555" s="277" t="str">
        <f>IF(ISBLANK(INDEX('Policy Characteristics'!D:D,MATCH($C555,'Policy Characteristics'!$C:$C,0))),"",INDEX('Policy Characteristics'!D:D,MATCH($C555,'Policy Characteristics'!$C:$C,0)))</f>
        <v>Electrification</v>
      </c>
      <c r="K555" s="276" t="str">
        <f>IF(ISBLANK(INDEX('Policy Characteristics'!E:E,MATCH($C555,'Policy Characteristics'!$C:$C,0))),"",INDEX('Policy Characteristics'!E:E,MATCH($C555,'Policy Characteristics'!$C:$C,0)))</f>
        <v>indst shift to electricity</v>
      </c>
      <c r="L555" s="284">
        <f>IF(ISBLANK(INDEX('Policy Characteristics'!F:F,MATCH($C555,'Policy Characteristics'!$C:$C,0))),"",INDEX('Policy Characteristics'!F:F,MATCH($C555,'Policy Characteristics'!$C:$C,0)))</f>
        <v>0</v>
      </c>
      <c r="M555" s="284">
        <f>IF(ISBLANK(INDEX('Policy Characteristics'!G:G,MATCH($C555,'Policy Characteristics'!$C:$C,0))),"",INDEX('Policy Characteristics'!G:G,MATCH($C555,'Policy Characteristics'!$C:$C,0)))</f>
        <v>1</v>
      </c>
      <c r="N555" s="284">
        <f>IF(ISBLANK(INDEX('Policy Characteristics'!H:H,MATCH($C555,'Policy Characteristics'!$C:$C,0))),"",INDEX('Policy Characteristics'!H:H,MATCH($C555,'Policy Characteristics'!$C:$C,0)))</f>
        <v>0.01</v>
      </c>
      <c r="O555" s="276" t="str">
        <f>IF(ISBLANK(INDEX('Policy Characteristics'!I:I,MATCH($C555,'Policy Characteristics'!$C:$C,0))),"",INDEX('Policy Characteristics'!I:I,MATCH($C555,'Policy Characteristics'!$C:$C,0)))</f>
        <v>% of fuel shifted</v>
      </c>
      <c r="P555" s="27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5" s="276" t="str">
        <f>IF(ISBLANK(INDEX('Policy Characteristics'!K:K,MATCH($C555,'Policy Characteristics'!$C:$C,0))),"",INDEX('Policy Characteristics'!K:K,MATCH($C555,'Policy Characteristics'!$C:$C,0)))</f>
        <v>industry-ag-main.html#fuel-switching</v>
      </c>
      <c r="R555" s="276" t="str">
        <f>IF(ISBLANK(INDEX('Policy Characteristics'!L:L,MATCH($C555,'Policy Characteristics'!$C:$C,0))),"",INDEX('Policy Characteristics'!L:L,MATCH($C555,'Policy Characteristics'!$C:$C,0)))</f>
        <v>industry-elec-and-hydrogen.html</v>
      </c>
    </row>
    <row r="556" spans="1:18" x14ac:dyDescent="0.25">
      <c r="A556" s="276" t="str">
        <f>IF(ISBLANK(INDEX('Policy Characteristics'!A:A,MATCH($C556,'Policy Characteristics'!$C:$C,0))),"",INDEX('Policy Characteristics'!A:A,MATCH($C556,'Policy Characteristics'!$C:$C,0)))</f>
        <v>Industry</v>
      </c>
      <c r="B556" s="285" t="str">
        <f>IF(ISBLANK(INDEX('Policy Characteristics'!B:B,MATCH($C556,'Policy Characteristics'!$C:$C,0))),"",INDEX('Policy Characteristics'!B:B,MATCH($C556,'Policy Characteristics'!$C:$C,0)))</f>
        <v>Electrification</v>
      </c>
      <c r="C556" s="276" t="str">
        <f t="shared" si="30"/>
        <v>Fraction of Eligible Industrial Energy Use Shifted to Electricity</v>
      </c>
      <c r="D556" s="6" t="s">
        <v>3102</v>
      </c>
      <c r="E556" s="1" t="s">
        <v>3611</v>
      </c>
      <c r="F556" t="s">
        <v>2790</v>
      </c>
      <c r="G556" s="47" t="s">
        <v>3618</v>
      </c>
      <c r="H556" s="44">
        <v>1847</v>
      </c>
      <c r="I556" s="347" t="s">
        <v>45</v>
      </c>
      <c r="J556" s="277" t="str">
        <f>IF(ISBLANK(INDEX('Policy Characteristics'!D:D,MATCH($C556,'Policy Characteristics'!$C:$C,0))),"",INDEX('Policy Characteristics'!D:D,MATCH($C556,'Policy Characteristics'!$C:$C,0)))</f>
        <v>Electrification</v>
      </c>
      <c r="K556" s="276" t="str">
        <f>IF(ISBLANK(INDEX('Policy Characteristics'!E:E,MATCH($C556,'Policy Characteristics'!$C:$C,0))),"",INDEX('Policy Characteristics'!E:E,MATCH($C556,'Policy Characteristics'!$C:$C,0)))</f>
        <v>indst shift to electricity</v>
      </c>
      <c r="L556" s="284">
        <f>IF(ISBLANK(INDEX('Policy Characteristics'!F:F,MATCH($C556,'Policy Characteristics'!$C:$C,0))),"",INDEX('Policy Characteristics'!F:F,MATCH($C556,'Policy Characteristics'!$C:$C,0)))</f>
        <v>0</v>
      </c>
      <c r="M556" s="284">
        <f>IF(ISBLANK(INDEX('Policy Characteristics'!G:G,MATCH($C556,'Policy Characteristics'!$C:$C,0))),"",INDEX('Policy Characteristics'!G:G,MATCH($C556,'Policy Characteristics'!$C:$C,0)))</f>
        <v>1</v>
      </c>
      <c r="N556" s="284">
        <f>IF(ISBLANK(INDEX('Policy Characteristics'!H:H,MATCH($C556,'Policy Characteristics'!$C:$C,0))),"",INDEX('Policy Characteristics'!H:H,MATCH($C556,'Policy Characteristics'!$C:$C,0)))</f>
        <v>0.01</v>
      </c>
      <c r="O556" s="276" t="str">
        <f>IF(ISBLANK(INDEX('Policy Characteristics'!I:I,MATCH($C556,'Policy Characteristics'!$C:$C,0))),"",INDEX('Policy Characteristics'!I:I,MATCH($C556,'Policy Characteristics'!$C:$C,0)))</f>
        <v>% of fuel shifted</v>
      </c>
      <c r="P556" s="27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6" s="276" t="str">
        <f>IF(ISBLANK(INDEX('Policy Characteristics'!K:K,MATCH($C556,'Policy Characteristics'!$C:$C,0))),"",INDEX('Policy Characteristics'!K:K,MATCH($C556,'Policy Characteristics'!$C:$C,0)))</f>
        <v>industry-ag-main.html#fuel-switching</v>
      </c>
      <c r="R556" s="276" t="str">
        <f>IF(ISBLANK(INDEX('Policy Characteristics'!L:L,MATCH($C556,'Policy Characteristics'!$C:$C,0))),"",INDEX('Policy Characteristics'!L:L,MATCH($C556,'Policy Characteristics'!$C:$C,0)))</f>
        <v>industry-elec-and-hydrogen.html</v>
      </c>
    </row>
    <row r="557" spans="1:18" x14ac:dyDescent="0.25">
      <c r="A557" s="276" t="str">
        <f>IF(ISBLANK(INDEX('Policy Characteristics'!A:A,MATCH($C557,'Policy Characteristics'!$C:$C,0))),"",INDEX('Policy Characteristics'!A:A,MATCH($C557,'Policy Characteristics'!$C:$C,0)))</f>
        <v>Industry</v>
      </c>
      <c r="B557" s="285" t="str">
        <f>IF(ISBLANK(INDEX('Policy Characteristics'!B:B,MATCH($C557,'Policy Characteristics'!$C:$C,0))),"",INDEX('Policy Characteristics'!B:B,MATCH($C557,'Policy Characteristics'!$C:$C,0)))</f>
        <v>Electrification</v>
      </c>
      <c r="C557" s="276" t="str">
        <f t="shared" si="30"/>
        <v>Fraction of Eligible Industrial Energy Use Shifted to Electricity</v>
      </c>
      <c r="D557" s="6" t="s">
        <v>3102</v>
      </c>
      <c r="E557" s="1" t="s">
        <v>3612</v>
      </c>
      <c r="F557" t="s">
        <v>2790</v>
      </c>
      <c r="G557" s="47" t="s">
        <v>3619</v>
      </c>
      <c r="H557" s="44">
        <v>1848</v>
      </c>
      <c r="I557" s="347" t="s">
        <v>45</v>
      </c>
      <c r="J557" s="277" t="str">
        <f>IF(ISBLANK(INDEX('Policy Characteristics'!D:D,MATCH($C557,'Policy Characteristics'!$C:$C,0))),"",INDEX('Policy Characteristics'!D:D,MATCH($C557,'Policy Characteristics'!$C:$C,0)))</f>
        <v>Electrification</v>
      </c>
      <c r="K557" s="276" t="str">
        <f>IF(ISBLANK(INDEX('Policy Characteristics'!E:E,MATCH($C557,'Policy Characteristics'!$C:$C,0))),"",INDEX('Policy Characteristics'!E:E,MATCH($C557,'Policy Characteristics'!$C:$C,0)))</f>
        <v>indst shift to electricity</v>
      </c>
      <c r="L557" s="284">
        <f>IF(ISBLANK(INDEX('Policy Characteristics'!F:F,MATCH($C557,'Policy Characteristics'!$C:$C,0))),"",INDEX('Policy Characteristics'!F:F,MATCH($C557,'Policy Characteristics'!$C:$C,0)))</f>
        <v>0</v>
      </c>
      <c r="M557" s="284">
        <f>IF(ISBLANK(INDEX('Policy Characteristics'!G:G,MATCH($C557,'Policy Characteristics'!$C:$C,0))),"",INDEX('Policy Characteristics'!G:G,MATCH($C557,'Policy Characteristics'!$C:$C,0)))</f>
        <v>1</v>
      </c>
      <c r="N557" s="284">
        <f>IF(ISBLANK(INDEX('Policy Characteristics'!H:H,MATCH($C557,'Policy Characteristics'!$C:$C,0))),"",INDEX('Policy Characteristics'!H:H,MATCH($C557,'Policy Characteristics'!$C:$C,0)))</f>
        <v>0.01</v>
      </c>
      <c r="O557" s="276" t="str">
        <f>IF(ISBLANK(INDEX('Policy Characteristics'!I:I,MATCH($C557,'Policy Characteristics'!$C:$C,0))),"",INDEX('Policy Characteristics'!I:I,MATCH($C557,'Policy Characteristics'!$C:$C,0)))</f>
        <v>% of fuel shifted</v>
      </c>
      <c r="P557" s="27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7" s="276" t="str">
        <f>IF(ISBLANK(INDEX('Policy Characteristics'!K:K,MATCH($C557,'Policy Characteristics'!$C:$C,0))),"",INDEX('Policy Characteristics'!K:K,MATCH($C557,'Policy Characteristics'!$C:$C,0)))</f>
        <v>industry-ag-main.html#fuel-switching</v>
      </c>
      <c r="R557" s="276" t="str">
        <f>IF(ISBLANK(INDEX('Policy Characteristics'!L:L,MATCH($C557,'Policy Characteristics'!$C:$C,0))),"",INDEX('Policy Characteristics'!L:L,MATCH($C557,'Policy Characteristics'!$C:$C,0)))</f>
        <v>industry-elec-and-hydrogen.html</v>
      </c>
    </row>
    <row r="558" spans="1:18" x14ac:dyDescent="0.25">
      <c r="A558" s="276" t="str">
        <f>IF(ISBLANK(INDEX('Policy Characteristics'!A:A,MATCH($C558,'Policy Characteristics'!$C:$C,0))),"",INDEX('Policy Characteristics'!A:A,MATCH($C558,'Policy Characteristics'!$C:$C,0)))</f>
        <v>Industry</v>
      </c>
      <c r="B558" s="285" t="str">
        <f>IF(ISBLANK(INDEX('Policy Characteristics'!B:B,MATCH($C558,'Policy Characteristics'!$C:$C,0))),"",INDEX('Policy Characteristics'!B:B,MATCH($C558,'Policy Characteristics'!$C:$C,0)))</f>
        <v>Electrification</v>
      </c>
      <c r="C558" s="276" t="str">
        <f t="shared" si="30"/>
        <v>Fraction of Eligible Industrial Energy Use Shifted to Electricity</v>
      </c>
      <c r="D558" s="6" t="s">
        <v>3102</v>
      </c>
      <c r="E558" s="1" t="s">
        <v>3606</v>
      </c>
      <c r="F558" t="s">
        <v>2790</v>
      </c>
      <c r="G558" s="47" t="s">
        <v>3620</v>
      </c>
      <c r="H558" s="44">
        <v>1849</v>
      </c>
      <c r="I558" s="347" t="s">
        <v>45</v>
      </c>
      <c r="J558" s="277" t="str">
        <f>IF(ISBLANK(INDEX('Policy Characteristics'!D:D,MATCH($C558,'Policy Characteristics'!$C:$C,0))),"",INDEX('Policy Characteristics'!D:D,MATCH($C558,'Policy Characteristics'!$C:$C,0)))</f>
        <v>Electrification</v>
      </c>
      <c r="K558" s="276" t="str">
        <f>IF(ISBLANK(INDEX('Policy Characteristics'!E:E,MATCH($C558,'Policy Characteristics'!$C:$C,0))),"",INDEX('Policy Characteristics'!E:E,MATCH($C558,'Policy Characteristics'!$C:$C,0)))</f>
        <v>indst shift to electricity</v>
      </c>
      <c r="L558" s="284">
        <f>IF(ISBLANK(INDEX('Policy Characteristics'!F:F,MATCH($C558,'Policy Characteristics'!$C:$C,0))),"",INDEX('Policy Characteristics'!F:F,MATCH($C558,'Policy Characteristics'!$C:$C,0)))</f>
        <v>0</v>
      </c>
      <c r="M558" s="284">
        <f>IF(ISBLANK(INDEX('Policy Characteristics'!G:G,MATCH($C558,'Policy Characteristics'!$C:$C,0))),"",INDEX('Policy Characteristics'!G:G,MATCH($C558,'Policy Characteristics'!$C:$C,0)))</f>
        <v>1</v>
      </c>
      <c r="N558" s="284">
        <f>IF(ISBLANK(INDEX('Policy Characteristics'!H:H,MATCH($C558,'Policy Characteristics'!$C:$C,0))),"",INDEX('Policy Characteristics'!H:H,MATCH($C558,'Policy Characteristics'!$C:$C,0)))</f>
        <v>0.01</v>
      </c>
      <c r="O558" s="276" t="str">
        <f>IF(ISBLANK(INDEX('Policy Characteristics'!I:I,MATCH($C558,'Policy Characteristics'!$C:$C,0))),"",INDEX('Policy Characteristics'!I:I,MATCH($C558,'Policy Characteristics'!$C:$C,0)))</f>
        <v>% of fuel shifted</v>
      </c>
      <c r="P558" s="27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8" s="276" t="str">
        <f>IF(ISBLANK(INDEX('Policy Characteristics'!K:K,MATCH($C558,'Policy Characteristics'!$C:$C,0))),"",INDEX('Policy Characteristics'!K:K,MATCH($C558,'Policy Characteristics'!$C:$C,0)))</f>
        <v>industry-ag-main.html#fuel-switching</v>
      </c>
      <c r="R558" s="276" t="str">
        <f>IF(ISBLANK(INDEX('Policy Characteristics'!L:L,MATCH($C558,'Policy Characteristics'!$C:$C,0))),"",INDEX('Policy Characteristics'!L:L,MATCH($C558,'Policy Characteristics'!$C:$C,0)))</f>
        <v>industry-elec-and-hydrogen.html</v>
      </c>
    </row>
    <row r="559" spans="1:18" x14ac:dyDescent="0.25">
      <c r="A559" s="276" t="str">
        <f>IF(ISBLANK(INDEX('Policy Characteristics'!A:A,MATCH($C559,'Policy Characteristics'!$C:$C,0))),"",INDEX('Policy Characteristics'!A:A,MATCH($C559,'Policy Characteristics'!$C:$C,0)))</f>
        <v>Industry</v>
      </c>
      <c r="B559" s="285" t="str">
        <f>IF(ISBLANK(INDEX('Policy Characteristics'!B:B,MATCH($C559,'Policy Characteristics'!$C:$C,0))),"",INDEX('Policy Characteristics'!B:B,MATCH($C559,'Policy Characteristics'!$C:$C,0)))</f>
        <v>Electrification</v>
      </c>
      <c r="C559" s="276" t="str">
        <f t="shared" si="30"/>
        <v>Fraction of Eligible Industrial Energy Use Shifted to Electricity</v>
      </c>
      <c r="D559" s="6" t="s">
        <v>3103</v>
      </c>
      <c r="E559" s="1" t="s">
        <v>3605</v>
      </c>
      <c r="F559" t="s">
        <v>3067</v>
      </c>
      <c r="G559" s="47" t="s">
        <v>3613</v>
      </c>
      <c r="H559" s="44">
        <v>1850</v>
      </c>
      <c r="I559" s="347" t="s">
        <v>44</v>
      </c>
      <c r="J559" s="277" t="str">
        <f>IF(ISBLANK(INDEX('Policy Characteristics'!D:D,MATCH($C559,'Policy Characteristics'!$C:$C,0))),"",INDEX('Policy Characteristics'!D:D,MATCH($C559,'Policy Characteristics'!$C:$C,0)))</f>
        <v>Electrification</v>
      </c>
      <c r="K559" s="276" t="str">
        <f>IF(ISBLANK(INDEX('Policy Characteristics'!E:E,MATCH($C559,'Policy Characteristics'!$C:$C,0))),"",INDEX('Policy Characteristics'!E:E,MATCH($C559,'Policy Characteristics'!$C:$C,0)))</f>
        <v>indst shift to electricity</v>
      </c>
      <c r="L559" s="284">
        <f>IF(ISBLANK(INDEX('Policy Characteristics'!F:F,MATCH($C559,'Policy Characteristics'!$C:$C,0))),"",INDEX('Policy Characteristics'!F:F,MATCH($C559,'Policy Characteristics'!$C:$C,0)))</f>
        <v>0</v>
      </c>
      <c r="M559" s="284">
        <f>IF(ISBLANK(INDEX('Policy Characteristics'!G:G,MATCH($C559,'Policy Characteristics'!$C:$C,0))),"",INDEX('Policy Characteristics'!G:G,MATCH($C559,'Policy Characteristics'!$C:$C,0)))</f>
        <v>1</v>
      </c>
      <c r="N559" s="284">
        <f>IF(ISBLANK(INDEX('Policy Characteristics'!H:H,MATCH($C559,'Policy Characteristics'!$C:$C,0))),"",INDEX('Policy Characteristics'!H:H,MATCH($C559,'Policy Characteristics'!$C:$C,0)))</f>
        <v>0.01</v>
      </c>
      <c r="O559" s="276" t="str">
        <f>IF(ISBLANK(INDEX('Policy Characteristics'!I:I,MATCH($C559,'Policy Characteristics'!$C:$C,0))),"",INDEX('Policy Characteristics'!I:I,MATCH($C559,'Policy Characteristics'!$C:$C,0)))</f>
        <v>% of fuel shifted</v>
      </c>
      <c r="P559" s="27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59" s="276" t="str">
        <f>IF(ISBLANK(INDEX('Policy Characteristics'!K:K,MATCH($C559,'Policy Characteristics'!$C:$C,0))),"",INDEX('Policy Characteristics'!K:K,MATCH($C559,'Policy Characteristics'!$C:$C,0)))</f>
        <v>industry-ag-main.html#fuel-switching</v>
      </c>
      <c r="R559" s="276" t="str">
        <f>IF(ISBLANK(INDEX('Policy Characteristics'!L:L,MATCH($C559,'Policy Characteristics'!$C:$C,0))),"",INDEX('Policy Characteristics'!L:L,MATCH($C559,'Policy Characteristics'!$C:$C,0)))</f>
        <v>industry-elec-and-hydrogen.html</v>
      </c>
    </row>
    <row r="560" spans="1:18" x14ac:dyDescent="0.25">
      <c r="A560" s="276" t="str">
        <f>IF(ISBLANK(INDEX('Policy Characteristics'!A:A,MATCH($C560,'Policy Characteristics'!$C:$C,0))),"",INDEX('Policy Characteristics'!A:A,MATCH($C560,'Policy Characteristics'!$C:$C,0)))</f>
        <v>Industry</v>
      </c>
      <c r="B560" s="285" t="str">
        <f>IF(ISBLANK(INDEX('Policy Characteristics'!B:B,MATCH($C560,'Policy Characteristics'!$C:$C,0))),"",INDEX('Policy Characteristics'!B:B,MATCH($C560,'Policy Characteristics'!$C:$C,0)))</f>
        <v>Electrification</v>
      </c>
      <c r="C560" s="276" t="str">
        <f t="shared" si="30"/>
        <v>Fraction of Eligible Industrial Energy Use Shifted to Electricity</v>
      </c>
      <c r="D560" s="6" t="s">
        <v>3103</v>
      </c>
      <c r="E560" s="1" t="s">
        <v>3607</v>
      </c>
      <c r="F560" t="s">
        <v>3067</v>
      </c>
      <c r="G560" s="47" t="s">
        <v>3614</v>
      </c>
      <c r="H560" s="44">
        <v>1851</v>
      </c>
      <c r="I560" s="347" t="s">
        <v>44</v>
      </c>
      <c r="J560" s="277" t="str">
        <f>IF(ISBLANK(INDEX('Policy Characteristics'!D:D,MATCH($C560,'Policy Characteristics'!$C:$C,0))),"",INDEX('Policy Characteristics'!D:D,MATCH($C560,'Policy Characteristics'!$C:$C,0)))</f>
        <v>Electrification</v>
      </c>
      <c r="K560" s="276" t="str">
        <f>IF(ISBLANK(INDEX('Policy Characteristics'!E:E,MATCH($C560,'Policy Characteristics'!$C:$C,0))),"",INDEX('Policy Characteristics'!E:E,MATCH($C560,'Policy Characteristics'!$C:$C,0)))</f>
        <v>indst shift to electricity</v>
      </c>
      <c r="L560" s="284">
        <f>IF(ISBLANK(INDEX('Policy Characteristics'!F:F,MATCH($C560,'Policy Characteristics'!$C:$C,0))),"",INDEX('Policy Characteristics'!F:F,MATCH($C560,'Policy Characteristics'!$C:$C,0)))</f>
        <v>0</v>
      </c>
      <c r="M560" s="284">
        <f>IF(ISBLANK(INDEX('Policy Characteristics'!G:G,MATCH($C560,'Policy Characteristics'!$C:$C,0))),"",INDEX('Policy Characteristics'!G:G,MATCH($C560,'Policy Characteristics'!$C:$C,0)))</f>
        <v>1</v>
      </c>
      <c r="N560" s="284">
        <f>IF(ISBLANK(INDEX('Policy Characteristics'!H:H,MATCH($C560,'Policy Characteristics'!$C:$C,0))),"",INDEX('Policy Characteristics'!H:H,MATCH($C560,'Policy Characteristics'!$C:$C,0)))</f>
        <v>0.01</v>
      </c>
      <c r="O560" s="276" t="str">
        <f>IF(ISBLANK(INDEX('Policy Characteristics'!I:I,MATCH($C560,'Policy Characteristics'!$C:$C,0))),"",INDEX('Policy Characteristics'!I:I,MATCH($C560,'Policy Characteristics'!$C:$C,0)))</f>
        <v>% of fuel shifted</v>
      </c>
      <c r="P560" s="27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0" s="276" t="str">
        <f>IF(ISBLANK(INDEX('Policy Characteristics'!K:K,MATCH($C560,'Policy Characteristics'!$C:$C,0))),"",INDEX('Policy Characteristics'!K:K,MATCH($C560,'Policy Characteristics'!$C:$C,0)))</f>
        <v>industry-ag-main.html#fuel-switching</v>
      </c>
      <c r="R560" s="276" t="str">
        <f>IF(ISBLANK(INDEX('Policy Characteristics'!L:L,MATCH($C560,'Policy Characteristics'!$C:$C,0))),"",INDEX('Policy Characteristics'!L:L,MATCH($C560,'Policy Characteristics'!$C:$C,0)))</f>
        <v>industry-elec-and-hydrogen.html</v>
      </c>
    </row>
    <row r="561" spans="1:18" x14ac:dyDescent="0.25">
      <c r="A561" s="276" t="str">
        <f>IF(ISBLANK(INDEX('Policy Characteristics'!A:A,MATCH($C561,'Policy Characteristics'!$C:$C,0))),"",INDEX('Policy Characteristics'!A:A,MATCH($C561,'Policy Characteristics'!$C:$C,0)))</f>
        <v>Industry</v>
      </c>
      <c r="B561" s="285" t="str">
        <f>IF(ISBLANK(INDEX('Policy Characteristics'!B:B,MATCH($C561,'Policy Characteristics'!$C:$C,0))),"",INDEX('Policy Characteristics'!B:B,MATCH($C561,'Policy Characteristics'!$C:$C,0)))</f>
        <v>Electrification</v>
      </c>
      <c r="C561" s="276" t="str">
        <f t="shared" si="30"/>
        <v>Fraction of Eligible Industrial Energy Use Shifted to Electricity</v>
      </c>
      <c r="D561" s="6" t="s">
        <v>3103</v>
      </c>
      <c r="E561" s="1" t="s">
        <v>3608</v>
      </c>
      <c r="F561" t="s">
        <v>3067</v>
      </c>
      <c r="G561" s="47" t="s">
        <v>3615</v>
      </c>
      <c r="H561" s="44">
        <v>1852</v>
      </c>
      <c r="I561" s="347" t="s">
        <v>44</v>
      </c>
      <c r="J561" s="277" t="str">
        <f>IF(ISBLANK(INDEX('Policy Characteristics'!D:D,MATCH($C561,'Policy Characteristics'!$C:$C,0))),"",INDEX('Policy Characteristics'!D:D,MATCH($C561,'Policy Characteristics'!$C:$C,0)))</f>
        <v>Electrification</v>
      </c>
      <c r="K561" s="276" t="str">
        <f>IF(ISBLANK(INDEX('Policy Characteristics'!E:E,MATCH($C561,'Policy Characteristics'!$C:$C,0))),"",INDEX('Policy Characteristics'!E:E,MATCH($C561,'Policy Characteristics'!$C:$C,0)))</f>
        <v>indst shift to electricity</v>
      </c>
      <c r="L561" s="284">
        <f>IF(ISBLANK(INDEX('Policy Characteristics'!F:F,MATCH($C561,'Policy Characteristics'!$C:$C,0))),"",INDEX('Policy Characteristics'!F:F,MATCH($C561,'Policy Characteristics'!$C:$C,0)))</f>
        <v>0</v>
      </c>
      <c r="M561" s="284">
        <f>IF(ISBLANK(INDEX('Policy Characteristics'!G:G,MATCH($C561,'Policy Characteristics'!$C:$C,0))),"",INDEX('Policy Characteristics'!G:G,MATCH($C561,'Policy Characteristics'!$C:$C,0)))</f>
        <v>1</v>
      </c>
      <c r="N561" s="284">
        <f>IF(ISBLANK(INDEX('Policy Characteristics'!H:H,MATCH($C561,'Policy Characteristics'!$C:$C,0))),"",INDEX('Policy Characteristics'!H:H,MATCH($C561,'Policy Characteristics'!$C:$C,0)))</f>
        <v>0.01</v>
      </c>
      <c r="O561" s="276" t="str">
        <f>IF(ISBLANK(INDEX('Policy Characteristics'!I:I,MATCH($C561,'Policy Characteristics'!$C:$C,0))),"",INDEX('Policy Characteristics'!I:I,MATCH($C561,'Policy Characteristics'!$C:$C,0)))</f>
        <v>% of fuel shifted</v>
      </c>
      <c r="P561" s="27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1" s="276" t="str">
        <f>IF(ISBLANK(INDEX('Policy Characteristics'!K:K,MATCH($C561,'Policy Characteristics'!$C:$C,0))),"",INDEX('Policy Characteristics'!K:K,MATCH($C561,'Policy Characteristics'!$C:$C,0)))</f>
        <v>industry-ag-main.html#fuel-switching</v>
      </c>
      <c r="R561" s="276" t="str">
        <f>IF(ISBLANK(INDEX('Policy Characteristics'!L:L,MATCH($C561,'Policy Characteristics'!$C:$C,0))),"",INDEX('Policy Characteristics'!L:L,MATCH($C561,'Policy Characteristics'!$C:$C,0)))</f>
        <v>industry-elec-and-hydrogen.html</v>
      </c>
    </row>
    <row r="562" spans="1:18" x14ac:dyDescent="0.25">
      <c r="A562" s="276" t="str">
        <f>IF(ISBLANK(INDEX('Policy Characteristics'!A:A,MATCH($C562,'Policy Characteristics'!$C:$C,0))),"",INDEX('Policy Characteristics'!A:A,MATCH($C562,'Policy Characteristics'!$C:$C,0)))</f>
        <v>Industry</v>
      </c>
      <c r="B562" s="285" t="str">
        <f>IF(ISBLANK(INDEX('Policy Characteristics'!B:B,MATCH($C562,'Policy Characteristics'!$C:$C,0))),"",INDEX('Policy Characteristics'!B:B,MATCH($C562,'Policy Characteristics'!$C:$C,0)))</f>
        <v>Electrification</v>
      </c>
      <c r="C562" s="276" t="str">
        <f t="shared" si="30"/>
        <v>Fraction of Eligible Industrial Energy Use Shifted to Electricity</v>
      </c>
      <c r="D562" s="6" t="s">
        <v>3103</v>
      </c>
      <c r="E562" s="1" t="s">
        <v>3609</v>
      </c>
      <c r="F562" t="s">
        <v>3067</v>
      </c>
      <c r="G562" s="47" t="s">
        <v>3616</v>
      </c>
      <c r="H562" s="44">
        <v>1853</v>
      </c>
      <c r="I562" s="347" t="s">
        <v>44</v>
      </c>
      <c r="J562" s="277" t="str">
        <f>IF(ISBLANK(INDEX('Policy Characteristics'!D:D,MATCH($C562,'Policy Characteristics'!$C:$C,0))),"",INDEX('Policy Characteristics'!D:D,MATCH($C562,'Policy Characteristics'!$C:$C,0)))</f>
        <v>Electrification</v>
      </c>
      <c r="K562" s="276" t="str">
        <f>IF(ISBLANK(INDEX('Policy Characteristics'!E:E,MATCH($C562,'Policy Characteristics'!$C:$C,0))),"",INDEX('Policy Characteristics'!E:E,MATCH($C562,'Policy Characteristics'!$C:$C,0)))</f>
        <v>indst shift to electricity</v>
      </c>
      <c r="L562" s="284">
        <f>IF(ISBLANK(INDEX('Policy Characteristics'!F:F,MATCH($C562,'Policy Characteristics'!$C:$C,0))),"",INDEX('Policy Characteristics'!F:F,MATCH($C562,'Policy Characteristics'!$C:$C,0)))</f>
        <v>0</v>
      </c>
      <c r="M562" s="284">
        <f>IF(ISBLANK(INDEX('Policy Characteristics'!G:G,MATCH($C562,'Policy Characteristics'!$C:$C,0))),"",INDEX('Policy Characteristics'!G:G,MATCH($C562,'Policy Characteristics'!$C:$C,0)))</f>
        <v>1</v>
      </c>
      <c r="N562" s="284">
        <f>IF(ISBLANK(INDEX('Policy Characteristics'!H:H,MATCH($C562,'Policy Characteristics'!$C:$C,0))),"",INDEX('Policy Characteristics'!H:H,MATCH($C562,'Policy Characteristics'!$C:$C,0)))</f>
        <v>0.01</v>
      </c>
      <c r="O562" s="276" t="str">
        <f>IF(ISBLANK(INDEX('Policy Characteristics'!I:I,MATCH($C562,'Policy Characteristics'!$C:$C,0))),"",INDEX('Policy Characteristics'!I:I,MATCH($C562,'Policy Characteristics'!$C:$C,0)))</f>
        <v>% of fuel shifted</v>
      </c>
      <c r="P562" s="27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2" s="276" t="str">
        <f>IF(ISBLANK(INDEX('Policy Characteristics'!K:K,MATCH($C562,'Policy Characteristics'!$C:$C,0))),"",INDEX('Policy Characteristics'!K:K,MATCH($C562,'Policy Characteristics'!$C:$C,0)))</f>
        <v>industry-ag-main.html#fuel-switching</v>
      </c>
      <c r="R562" s="276" t="str">
        <f>IF(ISBLANK(INDEX('Policy Characteristics'!L:L,MATCH($C562,'Policy Characteristics'!$C:$C,0))),"",INDEX('Policy Characteristics'!L:L,MATCH($C562,'Policy Characteristics'!$C:$C,0)))</f>
        <v>industry-elec-and-hydrogen.html</v>
      </c>
    </row>
    <row r="563" spans="1:18" x14ac:dyDescent="0.25">
      <c r="A563" s="276" t="str">
        <f>IF(ISBLANK(INDEX('Policy Characteristics'!A:A,MATCH($C563,'Policy Characteristics'!$C:$C,0))),"",INDEX('Policy Characteristics'!A:A,MATCH($C563,'Policy Characteristics'!$C:$C,0)))</f>
        <v>Industry</v>
      </c>
      <c r="B563" s="285" t="str">
        <f>IF(ISBLANK(INDEX('Policy Characteristics'!B:B,MATCH($C563,'Policy Characteristics'!$C:$C,0))),"",INDEX('Policy Characteristics'!B:B,MATCH($C563,'Policy Characteristics'!$C:$C,0)))</f>
        <v>Electrification</v>
      </c>
      <c r="C563" s="276" t="str">
        <f t="shared" si="30"/>
        <v>Fraction of Eligible Industrial Energy Use Shifted to Electricity</v>
      </c>
      <c r="D563" s="6" t="s">
        <v>3103</v>
      </c>
      <c r="E563" s="1" t="s">
        <v>3610</v>
      </c>
      <c r="F563" t="s">
        <v>3067</v>
      </c>
      <c r="G563" s="47" t="s">
        <v>3617</v>
      </c>
      <c r="H563" s="44">
        <v>1854</v>
      </c>
      <c r="I563" s="347" t="s">
        <v>45</v>
      </c>
      <c r="J563" s="277" t="str">
        <f>IF(ISBLANK(INDEX('Policy Characteristics'!D:D,MATCH($C563,'Policy Characteristics'!$C:$C,0))),"",INDEX('Policy Characteristics'!D:D,MATCH($C563,'Policy Characteristics'!$C:$C,0)))</f>
        <v>Electrification</v>
      </c>
      <c r="K563" s="276" t="str">
        <f>IF(ISBLANK(INDEX('Policy Characteristics'!E:E,MATCH($C563,'Policy Characteristics'!$C:$C,0))),"",INDEX('Policy Characteristics'!E:E,MATCH($C563,'Policy Characteristics'!$C:$C,0)))</f>
        <v>indst shift to electricity</v>
      </c>
      <c r="L563" s="284">
        <f>IF(ISBLANK(INDEX('Policy Characteristics'!F:F,MATCH($C563,'Policy Characteristics'!$C:$C,0))),"",INDEX('Policy Characteristics'!F:F,MATCH($C563,'Policy Characteristics'!$C:$C,0)))</f>
        <v>0</v>
      </c>
      <c r="M563" s="284">
        <f>IF(ISBLANK(INDEX('Policy Characteristics'!G:G,MATCH($C563,'Policy Characteristics'!$C:$C,0))),"",INDEX('Policy Characteristics'!G:G,MATCH($C563,'Policy Characteristics'!$C:$C,0)))</f>
        <v>1</v>
      </c>
      <c r="N563" s="284">
        <f>IF(ISBLANK(INDEX('Policy Characteristics'!H:H,MATCH($C563,'Policy Characteristics'!$C:$C,0))),"",INDEX('Policy Characteristics'!H:H,MATCH($C563,'Policy Characteristics'!$C:$C,0)))</f>
        <v>0.01</v>
      </c>
      <c r="O563" s="276" t="str">
        <f>IF(ISBLANK(INDEX('Policy Characteristics'!I:I,MATCH($C563,'Policy Characteristics'!$C:$C,0))),"",INDEX('Policy Characteristics'!I:I,MATCH($C563,'Policy Characteristics'!$C:$C,0)))</f>
        <v>% of fuel shifted</v>
      </c>
      <c r="P563" s="27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3" s="276" t="str">
        <f>IF(ISBLANK(INDEX('Policy Characteristics'!K:K,MATCH($C563,'Policy Characteristics'!$C:$C,0))),"",INDEX('Policy Characteristics'!K:K,MATCH($C563,'Policy Characteristics'!$C:$C,0)))</f>
        <v>industry-ag-main.html#fuel-switching</v>
      </c>
      <c r="R563" s="276" t="str">
        <f>IF(ISBLANK(INDEX('Policy Characteristics'!L:L,MATCH($C563,'Policy Characteristics'!$C:$C,0))),"",INDEX('Policy Characteristics'!L:L,MATCH($C563,'Policy Characteristics'!$C:$C,0)))</f>
        <v>industry-elec-and-hydrogen.html</v>
      </c>
    </row>
    <row r="564" spans="1:18" x14ac:dyDescent="0.25">
      <c r="A564" s="276" t="str">
        <f>IF(ISBLANK(INDEX('Policy Characteristics'!A:A,MATCH($C564,'Policy Characteristics'!$C:$C,0))),"",INDEX('Policy Characteristics'!A:A,MATCH($C564,'Policy Characteristics'!$C:$C,0)))</f>
        <v>Industry</v>
      </c>
      <c r="B564" s="285" t="str">
        <f>IF(ISBLANK(INDEX('Policy Characteristics'!B:B,MATCH($C564,'Policy Characteristics'!$C:$C,0))),"",INDEX('Policy Characteristics'!B:B,MATCH($C564,'Policy Characteristics'!$C:$C,0)))</f>
        <v>Electrification</v>
      </c>
      <c r="C564" s="276" t="str">
        <f t="shared" si="30"/>
        <v>Fraction of Eligible Industrial Energy Use Shifted to Electricity</v>
      </c>
      <c r="D564" s="6" t="s">
        <v>3103</v>
      </c>
      <c r="E564" s="1" t="s">
        <v>3611</v>
      </c>
      <c r="F564" t="s">
        <v>3067</v>
      </c>
      <c r="G564" s="47" t="s">
        <v>3618</v>
      </c>
      <c r="H564" s="44">
        <v>1855</v>
      </c>
      <c r="I564" s="347" t="s">
        <v>45</v>
      </c>
      <c r="J564" s="277" t="str">
        <f>IF(ISBLANK(INDEX('Policy Characteristics'!D:D,MATCH($C564,'Policy Characteristics'!$C:$C,0))),"",INDEX('Policy Characteristics'!D:D,MATCH($C564,'Policy Characteristics'!$C:$C,0)))</f>
        <v>Electrification</v>
      </c>
      <c r="K564" s="276" t="str">
        <f>IF(ISBLANK(INDEX('Policy Characteristics'!E:E,MATCH($C564,'Policy Characteristics'!$C:$C,0))),"",INDEX('Policy Characteristics'!E:E,MATCH($C564,'Policy Characteristics'!$C:$C,0)))</f>
        <v>indst shift to electricity</v>
      </c>
      <c r="L564" s="284">
        <f>IF(ISBLANK(INDEX('Policy Characteristics'!F:F,MATCH($C564,'Policy Characteristics'!$C:$C,0))),"",INDEX('Policy Characteristics'!F:F,MATCH($C564,'Policy Characteristics'!$C:$C,0)))</f>
        <v>0</v>
      </c>
      <c r="M564" s="284">
        <f>IF(ISBLANK(INDEX('Policy Characteristics'!G:G,MATCH($C564,'Policy Characteristics'!$C:$C,0))),"",INDEX('Policy Characteristics'!G:G,MATCH($C564,'Policy Characteristics'!$C:$C,0)))</f>
        <v>1</v>
      </c>
      <c r="N564" s="284">
        <f>IF(ISBLANK(INDEX('Policy Characteristics'!H:H,MATCH($C564,'Policy Characteristics'!$C:$C,0))),"",INDEX('Policy Characteristics'!H:H,MATCH($C564,'Policy Characteristics'!$C:$C,0)))</f>
        <v>0.01</v>
      </c>
      <c r="O564" s="276" t="str">
        <f>IF(ISBLANK(INDEX('Policy Characteristics'!I:I,MATCH($C564,'Policy Characteristics'!$C:$C,0))),"",INDEX('Policy Characteristics'!I:I,MATCH($C564,'Policy Characteristics'!$C:$C,0)))</f>
        <v>% of fuel shifted</v>
      </c>
      <c r="P564" s="27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4" s="276" t="str">
        <f>IF(ISBLANK(INDEX('Policy Characteristics'!K:K,MATCH($C564,'Policy Characteristics'!$C:$C,0))),"",INDEX('Policy Characteristics'!K:K,MATCH($C564,'Policy Characteristics'!$C:$C,0)))</f>
        <v>industry-ag-main.html#fuel-switching</v>
      </c>
      <c r="R564" s="276" t="str">
        <f>IF(ISBLANK(INDEX('Policy Characteristics'!L:L,MATCH($C564,'Policy Characteristics'!$C:$C,0))),"",INDEX('Policy Characteristics'!L:L,MATCH($C564,'Policy Characteristics'!$C:$C,0)))</f>
        <v>industry-elec-and-hydrogen.html</v>
      </c>
    </row>
    <row r="565" spans="1:18" x14ac:dyDescent="0.25">
      <c r="A565" s="276" t="str">
        <f>IF(ISBLANK(INDEX('Policy Characteristics'!A:A,MATCH($C565,'Policy Characteristics'!$C:$C,0))),"",INDEX('Policy Characteristics'!A:A,MATCH($C565,'Policy Characteristics'!$C:$C,0)))</f>
        <v>Industry</v>
      </c>
      <c r="B565" s="285" t="str">
        <f>IF(ISBLANK(INDEX('Policy Characteristics'!B:B,MATCH($C565,'Policy Characteristics'!$C:$C,0))),"",INDEX('Policy Characteristics'!B:B,MATCH($C565,'Policy Characteristics'!$C:$C,0)))</f>
        <v>Electrification</v>
      </c>
      <c r="C565" s="276" t="str">
        <f t="shared" si="30"/>
        <v>Fraction of Eligible Industrial Energy Use Shifted to Electricity</v>
      </c>
      <c r="D565" s="6" t="s">
        <v>3103</v>
      </c>
      <c r="E565" s="1" t="s">
        <v>3612</v>
      </c>
      <c r="F565" t="s">
        <v>3067</v>
      </c>
      <c r="G565" s="47" t="s">
        <v>3619</v>
      </c>
      <c r="H565" s="44">
        <v>1856</v>
      </c>
      <c r="I565" s="347" t="s">
        <v>45</v>
      </c>
      <c r="J565" s="277" t="str">
        <f>IF(ISBLANK(INDEX('Policy Characteristics'!D:D,MATCH($C565,'Policy Characteristics'!$C:$C,0))),"",INDEX('Policy Characteristics'!D:D,MATCH($C565,'Policy Characteristics'!$C:$C,0)))</f>
        <v>Electrification</v>
      </c>
      <c r="K565" s="276" t="str">
        <f>IF(ISBLANK(INDEX('Policy Characteristics'!E:E,MATCH($C565,'Policy Characteristics'!$C:$C,0))),"",INDEX('Policy Characteristics'!E:E,MATCH($C565,'Policy Characteristics'!$C:$C,0)))</f>
        <v>indst shift to electricity</v>
      </c>
      <c r="L565" s="284">
        <f>IF(ISBLANK(INDEX('Policy Characteristics'!F:F,MATCH($C565,'Policy Characteristics'!$C:$C,0))),"",INDEX('Policy Characteristics'!F:F,MATCH($C565,'Policy Characteristics'!$C:$C,0)))</f>
        <v>0</v>
      </c>
      <c r="M565" s="284">
        <f>IF(ISBLANK(INDEX('Policy Characteristics'!G:G,MATCH($C565,'Policy Characteristics'!$C:$C,0))),"",INDEX('Policy Characteristics'!G:G,MATCH($C565,'Policy Characteristics'!$C:$C,0)))</f>
        <v>1</v>
      </c>
      <c r="N565" s="284">
        <f>IF(ISBLANK(INDEX('Policy Characteristics'!H:H,MATCH($C565,'Policy Characteristics'!$C:$C,0))),"",INDEX('Policy Characteristics'!H:H,MATCH($C565,'Policy Characteristics'!$C:$C,0)))</f>
        <v>0.01</v>
      </c>
      <c r="O565" s="276" t="str">
        <f>IF(ISBLANK(INDEX('Policy Characteristics'!I:I,MATCH($C565,'Policy Characteristics'!$C:$C,0))),"",INDEX('Policy Characteristics'!I:I,MATCH($C565,'Policy Characteristics'!$C:$C,0)))</f>
        <v>% of fuel shifted</v>
      </c>
      <c r="P565" s="27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5" s="276" t="str">
        <f>IF(ISBLANK(INDEX('Policy Characteristics'!K:K,MATCH($C565,'Policy Characteristics'!$C:$C,0))),"",INDEX('Policy Characteristics'!K:K,MATCH($C565,'Policy Characteristics'!$C:$C,0)))</f>
        <v>industry-ag-main.html#fuel-switching</v>
      </c>
      <c r="R565" s="276" t="str">
        <f>IF(ISBLANK(INDEX('Policy Characteristics'!L:L,MATCH($C565,'Policy Characteristics'!$C:$C,0))),"",INDEX('Policy Characteristics'!L:L,MATCH($C565,'Policy Characteristics'!$C:$C,0)))</f>
        <v>industry-elec-and-hydrogen.html</v>
      </c>
    </row>
    <row r="566" spans="1:18" x14ac:dyDescent="0.25">
      <c r="A566" s="276" t="str">
        <f>IF(ISBLANK(INDEX('Policy Characteristics'!A:A,MATCH($C566,'Policy Characteristics'!$C:$C,0))),"",INDEX('Policy Characteristics'!A:A,MATCH($C566,'Policy Characteristics'!$C:$C,0)))</f>
        <v>Industry</v>
      </c>
      <c r="B566" s="285" t="str">
        <f>IF(ISBLANK(INDEX('Policy Characteristics'!B:B,MATCH($C566,'Policy Characteristics'!$C:$C,0))),"",INDEX('Policy Characteristics'!B:B,MATCH($C566,'Policy Characteristics'!$C:$C,0)))</f>
        <v>Electrification</v>
      </c>
      <c r="C566" s="276" t="str">
        <f t="shared" si="30"/>
        <v>Fraction of Eligible Industrial Energy Use Shifted to Electricity</v>
      </c>
      <c r="D566" s="6" t="s">
        <v>3103</v>
      </c>
      <c r="E566" s="1" t="s">
        <v>3606</v>
      </c>
      <c r="F566" t="s">
        <v>3067</v>
      </c>
      <c r="G566" s="47" t="s">
        <v>3620</v>
      </c>
      <c r="H566" s="44">
        <v>1857</v>
      </c>
      <c r="I566" s="347" t="s">
        <v>45</v>
      </c>
      <c r="J566" s="277" t="str">
        <f>IF(ISBLANK(INDEX('Policy Characteristics'!D:D,MATCH($C566,'Policy Characteristics'!$C:$C,0))),"",INDEX('Policy Characteristics'!D:D,MATCH($C566,'Policy Characteristics'!$C:$C,0)))</f>
        <v>Electrification</v>
      </c>
      <c r="K566" s="276" t="str">
        <f>IF(ISBLANK(INDEX('Policy Characteristics'!E:E,MATCH($C566,'Policy Characteristics'!$C:$C,0))),"",INDEX('Policy Characteristics'!E:E,MATCH($C566,'Policy Characteristics'!$C:$C,0)))</f>
        <v>indst shift to electricity</v>
      </c>
      <c r="L566" s="284">
        <f>IF(ISBLANK(INDEX('Policy Characteristics'!F:F,MATCH($C566,'Policy Characteristics'!$C:$C,0))),"",INDEX('Policy Characteristics'!F:F,MATCH($C566,'Policy Characteristics'!$C:$C,0)))</f>
        <v>0</v>
      </c>
      <c r="M566" s="284">
        <f>IF(ISBLANK(INDEX('Policy Characteristics'!G:G,MATCH($C566,'Policy Characteristics'!$C:$C,0))),"",INDEX('Policy Characteristics'!G:G,MATCH($C566,'Policy Characteristics'!$C:$C,0)))</f>
        <v>1</v>
      </c>
      <c r="N566" s="284">
        <f>IF(ISBLANK(INDEX('Policy Characteristics'!H:H,MATCH($C566,'Policy Characteristics'!$C:$C,0))),"",INDEX('Policy Characteristics'!H:H,MATCH($C566,'Policy Characteristics'!$C:$C,0)))</f>
        <v>0.01</v>
      </c>
      <c r="O566" s="276" t="str">
        <f>IF(ISBLANK(INDEX('Policy Characteristics'!I:I,MATCH($C566,'Policy Characteristics'!$C:$C,0))),"",INDEX('Policy Characteristics'!I:I,MATCH($C566,'Policy Characteristics'!$C:$C,0)))</f>
        <v>% of fuel shifted</v>
      </c>
      <c r="P566" s="27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6" s="276" t="str">
        <f>IF(ISBLANK(INDEX('Policy Characteristics'!K:K,MATCH($C566,'Policy Characteristics'!$C:$C,0))),"",INDEX('Policy Characteristics'!K:K,MATCH($C566,'Policy Characteristics'!$C:$C,0)))</f>
        <v>industry-ag-main.html#fuel-switching</v>
      </c>
      <c r="R566" s="276" t="str">
        <f>IF(ISBLANK(INDEX('Policy Characteristics'!L:L,MATCH($C566,'Policy Characteristics'!$C:$C,0))),"",INDEX('Policy Characteristics'!L:L,MATCH($C566,'Policy Characteristics'!$C:$C,0)))</f>
        <v>industry-elec-and-hydrogen.html</v>
      </c>
    </row>
    <row r="567" spans="1:18" x14ac:dyDescent="0.25">
      <c r="A567" s="276" t="str">
        <f>IF(ISBLANK(INDEX('Policy Characteristics'!A:A,MATCH($C567,'Policy Characteristics'!$C:$C,0))),"",INDEX('Policy Characteristics'!A:A,MATCH($C567,'Policy Characteristics'!$C:$C,0)))</f>
        <v>Industry</v>
      </c>
      <c r="B567" s="285" t="str">
        <f>IF(ISBLANK(INDEX('Policy Characteristics'!B:B,MATCH($C567,'Policy Characteristics'!$C:$C,0))),"",INDEX('Policy Characteristics'!B:B,MATCH($C567,'Policy Characteristics'!$C:$C,0)))</f>
        <v>Electrification</v>
      </c>
      <c r="C567" s="276" t="str">
        <f t="shared" si="30"/>
        <v>Fraction of Eligible Industrial Energy Use Shifted to Electricity</v>
      </c>
      <c r="D567" s="6" t="s">
        <v>3104</v>
      </c>
      <c r="E567" s="1" t="s">
        <v>3605</v>
      </c>
      <c r="F567" t="s">
        <v>3068</v>
      </c>
      <c r="G567" s="47" t="s">
        <v>3613</v>
      </c>
      <c r="H567" s="44">
        <v>1858</v>
      </c>
      <c r="I567" s="347" t="s">
        <v>44</v>
      </c>
      <c r="J567" s="277" t="str">
        <f>IF(ISBLANK(INDEX('Policy Characteristics'!D:D,MATCH($C567,'Policy Characteristics'!$C:$C,0))),"",INDEX('Policy Characteristics'!D:D,MATCH($C567,'Policy Characteristics'!$C:$C,0)))</f>
        <v>Electrification</v>
      </c>
      <c r="K567" s="276" t="str">
        <f>IF(ISBLANK(INDEX('Policy Characteristics'!E:E,MATCH($C567,'Policy Characteristics'!$C:$C,0))),"",INDEX('Policy Characteristics'!E:E,MATCH($C567,'Policy Characteristics'!$C:$C,0)))</f>
        <v>indst shift to electricity</v>
      </c>
      <c r="L567" s="284">
        <f>IF(ISBLANK(INDEX('Policy Characteristics'!F:F,MATCH($C567,'Policy Characteristics'!$C:$C,0))),"",INDEX('Policy Characteristics'!F:F,MATCH($C567,'Policy Characteristics'!$C:$C,0)))</f>
        <v>0</v>
      </c>
      <c r="M567" s="284">
        <f>IF(ISBLANK(INDEX('Policy Characteristics'!G:G,MATCH($C567,'Policy Characteristics'!$C:$C,0))),"",INDEX('Policy Characteristics'!G:G,MATCH($C567,'Policy Characteristics'!$C:$C,0)))</f>
        <v>1</v>
      </c>
      <c r="N567" s="284">
        <f>IF(ISBLANK(INDEX('Policy Characteristics'!H:H,MATCH($C567,'Policy Characteristics'!$C:$C,0))),"",INDEX('Policy Characteristics'!H:H,MATCH($C567,'Policy Characteristics'!$C:$C,0)))</f>
        <v>0.01</v>
      </c>
      <c r="O567" s="276" t="str">
        <f>IF(ISBLANK(INDEX('Policy Characteristics'!I:I,MATCH($C567,'Policy Characteristics'!$C:$C,0))),"",INDEX('Policy Characteristics'!I:I,MATCH($C567,'Policy Characteristics'!$C:$C,0)))</f>
        <v>% of fuel shifted</v>
      </c>
      <c r="P567" s="27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7" s="276" t="str">
        <f>IF(ISBLANK(INDEX('Policy Characteristics'!K:K,MATCH($C567,'Policy Characteristics'!$C:$C,0))),"",INDEX('Policy Characteristics'!K:K,MATCH($C567,'Policy Characteristics'!$C:$C,0)))</f>
        <v>industry-ag-main.html#fuel-switching</v>
      </c>
      <c r="R567" s="276" t="str">
        <f>IF(ISBLANK(INDEX('Policy Characteristics'!L:L,MATCH($C567,'Policy Characteristics'!$C:$C,0))),"",INDEX('Policy Characteristics'!L:L,MATCH($C567,'Policy Characteristics'!$C:$C,0)))</f>
        <v>industry-elec-and-hydrogen.html</v>
      </c>
    </row>
    <row r="568" spans="1:18" x14ac:dyDescent="0.25">
      <c r="A568" s="276" t="str">
        <f>IF(ISBLANK(INDEX('Policy Characteristics'!A:A,MATCH($C568,'Policy Characteristics'!$C:$C,0))),"",INDEX('Policy Characteristics'!A:A,MATCH($C568,'Policy Characteristics'!$C:$C,0)))</f>
        <v>Industry</v>
      </c>
      <c r="B568" s="285" t="str">
        <f>IF(ISBLANK(INDEX('Policy Characteristics'!B:B,MATCH($C568,'Policy Characteristics'!$C:$C,0))),"",INDEX('Policy Characteristics'!B:B,MATCH($C568,'Policy Characteristics'!$C:$C,0)))</f>
        <v>Electrification</v>
      </c>
      <c r="C568" s="276" t="str">
        <f t="shared" si="30"/>
        <v>Fraction of Eligible Industrial Energy Use Shifted to Electricity</v>
      </c>
      <c r="D568" s="6" t="s">
        <v>3104</v>
      </c>
      <c r="E568" s="1" t="s">
        <v>3607</v>
      </c>
      <c r="F568" t="s">
        <v>3068</v>
      </c>
      <c r="G568" s="47" t="s">
        <v>3614</v>
      </c>
      <c r="H568" s="44">
        <v>1859</v>
      </c>
      <c r="I568" s="347" t="s">
        <v>44</v>
      </c>
      <c r="J568" s="277" t="str">
        <f>IF(ISBLANK(INDEX('Policy Characteristics'!D:D,MATCH($C568,'Policy Characteristics'!$C:$C,0))),"",INDEX('Policy Characteristics'!D:D,MATCH($C568,'Policy Characteristics'!$C:$C,0)))</f>
        <v>Electrification</v>
      </c>
      <c r="K568" s="276" t="str">
        <f>IF(ISBLANK(INDEX('Policy Characteristics'!E:E,MATCH($C568,'Policy Characteristics'!$C:$C,0))),"",INDEX('Policy Characteristics'!E:E,MATCH($C568,'Policy Characteristics'!$C:$C,0)))</f>
        <v>indst shift to electricity</v>
      </c>
      <c r="L568" s="284">
        <f>IF(ISBLANK(INDEX('Policy Characteristics'!F:F,MATCH($C568,'Policy Characteristics'!$C:$C,0))),"",INDEX('Policy Characteristics'!F:F,MATCH($C568,'Policy Characteristics'!$C:$C,0)))</f>
        <v>0</v>
      </c>
      <c r="M568" s="284">
        <f>IF(ISBLANK(INDEX('Policy Characteristics'!G:G,MATCH($C568,'Policy Characteristics'!$C:$C,0))),"",INDEX('Policy Characteristics'!G:G,MATCH($C568,'Policy Characteristics'!$C:$C,0)))</f>
        <v>1</v>
      </c>
      <c r="N568" s="284">
        <f>IF(ISBLANK(INDEX('Policy Characteristics'!H:H,MATCH($C568,'Policy Characteristics'!$C:$C,0))),"",INDEX('Policy Characteristics'!H:H,MATCH($C568,'Policy Characteristics'!$C:$C,0)))</f>
        <v>0.01</v>
      </c>
      <c r="O568" s="276" t="str">
        <f>IF(ISBLANK(INDEX('Policy Characteristics'!I:I,MATCH($C568,'Policy Characteristics'!$C:$C,0))),"",INDEX('Policy Characteristics'!I:I,MATCH($C568,'Policy Characteristics'!$C:$C,0)))</f>
        <v>% of fuel shifted</v>
      </c>
      <c r="P568" s="27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8" s="276" t="str">
        <f>IF(ISBLANK(INDEX('Policy Characteristics'!K:K,MATCH($C568,'Policy Characteristics'!$C:$C,0))),"",INDEX('Policy Characteristics'!K:K,MATCH($C568,'Policy Characteristics'!$C:$C,0)))</f>
        <v>industry-ag-main.html#fuel-switching</v>
      </c>
      <c r="R568" s="276" t="str">
        <f>IF(ISBLANK(INDEX('Policy Characteristics'!L:L,MATCH($C568,'Policy Characteristics'!$C:$C,0))),"",INDEX('Policy Characteristics'!L:L,MATCH($C568,'Policy Characteristics'!$C:$C,0)))</f>
        <v>industry-elec-and-hydrogen.html</v>
      </c>
    </row>
    <row r="569" spans="1:18" x14ac:dyDescent="0.25">
      <c r="A569" s="276" t="str">
        <f>IF(ISBLANK(INDEX('Policy Characteristics'!A:A,MATCH($C569,'Policy Characteristics'!$C:$C,0))),"",INDEX('Policy Characteristics'!A:A,MATCH($C569,'Policy Characteristics'!$C:$C,0)))</f>
        <v>Industry</v>
      </c>
      <c r="B569" s="285" t="str">
        <f>IF(ISBLANK(INDEX('Policy Characteristics'!B:B,MATCH($C569,'Policy Characteristics'!$C:$C,0))),"",INDEX('Policy Characteristics'!B:B,MATCH($C569,'Policy Characteristics'!$C:$C,0)))</f>
        <v>Electrification</v>
      </c>
      <c r="C569" s="276" t="str">
        <f t="shared" si="30"/>
        <v>Fraction of Eligible Industrial Energy Use Shifted to Electricity</v>
      </c>
      <c r="D569" s="6" t="s">
        <v>3104</v>
      </c>
      <c r="E569" s="1" t="s">
        <v>3608</v>
      </c>
      <c r="F569" t="s">
        <v>3068</v>
      </c>
      <c r="G569" s="47" t="s">
        <v>3615</v>
      </c>
      <c r="H569" s="44">
        <v>1860</v>
      </c>
      <c r="I569" s="347" t="s">
        <v>45</v>
      </c>
      <c r="J569" s="277" t="str">
        <f>IF(ISBLANK(INDEX('Policy Characteristics'!D:D,MATCH($C569,'Policy Characteristics'!$C:$C,0))),"",INDEX('Policy Characteristics'!D:D,MATCH($C569,'Policy Characteristics'!$C:$C,0)))</f>
        <v>Electrification</v>
      </c>
      <c r="K569" s="276" t="str">
        <f>IF(ISBLANK(INDEX('Policy Characteristics'!E:E,MATCH($C569,'Policy Characteristics'!$C:$C,0))),"",INDEX('Policy Characteristics'!E:E,MATCH($C569,'Policy Characteristics'!$C:$C,0)))</f>
        <v>indst shift to electricity</v>
      </c>
      <c r="L569" s="284">
        <f>IF(ISBLANK(INDEX('Policy Characteristics'!F:F,MATCH($C569,'Policy Characteristics'!$C:$C,0))),"",INDEX('Policy Characteristics'!F:F,MATCH($C569,'Policy Characteristics'!$C:$C,0)))</f>
        <v>0</v>
      </c>
      <c r="M569" s="284">
        <f>IF(ISBLANK(INDEX('Policy Characteristics'!G:G,MATCH($C569,'Policy Characteristics'!$C:$C,0))),"",INDEX('Policy Characteristics'!G:G,MATCH($C569,'Policy Characteristics'!$C:$C,0)))</f>
        <v>1</v>
      </c>
      <c r="N569" s="284">
        <f>IF(ISBLANK(INDEX('Policy Characteristics'!H:H,MATCH($C569,'Policy Characteristics'!$C:$C,0))),"",INDEX('Policy Characteristics'!H:H,MATCH($C569,'Policy Characteristics'!$C:$C,0)))</f>
        <v>0.01</v>
      </c>
      <c r="O569" s="276" t="str">
        <f>IF(ISBLANK(INDEX('Policy Characteristics'!I:I,MATCH($C569,'Policy Characteristics'!$C:$C,0))),"",INDEX('Policy Characteristics'!I:I,MATCH($C569,'Policy Characteristics'!$C:$C,0)))</f>
        <v>% of fuel shifted</v>
      </c>
      <c r="P569" s="27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69" s="276" t="str">
        <f>IF(ISBLANK(INDEX('Policy Characteristics'!K:K,MATCH($C569,'Policy Characteristics'!$C:$C,0))),"",INDEX('Policy Characteristics'!K:K,MATCH($C569,'Policy Characteristics'!$C:$C,0)))</f>
        <v>industry-ag-main.html#fuel-switching</v>
      </c>
      <c r="R569" s="276" t="str">
        <f>IF(ISBLANK(INDEX('Policy Characteristics'!L:L,MATCH($C569,'Policy Characteristics'!$C:$C,0))),"",INDEX('Policy Characteristics'!L:L,MATCH($C569,'Policy Characteristics'!$C:$C,0)))</f>
        <v>industry-elec-and-hydrogen.html</v>
      </c>
    </row>
    <row r="570" spans="1:18" x14ac:dyDescent="0.25">
      <c r="A570" s="276" t="str">
        <f>IF(ISBLANK(INDEX('Policy Characteristics'!A:A,MATCH($C570,'Policy Characteristics'!$C:$C,0))),"",INDEX('Policy Characteristics'!A:A,MATCH($C570,'Policy Characteristics'!$C:$C,0)))</f>
        <v>Industry</v>
      </c>
      <c r="B570" s="285" t="str">
        <f>IF(ISBLANK(INDEX('Policy Characteristics'!B:B,MATCH($C570,'Policy Characteristics'!$C:$C,0))),"",INDEX('Policy Characteristics'!B:B,MATCH($C570,'Policy Characteristics'!$C:$C,0)))</f>
        <v>Electrification</v>
      </c>
      <c r="C570" s="276" t="str">
        <f t="shared" ref="C570:C571" si="31">C$543</f>
        <v>Fraction of Eligible Industrial Energy Use Shifted to Electricity</v>
      </c>
      <c r="D570" s="6" t="s">
        <v>3104</v>
      </c>
      <c r="E570" s="1" t="s">
        <v>3609</v>
      </c>
      <c r="F570" t="s">
        <v>3068</v>
      </c>
      <c r="G570" s="47" t="s">
        <v>3616</v>
      </c>
      <c r="H570" s="44">
        <v>1861</v>
      </c>
      <c r="I570" s="347" t="s">
        <v>45</v>
      </c>
      <c r="J570" s="277" t="str">
        <f>IF(ISBLANK(INDEX('Policy Characteristics'!D:D,MATCH($C570,'Policy Characteristics'!$C:$C,0))),"",INDEX('Policy Characteristics'!D:D,MATCH($C570,'Policy Characteristics'!$C:$C,0)))</f>
        <v>Electrification</v>
      </c>
      <c r="K570" s="276" t="str">
        <f>IF(ISBLANK(INDEX('Policy Characteristics'!E:E,MATCH($C570,'Policy Characteristics'!$C:$C,0))),"",INDEX('Policy Characteristics'!E:E,MATCH($C570,'Policy Characteristics'!$C:$C,0)))</f>
        <v>indst shift to electricity</v>
      </c>
      <c r="L570" s="284">
        <f>IF(ISBLANK(INDEX('Policy Characteristics'!F:F,MATCH($C570,'Policy Characteristics'!$C:$C,0))),"",INDEX('Policy Characteristics'!F:F,MATCH($C570,'Policy Characteristics'!$C:$C,0)))</f>
        <v>0</v>
      </c>
      <c r="M570" s="284">
        <f>IF(ISBLANK(INDEX('Policy Characteristics'!G:G,MATCH($C570,'Policy Characteristics'!$C:$C,0))),"",INDEX('Policy Characteristics'!G:G,MATCH($C570,'Policy Characteristics'!$C:$C,0)))</f>
        <v>1</v>
      </c>
      <c r="N570" s="284">
        <f>IF(ISBLANK(INDEX('Policy Characteristics'!H:H,MATCH($C570,'Policy Characteristics'!$C:$C,0))),"",INDEX('Policy Characteristics'!H:H,MATCH($C570,'Policy Characteristics'!$C:$C,0)))</f>
        <v>0.01</v>
      </c>
      <c r="O570" s="276" t="str">
        <f>IF(ISBLANK(INDEX('Policy Characteristics'!I:I,MATCH($C570,'Policy Characteristics'!$C:$C,0))),"",INDEX('Policy Characteristics'!I:I,MATCH($C570,'Policy Characteristics'!$C:$C,0)))</f>
        <v>% of fuel shifted</v>
      </c>
      <c r="P570" s="27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0" s="276" t="str">
        <f>IF(ISBLANK(INDEX('Policy Characteristics'!K:K,MATCH($C570,'Policy Characteristics'!$C:$C,0))),"",INDEX('Policy Characteristics'!K:K,MATCH($C570,'Policy Characteristics'!$C:$C,0)))</f>
        <v>industry-ag-main.html#fuel-switching</v>
      </c>
      <c r="R570" s="276" t="str">
        <f>IF(ISBLANK(INDEX('Policy Characteristics'!L:L,MATCH($C570,'Policy Characteristics'!$C:$C,0))),"",INDEX('Policy Characteristics'!L:L,MATCH($C570,'Policy Characteristics'!$C:$C,0)))</f>
        <v>industry-elec-and-hydrogen.html</v>
      </c>
    </row>
    <row r="571" spans="1:18" x14ac:dyDescent="0.25">
      <c r="A571" s="276" t="str">
        <f>IF(ISBLANK(INDEX('Policy Characteristics'!A:A,MATCH($C571,'Policy Characteristics'!$C:$C,0))),"",INDEX('Policy Characteristics'!A:A,MATCH($C571,'Policy Characteristics'!$C:$C,0)))</f>
        <v>Industry</v>
      </c>
      <c r="B571" s="285" t="str">
        <f>IF(ISBLANK(INDEX('Policy Characteristics'!B:B,MATCH($C571,'Policy Characteristics'!$C:$C,0))),"",INDEX('Policy Characteristics'!B:B,MATCH($C571,'Policy Characteristics'!$C:$C,0)))</f>
        <v>Electrification</v>
      </c>
      <c r="C571" s="276" t="str">
        <f t="shared" si="31"/>
        <v>Fraction of Eligible Industrial Energy Use Shifted to Electricity</v>
      </c>
      <c r="D571" s="6" t="s">
        <v>3104</v>
      </c>
      <c r="E571" s="1" t="s">
        <v>3610</v>
      </c>
      <c r="F571" t="s">
        <v>3068</v>
      </c>
      <c r="G571" s="47" t="s">
        <v>3617</v>
      </c>
      <c r="H571" s="44">
        <v>1862</v>
      </c>
      <c r="I571" s="347" t="s">
        <v>45</v>
      </c>
      <c r="J571" s="277" t="str">
        <f>IF(ISBLANK(INDEX('Policy Characteristics'!D:D,MATCH($C571,'Policy Characteristics'!$C:$C,0))),"",INDEX('Policy Characteristics'!D:D,MATCH($C571,'Policy Characteristics'!$C:$C,0)))</f>
        <v>Electrification</v>
      </c>
      <c r="K571" s="276" t="str">
        <f>IF(ISBLANK(INDEX('Policy Characteristics'!E:E,MATCH($C571,'Policy Characteristics'!$C:$C,0))),"",INDEX('Policy Characteristics'!E:E,MATCH($C571,'Policy Characteristics'!$C:$C,0)))</f>
        <v>indst shift to electricity</v>
      </c>
      <c r="L571" s="284">
        <f>IF(ISBLANK(INDEX('Policy Characteristics'!F:F,MATCH($C571,'Policy Characteristics'!$C:$C,0))),"",INDEX('Policy Characteristics'!F:F,MATCH($C571,'Policy Characteristics'!$C:$C,0)))</f>
        <v>0</v>
      </c>
      <c r="M571" s="284">
        <f>IF(ISBLANK(INDEX('Policy Characteristics'!G:G,MATCH($C571,'Policy Characteristics'!$C:$C,0))),"",INDEX('Policy Characteristics'!G:G,MATCH($C571,'Policy Characteristics'!$C:$C,0)))</f>
        <v>1</v>
      </c>
      <c r="N571" s="284">
        <f>IF(ISBLANK(INDEX('Policy Characteristics'!H:H,MATCH($C571,'Policy Characteristics'!$C:$C,0))),"",INDEX('Policy Characteristics'!H:H,MATCH($C571,'Policy Characteristics'!$C:$C,0)))</f>
        <v>0.01</v>
      </c>
      <c r="O571" s="276" t="str">
        <f>IF(ISBLANK(INDEX('Policy Characteristics'!I:I,MATCH($C571,'Policy Characteristics'!$C:$C,0))),"",INDEX('Policy Characteristics'!I:I,MATCH($C571,'Policy Characteristics'!$C:$C,0)))</f>
        <v>% of fuel shifted</v>
      </c>
      <c r="P571" s="27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1" s="276" t="str">
        <f>IF(ISBLANK(INDEX('Policy Characteristics'!K:K,MATCH($C571,'Policy Characteristics'!$C:$C,0))),"",INDEX('Policy Characteristics'!K:K,MATCH($C571,'Policy Characteristics'!$C:$C,0)))</f>
        <v>industry-ag-main.html#fuel-switching</v>
      </c>
      <c r="R571" s="276" t="str">
        <f>IF(ISBLANK(INDEX('Policy Characteristics'!L:L,MATCH($C571,'Policy Characteristics'!$C:$C,0))),"",INDEX('Policy Characteristics'!L:L,MATCH($C571,'Policy Characteristics'!$C:$C,0)))</f>
        <v>industry-elec-and-hydrogen.html</v>
      </c>
    </row>
    <row r="572" spans="1:18" x14ac:dyDescent="0.25">
      <c r="A572" s="276" t="str">
        <f>IF(ISBLANK(INDEX('Policy Characteristics'!A:A,MATCH($C572,'Policy Characteristics'!$C:$C,0))),"",INDEX('Policy Characteristics'!A:A,MATCH($C572,'Policy Characteristics'!$C:$C,0)))</f>
        <v>Industry</v>
      </c>
      <c r="B572" s="285" t="str">
        <f>IF(ISBLANK(INDEX('Policy Characteristics'!B:B,MATCH($C572,'Policy Characteristics'!$C:$C,0))),"",INDEX('Policy Characteristics'!B:B,MATCH($C572,'Policy Characteristics'!$C:$C,0)))</f>
        <v>Electrification</v>
      </c>
      <c r="C572" s="276" t="str">
        <f t="shared" ref="C572:C607" si="32">C$543</f>
        <v>Fraction of Eligible Industrial Energy Use Shifted to Electricity</v>
      </c>
      <c r="D572" s="6" t="s">
        <v>3104</v>
      </c>
      <c r="E572" s="1" t="s">
        <v>3611</v>
      </c>
      <c r="F572" t="s">
        <v>3068</v>
      </c>
      <c r="G572" s="47" t="s">
        <v>3618</v>
      </c>
      <c r="H572" s="44">
        <v>1863</v>
      </c>
      <c r="I572" s="347" t="s">
        <v>45</v>
      </c>
      <c r="J572" s="277" t="str">
        <f>IF(ISBLANK(INDEX('Policy Characteristics'!D:D,MATCH($C572,'Policy Characteristics'!$C:$C,0))),"",INDEX('Policy Characteristics'!D:D,MATCH($C572,'Policy Characteristics'!$C:$C,0)))</f>
        <v>Electrification</v>
      </c>
      <c r="K572" s="276" t="str">
        <f>IF(ISBLANK(INDEX('Policy Characteristics'!E:E,MATCH($C572,'Policy Characteristics'!$C:$C,0))),"",INDEX('Policy Characteristics'!E:E,MATCH($C572,'Policy Characteristics'!$C:$C,0)))</f>
        <v>indst shift to electricity</v>
      </c>
      <c r="L572" s="284">
        <f>IF(ISBLANK(INDEX('Policy Characteristics'!F:F,MATCH($C572,'Policy Characteristics'!$C:$C,0))),"",INDEX('Policy Characteristics'!F:F,MATCH($C572,'Policy Characteristics'!$C:$C,0)))</f>
        <v>0</v>
      </c>
      <c r="M572" s="284">
        <f>IF(ISBLANK(INDEX('Policy Characteristics'!G:G,MATCH($C572,'Policy Characteristics'!$C:$C,0))),"",INDEX('Policy Characteristics'!G:G,MATCH($C572,'Policy Characteristics'!$C:$C,0)))</f>
        <v>1</v>
      </c>
      <c r="N572" s="284">
        <f>IF(ISBLANK(INDEX('Policy Characteristics'!H:H,MATCH($C572,'Policy Characteristics'!$C:$C,0))),"",INDEX('Policy Characteristics'!H:H,MATCH($C572,'Policy Characteristics'!$C:$C,0)))</f>
        <v>0.01</v>
      </c>
      <c r="O572" s="276" t="str">
        <f>IF(ISBLANK(INDEX('Policy Characteristics'!I:I,MATCH($C572,'Policy Characteristics'!$C:$C,0))),"",INDEX('Policy Characteristics'!I:I,MATCH($C572,'Policy Characteristics'!$C:$C,0)))</f>
        <v>% of fuel shifted</v>
      </c>
      <c r="P572" s="27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2" s="276" t="str">
        <f>IF(ISBLANK(INDEX('Policy Characteristics'!K:K,MATCH($C572,'Policy Characteristics'!$C:$C,0))),"",INDEX('Policy Characteristics'!K:K,MATCH($C572,'Policy Characteristics'!$C:$C,0)))</f>
        <v>industry-ag-main.html#fuel-switching</v>
      </c>
      <c r="R572" s="276" t="str">
        <f>IF(ISBLANK(INDEX('Policy Characteristics'!L:L,MATCH($C572,'Policy Characteristics'!$C:$C,0))),"",INDEX('Policy Characteristics'!L:L,MATCH($C572,'Policy Characteristics'!$C:$C,0)))</f>
        <v>industry-elec-and-hydrogen.html</v>
      </c>
    </row>
    <row r="573" spans="1:18" x14ac:dyDescent="0.25">
      <c r="A573" s="276" t="str">
        <f>IF(ISBLANK(INDEX('Policy Characteristics'!A:A,MATCH($C573,'Policy Characteristics'!$C:$C,0))),"",INDEX('Policy Characteristics'!A:A,MATCH($C573,'Policy Characteristics'!$C:$C,0)))</f>
        <v>Industry</v>
      </c>
      <c r="B573" s="285" t="str">
        <f>IF(ISBLANK(INDEX('Policy Characteristics'!B:B,MATCH($C573,'Policy Characteristics'!$C:$C,0))),"",INDEX('Policy Characteristics'!B:B,MATCH($C573,'Policy Characteristics'!$C:$C,0)))</f>
        <v>Electrification</v>
      </c>
      <c r="C573" s="276" t="str">
        <f t="shared" si="32"/>
        <v>Fraction of Eligible Industrial Energy Use Shifted to Electricity</v>
      </c>
      <c r="D573" s="6" t="s">
        <v>3104</v>
      </c>
      <c r="E573" s="1" t="s">
        <v>3612</v>
      </c>
      <c r="F573" t="s">
        <v>3068</v>
      </c>
      <c r="G573" s="47" t="s">
        <v>3619</v>
      </c>
      <c r="H573" s="44">
        <v>1864</v>
      </c>
      <c r="I573" s="347" t="s">
        <v>45</v>
      </c>
      <c r="J573" s="277" t="str">
        <f>IF(ISBLANK(INDEX('Policy Characteristics'!D:D,MATCH($C573,'Policy Characteristics'!$C:$C,0))),"",INDEX('Policy Characteristics'!D:D,MATCH($C573,'Policy Characteristics'!$C:$C,0)))</f>
        <v>Electrification</v>
      </c>
      <c r="K573" s="276" t="str">
        <f>IF(ISBLANK(INDEX('Policy Characteristics'!E:E,MATCH($C573,'Policy Characteristics'!$C:$C,0))),"",INDEX('Policy Characteristics'!E:E,MATCH($C573,'Policy Characteristics'!$C:$C,0)))</f>
        <v>indst shift to electricity</v>
      </c>
      <c r="L573" s="284">
        <f>IF(ISBLANK(INDEX('Policy Characteristics'!F:F,MATCH($C573,'Policy Characteristics'!$C:$C,0))),"",INDEX('Policy Characteristics'!F:F,MATCH($C573,'Policy Characteristics'!$C:$C,0)))</f>
        <v>0</v>
      </c>
      <c r="M573" s="284">
        <f>IF(ISBLANK(INDEX('Policy Characteristics'!G:G,MATCH($C573,'Policy Characteristics'!$C:$C,0))),"",INDEX('Policy Characteristics'!G:G,MATCH($C573,'Policy Characteristics'!$C:$C,0)))</f>
        <v>1</v>
      </c>
      <c r="N573" s="284">
        <f>IF(ISBLANK(INDEX('Policy Characteristics'!H:H,MATCH($C573,'Policy Characteristics'!$C:$C,0))),"",INDEX('Policy Characteristics'!H:H,MATCH($C573,'Policy Characteristics'!$C:$C,0)))</f>
        <v>0.01</v>
      </c>
      <c r="O573" s="276" t="str">
        <f>IF(ISBLANK(INDEX('Policy Characteristics'!I:I,MATCH($C573,'Policy Characteristics'!$C:$C,0))),"",INDEX('Policy Characteristics'!I:I,MATCH($C573,'Policy Characteristics'!$C:$C,0)))</f>
        <v>% of fuel shifted</v>
      </c>
      <c r="P573" s="27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3" s="276" t="str">
        <f>IF(ISBLANK(INDEX('Policy Characteristics'!K:K,MATCH($C573,'Policy Characteristics'!$C:$C,0))),"",INDEX('Policy Characteristics'!K:K,MATCH($C573,'Policy Characteristics'!$C:$C,0)))</f>
        <v>industry-ag-main.html#fuel-switching</v>
      </c>
      <c r="R573" s="276" t="str">
        <f>IF(ISBLANK(INDEX('Policy Characteristics'!L:L,MATCH($C573,'Policy Characteristics'!$C:$C,0))),"",INDEX('Policy Characteristics'!L:L,MATCH($C573,'Policy Characteristics'!$C:$C,0)))</f>
        <v>industry-elec-and-hydrogen.html</v>
      </c>
    </row>
    <row r="574" spans="1:18" x14ac:dyDescent="0.25">
      <c r="A574" s="276" t="str">
        <f>IF(ISBLANK(INDEX('Policy Characteristics'!A:A,MATCH($C574,'Policy Characteristics'!$C:$C,0))),"",INDEX('Policy Characteristics'!A:A,MATCH($C574,'Policy Characteristics'!$C:$C,0)))</f>
        <v>Industry</v>
      </c>
      <c r="B574" s="285" t="str">
        <f>IF(ISBLANK(INDEX('Policy Characteristics'!B:B,MATCH($C574,'Policy Characteristics'!$C:$C,0))),"",INDEX('Policy Characteristics'!B:B,MATCH($C574,'Policy Characteristics'!$C:$C,0)))</f>
        <v>Electrification</v>
      </c>
      <c r="C574" s="276" t="str">
        <f t="shared" si="32"/>
        <v>Fraction of Eligible Industrial Energy Use Shifted to Electricity</v>
      </c>
      <c r="D574" s="6" t="s">
        <v>3104</v>
      </c>
      <c r="E574" s="1" t="s">
        <v>3606</v>
      </c>
      <c r="F574" t="s">
        <v>3068</v>
      </c>
      <c r="G574" s="47" t="s">
        <v>3620</v>
      </c>
      <c r="H574" s="44">
        <v>1865</v>
      </c>
      <c r="I574" s="347" t="s">
        <v>45</v>
      </c>
      <c r="J574" s="277" t="str">
        <f>IF(ISBLANK(INDEX('Policy Characteristics'!D:D,MATCH($C574,'Policy Characteristics'!$C:$C,0))),"",INDEX('Policy Characteristics'!D:D,MATCH($C574,'Policy Characteristics'!$C:$C,0)))</f>
        <v>Electrification</v>
      </c>
      <c r="K574" s="276" t="str">
        <f>IF(ISBLANK(INDEX('Policy Characteristics'!E:E,MATCH($C574,'Policy Characteristics'!$C:$C,0))),"",INDEX('Policy Characteristics'!E:E,MATCH($C574,'Policy Characteristics'!$C:$C,0)))</f>
        <v>indst shift to electricity</v>
      </c>
      <c r="L574" s="284">
        <f>IF(ISBLANK(INDEX('Policy Characteristics'!F:F,MATCH($C574,'Policy Characteristics'!$C:$C,0))),"",INDEX('Policy Characteristics'!F:F,MATCH($C574,'Policy Characteristics'!$C:$C,0)))</f>
        <v>0</v>
      </c>
      <c r="M574" s="284">
        <f>IF(ISBLANK(INDEX('Policy Characteristics'!G:G,MATCH($C574,'Policy Characteristics'!$C:$C,0))),"",INDEX('Policy Characteristics'!G:G,MATCH($C574,'Policy Characteristics'!$C:$C,0)))</f>
        <v>1</v>
      </c>
      <c r="N574" s="284">
        <f>IF(ISBLANK(INDEX('Policy Characteristics'!H:H,MATCH($C574,'Policy Characteristics'!$C:$C,0))),"",INDEX('Policy Characteristics'!H:H,MATCH($C574,'Policy Characteristics'!$C:$C,0)))</f>
        <v>0.01</v>
      </c>
      <c r="O574" s="276" t="str">
        <f>IF(ISBLANK(INDEX('Policy Characteristics'!I:I,MATCH($C574,'Policy Characteristics'!$C:$C,0))),"",INDEX('Policy Characteristics'!I:I,MATCH($C574,'Policy Characteristics'!$C:$C,0)))</f>
        <v>% of fuel shifted</v>
      </c>
      <c r="P574" s="27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4" s="276" t="str">
        <f>IF(ISBLANK(INDEX('Policy Characteristics'!K:K,MATCH($C574,'Policy Characteristics'!$C:$C,0))),"",INDEX('Policy Characteristics'!K:K,MATCH($C574,'Policy Characteristics'!$C:$C,0)))</f>
        <v>industry-ag-main.html#fuel-switching</v>
      </c>
      <c r="R574" s="276" t="str">
        <f>IF(ISBLANK(INDEX('Policy Characteristics'!L:L,MATCH($C574,'Policy Characteristics'!$C:$C,0))),"",INDEX('Policy Characteristics'!L:L,MATCH($C574,'Policy Characteristics'!$C:$C,0)))</f>
        <v>industry-elec-and-hydrogen.html</v>
      </c>
    </row>
    <row r="575" spans="1:18" x14ac:dyDescent="0.25">
      <c r="A575" s="276" t="str">
        <f>IF(ISBLANK(INDEX('Policy Characteristics'!A:A,MATCH($C575,'Policy Characteristics'!$C:$C,0))),"",INDEX('Policy Characteristics'!A:A,MATCH($C575,'Policy Characteristics'!$C:$C,0)))</f>
        <v>Industry</v>
      </c>
      <c r="B575" s="285" t="str">
        <f>IF(ISBLANK(INDEX('Policy Characteristics'!B:B,MATCH($C575,'Policy Characteristics'!$C:$C,0))),"",INDEX('Policy Characteristics'!B:B,MATCH($C575,'Policy Characteristics'!$C:$C,0)))</f>
        <v>Electrification</v>
      </c>
      <c r="C575" s="276" t="str">
        <f t="shared" si="32"/>
        <v>Fraction of Eligible Industrial Energy Use Shifted to Electricity</v>
      </c>
      <c r="D575" s="6" t="s">
        <v>3105</v>
      </c>
      <c r="E575" s="1" t="s">
        <v>3605</v>
      </c>
      <c r="F575" t="s">
        <v>3069</v>
      </c>
      <c r="G575" s="47" t="s">
        <v>3613</v>
      </c>
      <c r="H575" s="44">
        <v>1866</v>
      </c>
      <c r="I575" s="347" t="s">
        <v>44</v>
      </c>
      <c r="J575" s="277" t="str">
        <f>IF(ISBLANK(INDEX('Policy Characteristics'!D:D,MATCH($C575,'Policy Characteristics'!$C:$C,0))),"",INDEX('Policy Characteristics'!D:D,MATCH($C575,'Policy Characteristics'!$C:$C,0)))</f>
        <v>Electrification</v>
      </c>
      <c r="K575" s="276" t="str">
        <f>IF(ISBLANK(INDEX('Policy Characteristics'!E:E,MATCH($C575,'Policy Characteristics'!$C:$C,0))),"",INDEX('Policy Characteristics'!E:E,MATCH($C575,'Policy Characteristics'!$C:$C,0)))</f>
        <v>indst shift to electricity</v>
      </c>
      <c r="L575" s="284">
        <f>IF(ISBLANK(INDEX('Policy Characteristics'!F:F,MATCH($C575,'Policy Characteristics'!$C:$C,0))),"",INDEX('Policy Characteristics'!F:F,MATCH($C575,'Policy Characteristics'!$C:$C,0)))</f>
        <v>0</v>
      </c>
      <c r="M575" s="284">
        <f>IF(ISBLANK(INDEX('Policy Characteristics'!G:G,MATCH($C575,'Policy Characteristics'!$C:$C,0))),"",INDEX('Policy Characteristics'!G:G,MATCH($C575,'Policy Characteristics'!$C:$C,0)))</f>
        <v>1</v>
      </c>
      <c r="N575" s="284">
        <f>IF(ISBLANK(INDEX('Policy Characteristics'!H:H,MATCH($C575,'Policy Characteristics'!$C:$C,0))),"",INDEX('Policy Characteristics'!H:H,MATCH($C575,'Policy Characteristics'!$C:$C,0)))</f>
        <v>0.01</v>
      </c>
      <c r="O575" s="276" t="str">
        <f>IF(ISBLANK(INDEX('Policy Characteristics'!I:I,MATCH($C575,'Policy Characteristics'!$C:$C,0))),"",INDEX('Policy Characteristics'!I:I,MATCH($C575,'Policy Characteristics'!$C:$C,0)))</f>
        <v>% of fuel shifted</v>
      </c>
      <c r="P575" s="27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5" s="276" t="str">
        <f>IF(ISBLANK(INDEX('Policy Characteristics'!K:K,MATCH($C575,'Policy Characteristics'!$C:$C,0))),"",INDEX('Policy Characteristics'!K:K,MATCH($C575,'Policy Characteristics'!$C:$C,0)))</f>
        <v>industry-ag-main.html#fuel-switching</v>
      </c>
      <c r="R575" s="276" t="str">
        <f>IF(ISBLANK(INDEX('Policy Characteristics'!L:L,MATCH($C575,'Policy Characteristics'!$C:$C,0))),"",INDEX('Policy Characteristics'!L:L,MATCH($C575,'Policy Characteristics'!$C:$C,0)))</f>
        <v>industry-elec-and-hydrogen.html</v>
      </c>
    </row>
    <row r="576" spans="1:18" x14ac:dyDescent="0.25">
      <c r="A576" s="276" t="str">
        <f>IF(ISBLANK(INDEX('Policy Characteristics'!A:A,MATCH($C576,'Policy Characteristics'!$C:$C,0))),"",INDEX('Policy Characteristics'!A:A,MATCH($C576,'Policy Characteristics'!$C:$C,0)))</f>
        <v>Industry</v>
      </c>
      <c r="B576" s="285" t="str">
        <f>IF(ISBLANK(INDEX('Policy Characteristics'!B:B,MATCH($C576,'Policy Characteristics'!$C:$C,0))),"",INDEX('Policy Characteristics'!B:B,MATCH($C576,'Policy Characteristics'!$C:$C,0)))</f>
        <v>Electrification</v>
      </c>
      <c r="C576" s="276" t="str">
        <f t="shared" si="32"/>
        <v>Fraction of Eligible Industrial Energy Use Shifted to Electricity</v>
      </c>
      <c r="D576" s="6" t="s">
        <v>3105</v>
      </c>
      <c r="E576" s="1" t="s">
        <v>3607</v>
      </c>
      <c r="F576" t="s">
        <v>3069</v>
      </c>
      <c r="G576" s="47" t="s">
        <v>3614</v>
      </c>
      <c r="H576" s="44">
        <v>1867</v>
      </c>
      <c r="I576" s="347" t="s">
        <v>44</v>
      </c>
      <c r="J576" s="277" t="str">
        <f>IF(ISBLANK(INDEX('Policy Characteristics'!D:D,MATCH($C576,'Policy Characteristics'!$C:$C,0))),"",INDEX('Policy Characteristics'!D:D,MATCH($C576,'Policy Characteristics'!$C:$C,0)))</f>
        <v>Electrification</v>
      </c>
      <c r="K576" s="276" t="str">
        <f>IF(ISBLANK(INDEX('Policy Characteristics'!E:E,MATCH($C576,'Policy Characteristics'!$C:$C,0))),"",INDEX('Policy Characteristics'!E:E,MATCH($C576,'Policy Characteristics'!$C:$C,0)))</f>
        <v>indst shift to electricity</v>
      </c>
      <c r="L576" s="284">
        <f>IF(ISBLANK(INDEX('Policy Characteristics'!F:F,MATCH($C576,'Policy Characteristics'!$C:$C,0))),"",INDEX('Policy Characteristics'!F:F,MATCH($C576,'Policy Characteristics'!$C:$C,0)))</f>
        <v>0</v>
      </c>
      <c r="M576" s="284">
        <f>IF(ISBLANK(INDEX('Policy Characteristics'!G:G,MATCH($C576,'Policy Characteristics'!$C:$C,0))),"",INDEX('Policy Characteristics'!G:G,MATCH($C576,'Policy Characteristics'!$C:$C,0)))</f>
        <v>1</v>
      </c>
      <c r="N576" s="284">
        <f>IF(ISBLANK(INDEX('Policy Characteristics'!H:H,MATCH($C576,'Policy Characteristics'!$C:$C,0))),"",INDEX('Policy Characteristics'!H:H,MATCH($C576,'Policy Characteristics'!$C:$C,0)))</f>
        <v>0.01</v>
      </c>
      <c r="O576" s="276" t="str">
        <f>IF(ISBLANK(INDEX('Policy Characteristics'!I:I,MATCH($C576,'Policy Characteristics'!$C:$C,0))),"",INDEX('Policy Characteristics'!I:I,MATCH($C576,'Policy Characteristics'!$C:$C,0)))</f>
        <v>% of fuel shifted</v>
      </c>
      <c r="P576" s="27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6" s="276" t="str">
        <f>IF(ISBLANK(INDEX('Policy Characteristics'!K:K,MATCH($C576,'Policy Characteristics'!$C:$C,0))),"",INDEX('Policy Characteristics'!K:K,MATCH($C576,'Policy Characteristics'!$C:$C,0)))</f>
        <v>industry-ag-main.html#fuel-switching</v>
      </c>
      <c r="R576" s="276" t="str">
        <f>IF(ISBLANK(INDEX('Policy Characteristics'!L:L,MATCH($C576,'Policy Characteristics'!$C:$C,0))),"",INDEX('Policy Characteristics'!L:L,MATCH($C576,'Policy Characteristics'!$C:$C,0)))</f>
        <v>industry-elec-and-hydrogen.html</v>
      </c>
    </row>
    <row r="577" spans="1:18" x14ac:dyDescent="0.25">
      <c r="A577" s="276" t="str">
        <f>IF(ISBLANK(INDEX('Policy Characteristics'!A:A,MATCH($C577,'Policy Characteristics'!$C:$C,0))),"",INDEX('Policy Characteristics'!A:A,MATCH($C577,'Policy Characteristics'!$C:$C,0)))</f>
        <v>Industry</v>
      </c>
      <c r="B577" s="285" t="str">
        <f>IF(ISBLANK(INDEX('Policy Characteristics'!B:B,MATCH($C577,'Policy Characteristics'!$C:$C,0))),"",INDEX('Policy Characteristics'!B:B,MATCH($C577,'Policy Characteristics'!$C:$C,0)))</f>
        <v>Electrification</v>
      </c>
      <c r="C577" s="276" t="str">
        <f t="shared" si="32"/>
        <v>Fraction of Eligible Industrial Energy Use Shifted to Electricity</v>
      </c>
      <c r="D577" s="6" t="s">
        <v>3105</v>
      </c>
      <c r="E577" s="1" t="s">
        <v>3608</v>
      </c>
      <c r="F577" t="s">
        <v>3069</v>
      </c>
      <c r="G577" s="47" t="s">
        <v>3615</v>
      </c>
      <c r="H577" s="44">
        <v>1868</v>
      </c>
      <c r="I577" s="347" t="s">
        <v>44</v>
      </c>
      <c r="J577" s="277" t="str">
        <f>IF(ISBLANK(INDEX('Policy Characteristics'!D:D,MATCH($C577,'Policy Characteristics'!$C:$C,0))),"",INDEX('Policy Characteristics'!D:D,MATCH($C577,'Policy Characteristics'!$C:$C,0)))</f>
        <v>Electrification</v>
      </c>
      <c r="K577" s="276" t="str">
        <f>IF(ISBLANK(INDEX('Policy Characteristics'!E:E,MATCH($C577,'Policy Characteristics'!$C:$C,0))),"",INDEX('Policy Characteristics'!E:E,MATCH($C577,'Policy Characteristics'!$C:$C,0)))</f>
        <v>indst shift to electricity</v>
      </c>
      <c r="L577" s="284">
        <f>IF(ISBLANK(INDEX('Policy Characteristics'!F:F,MATCH($C577,'Policy Characteristics'!$C:$C,0))),"",INDEX('Policy Characteristics'!F:F,MATCH($C577,'Policy Characteristics'!$C:$C,0)))</f>
        <v>0</v>
      </c>
      <c r="M577" s="284">
        <f>IF(ISBLANK(INDEX('Policy Characteristics'!G:G,MATCH($C577,'Policy Characteristics'!$C:$C,0))),"",INDEX('Policy Characteristics'!G:G,MATCH($C577,'Policy Characteristics'!$C:$C,0)))</f>
        <v>1</v>
      </c>
      <c r="N577" s="284">
        <f>IF(ISBLANK(INDEX('Policy Characteristics'!H:H,MATCH($C577,'Policy Characteristics'!$C:$C,0))),"",INDEX('Policy Characteristics'!H:H,MATCH($C577,'Policy Characteristics'!$C:$C,0)))</f>
        <v>0.01</v>
      </c>
      <c r="O577" s="276" t="str">
        <f>IF(ISBLANK(INDEX('Policy Characteristics'!I:I,MATCH($C577,'Policy Characteristics'!$C:$C,0))),"",INDEX('Policy Characteristics'!I:I,MATCH($C577,'Policy Characteristics'!$C:$C,0)))</f>
        <v>% of fuel shifted</v>
      </c>
      <c r="P577" s="27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7" s="276" t="str">
        <f>IF(ISBLANK(INDEX('Policy Characteristics'!K:K,MATCH($C577,'Policy Characteristics'!$C:$C,0))),"",INDEX('Policy Characteristics'!K:K,MATCH($C577,'Policy Characteristics'!$C:$C,0)))</f>
        <v>industry-ag-main.html#fuel-switching</v>
      </c>
      <c r="R577" s="276" t="str">
        <f>IF(ISBLANK(INDEX('Policy Characteristics'!L:L,MATCH($C577,'Policy Characteristics'!$C:$C,0))),"",INDEX('Policy Characteristics'!L:L,MATCH($C577,'Policy Characteristics'!$C:$C,0)))</f>
        <v>industry-elec-and-hydrogen.html</v>
      </c>
    </row>
    <row r="578" spans="1:18" x14ac:dyDescent="0.25">
      <c r="A578" s="276" t="str">
        <f>IF(ISBLANK(INDEX('Policy Characteristics'!A:A,MATCH($C578,'Policy Characteristics'!$C:$C,0))),"",INDEX('Policy Characteristics'!A:A,MATCH($C578,'Policy Characteristics'!$C:$C,0)))</f>
        <v>Industry</v>
      </c>
      <c r="B578" s="285" t="str">
        <f>IF(ISBLANK(INDEX('Policy Characteristics'!B:B,MATCH($C578,'Policy Characteristics'!$C:$C,0))),"",INDEX('Policy Characteristics'!B:B,MATCH($C578,'Policy Characteristics'!$C:$C,0)))</f>
        <v>Electrification</v>
      </c>
      <c r="C578" s="276" t="str">
        <f t="shared" si="32"/>
        <v>Fraction of Eligible Industrial Energy Use Shifted to Electricity</v>
      </c>
      <c r="D578" s="6" t="s">
        <v>3105</v>
      </c>
      <c r="E578" s="1" t="s">
        <v>3609</v>
      </c>
      <c r="F578" t="s">
        <v>3069</v>
      </c>
      <c r="G578" s="47" t="s">
        <v>3616</v>
      </c>
      <c r="H578" s="44">
        <v>1869</v>
      </c>
      <c r="I578" s="347" t="s">
        <v>45</v>
      </c>
      <c r="J578" s="277" t="str">
        <f>IF(ISBLANK(INDEX('Policy Characteristics'!D:D,MATCH($C578,'Policy Characteristics'!$C:$C,0))),"",INDEX('Policy Characteristics'!D:D,MATCH($C578,'Policy Characteristics'!$C:$C,0)))</f>
        <v>Electrification</v>
      </c>
      <c r="K578" s="276" t="str">
        <f>IF(ISBLANK(INDEX('Policy Characteristics'!E:E,MATCH($C578,'Policy Characteristics'!$C:$C,0))),"",INDEX('Policy Characteristics'!E:E,MATCH($C578,'Policy Characteristics'!$C:$C,0)))</f>
        <v>indst shift to electricity</v>
      </c>
      <c r="L578" s="284">
        <f>IF(ISBLANK(INDEX('Policy Characteristics'!F:F,MATCH($C578,'Policy Characteristics'!$C:$C,0))),"",INDEX('Policy Characteristics'!F:F,MATCH($C578,'Policy Characteristics'!$C:$C,0)))</f>
        <v>0</v>
      </c>
      <c r="M578" s="284">
        <f>IF(ISBLANK(INDEX('Policy Characteristics'!G:G,MATCH($C578,'Policy Characteristics'!$C:$C,0))),"",INDEX('Policy Characteristics'!G:G,MATCH($C578,'Policy Characteristics'!$C:$C,0)))</f>
        <v>1</v>
      </c>
      <c r="N578" s="284">
        <f>IF(ISBLANK(INDEX('Policy Characteristics'!H:H,MATCH($C578,'Policy Characteristics'!$C:$C,0))),"",INDEX('Policy Characteristics'!H:H,MATCH($C578,'Policy Characteristics'!$C:$C,0)))</f>
        <v>0.01</v>
      </c>
      <c r="O578" s="276" t="str">
        <f>IF(ISBLANK(INDEX('Policy Characteristics'!I:I,MATCH($C578,'Policy Characteristics'!$C:$C,0))),"",INDEX('Policy Characteristics'!I:I,MATCH($C578,'Policy Characteristics'!$C:$C,0)))</f>
        <v>% of fuel shifted</v>
      </c>
      <c r="P578" s="27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8" s="276" t="str">
        <f>IF(ISBLANK(INDEX('Policy Characteristics'!K:K,MATCH($C578,'Policy Characteristics'!$C:$C,0))),"",INDEX('Policy Characteristics'!K:K,MATCH($C578,'Policy Characteristics'!$C:$C,0)))</f>
        <v>industry-ag-main.html#fuel-switching</v>
      </c>
      <c r="R578" s="276" t="str">
        <f>IF(ISBLANK(INDEX('Policy Characteristics'!L:L,MATCH($C578,'Policy Characteristics'!$C:$C,0))),"",INDEX('Policy Characteristics'!L:L,MATCH($C578,'Policy Characteristics'!$C:$C,0)))</f>
        <v>industry-elec-and-hydrogen.html</v>
      </c>
    </row>
    <row r="579" spans="1:18" x14ac:dyDescent="0.25">
      <c r="A579" s="276" t="str">
        <f>IF(ISBLANK(INDEX('Policy Characteristics'!A:A,MATCH($C579,'Policy Characteristics'!$C:$C,0))),"",INDEX('Policy Characteristics'!A:A,MATCH($C579,'Policy Characteristics'!$C:$C,0)))</f>
        <v>Industry</v>
      </c>
      <c r="B579" s="285" t="str">
        <f>IF(ISBLANK(INDEX('Policy Characteristics'!B:B,MATCH($C579,'Policy Characteristics'!$C:$C,0))),"",INDEX('Policy Characteristics'!B:B,MATCH($C579,'Policy Characteristics'!$C:$C,0)))</f>
        <v>Electrification</v>
      </c>
      <c r="C579" s="276" t="str">
        <f t="shared" si="32"/>
        <v>Fraction of Eligible Industrial Energy Use Shifted to Electricity</v>
      </c>
      <c r="D579" s="6" t="s">
        <v>3105</v>
      </c>
      <c r="E579" s="1" t="s">
        <v>3610</v>
      </c>
      <c r="F579" t="s">
        <v>3069</v>
      </c>
      <c r="G579" s="47" t="s">
        <v>3617</v>
      </c>
      <c r="H579" s="44">
        <v>1870</v>
      </c>
      <c r="I579" s="347" t="s">
        <v>44</v>
      </c>
      <c r="J579" s="277" t="str">
        <f>IF(ISBLANK(INDEX('Policy Characteristics'!D:D,MATCH($C579,'Policy Characteristics'!$C:$C,0))),"",INDEX('Policy Characteristics'!D:D,MATCH($C579,'Policy Characteristics'!$C:$C,0)))</f>
        <v>Electrification</v>
      </c>
      <c r="K579" s="276" t="str">
        <f>IF(ISBLANK(INDEX('Policy Characteristics'!E:E,MATCH($C579,'Policy Characteristics'!$C:$C,0))),"",INDEX('Policy Characteristics'!E:E,MATCH($C579,'Policy Characteristics'!$C:$C,0)))</f>
        <v>indst shift to electricity</v>
      </c>
      <c r="L579" s="284">
        <f>IF(ISBLANK(INDEX('Policy Characteristics'!F:F,MATCH($C579,'Policy Characteristics'!$C:$C,0))),"",INDEX('Policy Characteristics'!F:F,MATCH($C579,'Policy Characteristics'!$C:$C,0)))</f>
        <v>0</v>
      </c>
      <c r="M579" s="284">
        <f>IF(ISBLANK(INDEX('Policy Characteristics'!G:G,MATCH($C579,'Policy Characteristics'!$C:$C,0))),"",INDEX('Policy Characteristics'!G:G,MATCH($C579,'Policy Characteristics'!$C:$C,0)))</f>
        <v>1</v>
      </c>
      <c r="N579" s="284">
        <f>IF(ISBLANK(INDEX('Policy Characteristics'!H:H,MATCH($C579,'Policy Characteristics'!$C:$C,0))),"",INDEX('Policy Characteristics'!H:H,MATCH($C579,'Policy Characteristics'!$C:$C,0)))</f>
        <v>0.01</v>
      </c>
      <c r="O579" s="276" t="str">
        <f>IF(ISBLANK(INDEX('Policy Characteristics'!I:I,MATCH($C579,'Policy Characteristics'!$C:$C,0))),"",INDEX('Policy Characteristics'!I:I,MATCH($C579,'Policy Characteristics'!$C:$C,0)))</f>
        <v>% of fuel shifted</v>
      </c>
      <c r="P579" s="27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79" s="276" t="str">
        <f>IF(ISBLANK(INDEX('Policy Characteristics'!K:K,MATCH($C579,'Policy Characteristics'!$C:$C,0))),"",INDEX('Policy Characteristics'!K:K,MATCH($C579,'Policy Characteristics'!$C:$C,0)))</f>
        <v>industry-ag-main.html#fuel-switching</v>
      </c>
      <c r="R579" s="276" t="str">
        <f>IF(ISBLANK(INDEX('Policy Characteristics'!L:L,MATCH($C579,'Policy Characteristics'!$C:$C,0))),"",INDEX('Policy Characteristics'!L:L,MATCH($C579,'Policy Characteristics'!$C:$C,0)))</f>
        <v>industry-elec-and-hydrogen.html</v>
      </c>
    </row>
    <row r="580" spans="1:18" x14ac:dyDescent="0.25">
      <c r="A580" s="276" t="str">
        <f>IF(ISBLANK(INDEX('Policy Characteristics'!A:A,MATCH($C580,'Policy Characteristics'!$C:$C,0))),"",INDEX('Policy Characteristics'!A:A,MATCH($C580,'Policy Characteristics'!$C:$C,0)))</f>
        <v>Industry</v>
      </c>
      <c r="B580" s="285" t="str">
        <f>IF(ISBLANK(INDEX('Policy Characteristics'!B:B,MATCH($C580,'Policy Characteristics'!$C:$C,0))),"",INDEX('Policy Characteristics'!B:B,MATCH($C580,'Policy Characteristics'!$C:$C,0)))</f>
        <v>Electrification</v>
      </c>
      <c r="C580" s="276" t="str">
        <f t="shared" si="32"/>
        <v>Fraction of Eligible Industrial Energy Use Shifted to Electricity</v>
      </c>
      <c r="D580" s="6" t="s">
        <v>3105</v>
      </c>
      <c r="E580" s="1" t="s">
        <v>3611</v>
      </c>
      <c r="F580" t="s">
        <v>3069</v>
      </c>
      <c r="G580" s="47" t="s">
        <v>3618</v>
      </c>
      <c r="H580" s="44">
        <v>1871</v>
      </c>
      <c r="I580" s="347" t="s">
        <v>44</v>
      </c>
      <c r="J580" s="277" t="str">
        <f>IF(ISBLANK(INDEX('Policy Characteristics'!D:D,MATCH($C580,'Policy Characteristics'!$C:$C,0))),"",INDEX('Policy Characteristics'!D:D,MATCH($C580,'Policy Characteristics'!$C:$C,0)))</f>
        <v>Electrification</v>
      </c>
      <c r="K580" s="276" t="str">
        <f>IF(ISBLANK(INDEX('Policy Characteristics'!E:E,MATCH($C580,'Policy Characteristics'!$C:$C,0))),"",INDEX('Policy Characteristics'!E:E,MATCH($C580,'Policy Characteristics'!$C:$C,0)))</f>
        <v>indst shift to electricity</v>
      </c>
      <c r="L580" s="284">
        <f>IF(ISBLANK(INDEX('Policy Characteristics'!F:F,MATCH($C580,'Policy Characteristics'!$C:$C,0))),"",INDEX('Policy Characteristics'!F:F,MATCH($C580,'Policy Characteristics'!$C:$C,0)))</f>
        <v>0</v>
      </c>
      <c r="M580" s="284">
        <f>IF(ISBLANK(INDEX('Policy Characteristics'!G:G,MATCH($C580,'Policy Characteristics'!$C:$C,0))),"",INDEX('Policy Characteristics'!G:G,MATCH($C580,'Policy Characteristics'!$C:$C,0)))</f>
        <v>1</v>
      </c>
      <c r="N580" s="284">
        <f>IF(ISBLANK(INDEX('Policy Characteristics'!H:H,MATCH($C580,'Policy Characteristics'!$C:$C,0))),"",INDEX('Policy Characteristics'!H:H,MATCH($C580,'Policy Characteristics'!$C:$C,0)))</f>
        <v>0.01</v>
      </c>
      <c r="O580" s="276" t="str">
        <f>IF(ISBLANK(INDEX('Policy Characteristics'!I:I,MATCH($C580,'Policy Characteristics'!$C:$C,0))),"",INDEX('Policy Characteristics'!I:I,MATCH($C580,'Policy Characteristics'!$C:$C,0)))</f>
        <v>% of fuel shifted</v>
      </c>
      <c r="P580" s="27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0" s="276" t="str">
        <f>IF(ISBLANK(INDEX('Policy Characteristics'!K:K,MATCH($C580,'Policy Characteristics'!$C:$C,0))),"",INDEX('Policy Characteristics'!K:K,MATCH($C580,'Policy Characteristics'!$C:$C,0)))</f>
        <v>industry-ag-main.html#fuel-switching</v>
      </c>
      <c r="R580" s="276" t="str">
        <f>IF(ISBLANK(INDEX('Policy Characteristics'!L:L,MATCH($C580,'Policy Characteristics'!$C:$C,0))),"",INDEX('Policy Characteristics'!L:L,MATCH($C580,'Policy Characteristics'!$C:$C,0)))</f>
        <v>industry-elec-and-hydrogen.html</v>
      </c>
    </row>
    <row r="581" spans="1:18" x14ac:dyDescent="0.25">
      <c r="A581" s="276" t="str">
        <f>IF(ISBLANK(INDEX('Policy Characteristics'!A:A,MATCH($C581,'Policy Characteristics'!$C:$C,0))),"",INDEX('Policy Characteristics'!A:A,MATCH($C581,'Policy Characteristics'!$C:$C,0)))</f>
        <v>Industry</v>
      </c>
      <c r="B581" s="285" t="str">
        <f>IF(ISBLANK(INDEX('Policy Characteristics'!B:B,MATCH($C581,'Policy Characteristics'!$C:$C,0))),"",INDEX('Policy Characteristics'!B:B,MATCH($C581,'Policy Characteristics'!$C:$C,0)))</f>
        <v>Electrification</v>
      </c>
      <c r="C581" s="276" t="str">
        <f t="shared" si="32"/>
        <v>Fraction of Eligible Industrial Energy Use Shifted to Electricity</v>
      </c>
      <c r="D581" s="6" t="s">
        <v>3105</v>
      </c>
      <c r="E581" s="1" t="s">
        <v>3612</v>
      </c>
      <c r="F581" t="s">
        <v>3069</v>
      </c>
      <c r="G581" s="47" t="s">
        <v>3619</v>
      </c>
      <c r="H581" s="44">
        <v>1872</v>
      </c>
      <c r="I581" s="347" t="s">
        <v>45</v>
      </c>
      <c r="J581" s="277" t="str">
        <f>IF(ISBLANK(INDEX('Policy Characteristics'!D:D,MATCH($C581,'Policy Characteristics'!$C:$C,0))),"",INDEX('Policy Characteristics'!D:D,MATCH($C581,'Policy Characteristics'!$C:$C,0)))</f>
        <v>Electrification</v>
      </c>
      <c r="K581" s="276" t="str">
        <f>IF(ISBLANK(INDEX('Policy Characteristics'!E:E,MATCH($C581,'Policy Characteristics'!$C:$C,0))),"",INDEX('Policy Characteristics'!E:E,MATCH($C581,'Policy Characteristics'!$C:$C,0)))</f>
        <v>indst shift to electricity</v>
      </c>
      <c r="L581" s="284">
        <f>IF(ISBLANK(INDEX('Policy Characteristics'!F:F,MATCH($C581,'Policy Characteristics'!$C:$C,0))),"",INDEX('Policy Characteristics'!F:F,MATCH($C581,'Policy Characteristics'!$C:$C,0)))</f>
        <v>0</v>
      </c>
      <c r="M581" s="284">
        <f>IF(ISBLANK(INDEX('Policy Characteristics'!G:G,MATCH($C581,'Policy Characteristics'!$C:$C,0))),"",INDEX('Policy Characteristics'!G:G,MATCH($C581,'Policy Characteristics'!$C:$C,0)))</f>
        <v>1</v>
      </c>
      <c r="N581" s="284">
        <f>IF(ISBLANK(INDEX('Policy Characteristics'!H:H,MATCH($C581,'Policy Characteristics'!$C:$C,0))),"",INDEX('Policy Characteristics'!H:H,MATCH($C581,'Policy Characteristics'!$C:$C,0)))</f>
        <v>0.01</v>
      </c>
      <c r="O581" s="276" t="str">
        <f>IF(ISBLANK(INDEX('Policy Characteristics'!I:I,MATCH($C581,'Policy Characteristics'!$C:$C,0))),"",INDEX('Policy Characteristics'!I:I,MATCH($C581,'Policy Characteristics'!$C:$C,0)))</f>
        <v>% of fuel shifted</v>
      </c>
      <c r="P581" s="27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1" s="276" t="str">
        <f>IF(ISBLANK(INDEX('Policy Characteristics'!K:K,MATCH($C581,'Policy Characteristics'!$C:$C,0))),"",INDEX('Policy Characteristics'!K:K,MATCH($C581,'Policy Characteristics'!$C:$C,0)))</f>
        <v>industry-ag-main.html#fuel-switching</v>
      </c>
      <c r="R581" s="276" t="str">
        <f>IF(ISBLANK(INDEX('Policy Characteristics'!L:L,MATCH($C581,'Policy Characteristics'!$C:$C,0))),"",INDEX('Policy Characteristics'!L:L,MATCH($C581,'Policy Characteristics'!$C:$C,0)))</f>
        <v>industry-elec-and-hydrogen.html</v>
      </c>
    </row>
    <row r="582" spans="1:18" x14ac:dyDescent="0.25">
      <c r="A582" s="276" t="str">
        <f>IF(ISBLANK(INDEX('Policy Characteristics'!A:A,MATCH($C582,'Policy Characteristics'!$C:$C,0))),"",INDEX('Policy Characteristics'!A:A,MATCH($C582,'Policy Characteristics'!$C:$C,0)))</f>
        <v>Industry</v>
      </c>
      <c r="B582" s="285" t="str">
        <f>IF(ISBLANK(INDEX('Policy Characteristics'!B:B,MATCH($C582,'Policy Characteristics'!$C:$C,0))),"",INDEX('Policy Characteristics'!B:B,MATCH($C582,'Policy Characteristics'!$C:$C,0)))</f>
        <v>Electrification</v>
      </c>
      <c r="C582" s="276" t="str">
        <f t="shared" si="32"/>
        <v>Fraction of Eligible Industrial Energy Use Shifted to Electricity</v>
      </c>
      <c r="D582" s="6" t="s">
        <v>3105</v>
      </c>
      <c r="E582" s="1" t="s">
        <v>3606</v>
      </c>
      <c r="F582" t="s">
        <v>3069</v>
      </c>
      <c r="G582" s="47" t="s">
        <v>3620</v>
      </c>
      <c r="H582" s="44">
        <v>1873</v>
      </c>
      <c r="I582" s="347" t="s">
        <v>44</v>
      </c>
      <c r="J582" s="277" t="str">
        <f>IF(ISBLANK(INDEX('Policy Characteristics'!D:D,MATCH($C582,'Policy Characteristics'!$C:$C,0))),"",INDEX('Policy Characteristics'!D:D,MATCH($C582,'Policy Characteristics'!$C:$C,0)))</f>
        <v>Electrification</v>
      </c>
      <c r="K582" s="276" t="str">
        <f>IF(ISBLANK(INDEX('Policy Characteristics'!E:E,MATCH($C582,'Policy Characteristics'!$C:$C,0))),"",INDEX('Policy Characteristics'!E:E,MATCH($C582,'Policy Characteristics'!$C:$C,0)))</f>
        <v>indst shift to electricity</v>
      </c>
      <c r="L582" s="284">
        <f>IF(ISBLANK(INDEX('Policy Characteristics'!F:F,MATCH($C582,'Policy Characteristics'!$C:$C,0))),"",INDEX('Policy Characteristics'!F:F,MATCH($C582,'Policy Characteristics'!$C:$C,0)))</f>
        <v>0</v>
      </c>
      <c r="M582" s="284">
        <f>IF(ISBLANK(INDEX('Policy Characteristics'!G:G,MATCH($C582,'Policy Characteristics'!$C:$C,0))),"",INDEX('Policy Characteristics'!G:G,MATCH($C582,'Policy Characteristics'!$C:$C,0)))</f>
        <v>1</v>
      </c>
      <c r="N582" s="284">
        <f>IF(ISBLANK(INDEX('Policy Characteristics'!H:H,MATCH($C582,'Policy Characteristics'!$C:$C,0))),"",INDEX('Policy Characteristics'!H:H,MATCH($C582,'Policy Characteristics'!$C:$C,0)))</f>
        <v>0.01</v>
      </c>
      <c r="O582" s="276" t="str">
        <f>IF(ISBLANK(INDEX('Policy Characteristics'!I:I,MATCH($C582,'Policy Characteristics'!$C:$C,0))),"",INDEX('Policy Characteristics'!I:I,MATCH($C582,'Policy Characteristics'!$C:$C,0)))</f>
        <v>% of fuel shifted</v>
      </c>
      <c r="P582" s="27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2" s="276" t="str">
        <f>IF(ISBLANK(INDEX('Policy Characteristics'!K:K,MATCH($C582,'Policy Characteristics'!$C:$C,0))),"",INDEX('Policy Characteristics'!K:K,MATCH($C582,'Policy Characteristics'!$C:$C,0)))</f>
        <v>industry-ag-main.html#fuel-switching</v>
      </c>
      <c r="R582" s="276" t="str">
        <f>IF(ISBLANK(INDEX('Policy Characteristics'!L:L,MATCH($C582,'Policy Characteristics'!$C:$C,0))),"",INDEX('Policy Characteristics'!L:L,MATCH($C582,'Policy Characteristics'!$C:$C,0)))</f>
        <v>industry-elec-and-hydrogen.html</v>
      </c>
    </row>
    <row r="583" spans="1:18" x14ac:dyDescent="0.25">
      <c r="A583" s="276" t="str">
        <f>IF(ISBLANK(INDEX('Policy Characteristics'!A:A,MATCH($C583,'Policy Characteristics'!$C:$C,0))),"",INDEX('Policy Characteristics'!A:A,MATCH($C583,'Policy Characteristics'!$C:$C,0)))</f>
        <v>Industry</v>
      </c>
      <c r="B583" s="285" t="str">
        <f>IF(ISBLANK(INDEX('Policy Characteristics'!B:B,MATCH($C583,'Policy Characteristics'!$C:$C,0))),"",INDEX('Policy Characteristics'!B:B,MATCH($C583,'Policy Characteristics'!$C:$C,0)))</f>
        <v>Electrification</v>
      </c>
      <c r="C583" s="276" t="str">
        <f t="shared" si="32"/>
        <v>Fraction of Eligible Industrial Energy Use Shifted to Electricity</v>
      </c>
      <c r="D583" s="6" t="s">
        <v>3106</v>
      </c>
      <c r="E583" s="1" t="s">
        <v>3605</v>
      </c>
      <c r="F583" t="s">
        <v>3070</v>
      </c>
      <c r="G583" s="47" t="s">
        <v>3613</v>
      </c>
      <c r="H583" s="44">
        <v>1874</v>
      </c>
      <c r="I583" s="347" t="s">
        <v>44</v>
      </c>
      <c r="J583" s="277" t="str">
        <f>IF(ISBLANK(INDEX('Policy Characteristics'!D:D,MATCH($C583,'Policy Characteristics'!$C:$C,0))),"",INDEX('Policy Characteristics'!D:D,MATCH($C583,'Policy Characteristics'!$C:$C,0)))</f>
        <v>Electrification</v>
      </c>
      <c r="K583" s="276" t="str">
        <f>IF(ISBLANK(INDEX('Policy Characteristics'!E:E,MATCH($C583,'Policy Characteristics'!$C:$C,0))),"",INDEX('Policy Characteristics'!E:E,MATCH($C583,'Policy Characteristics'!$C:$C,0)))</f>
        <v>indst shift to electricity</v>
      </c>
      <c r="L583" s="284">
        <f>IF(ISBLANK(INDEX('Policy Characteristics'!F:F,MATCH($C583,'Policy Characteristics'!$C:$C,0))),"",INDEX('Policy Characteristics'!F:F,MATCH($C583,'Policy Characteristics'!$C:$C,0)))</f>
        <v>0</v>
      </c>
      <c r="M583" s="284">
        <f>IF(ISBLANK(INDEX('Policy Characteristics'!G:G,MATCH($C583,'Policy Characteristics'!$C:$C,0))),"",INDEX('Policy Characteristics'!G:G,MATCH($C583,'Policy Characteristics'!$C:$C,0)))</f>
        <v>1</v>
      </c>
      <c r="N583" s="284">
        <f>IF(ISBLANK(INDEX('Policy Characteristics'!H:H,MATCH($C583,'Policy Characteristics'!$C:$C,0))),"",INDEX('Policy Characteristics'!H:H,MATCH($C583,'Policy Characteristics'!$C:$C,0)))</f>
        <v>0.01</v>
      </c>
      <c r="O583" s="276" t="str">
        <f>IF(ISBLANK(INDEX('Policy Characteristics'!I:I,MATCH($C583,'Policy Characteristics'!$C:$C,0))),"",INDEX('Policy Characteristics'!I:I,MATCH($C583,'Policy Characteristics'!$C:$C,0)))</f>
        <v>% of fuel shifted</v>
      </c>
      <c r="P583" s="27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3" s="276" t="str">
        <f>IF(ISBLANK(INDEX('Policy Characteristics'!K:K,MATCH($C583,'Policy Characteristics'!$C:$C,0))),"",INDEX('Policy Characteristics'!K:K,MATCH($C583,'Policy Characteristics'!$C:$C,0)))</f>
        <v>industry-ag-main.html#fuel-switching</v>
      </c>
      <c r="R583" s="276" t="str">
        <f>IF(ISBLANK(INDEX('Policy Characteristics'!L:L,MATCH($C583,'Policy Characteristics'!$C:$C,0))),"",INDEX('Policy Characteristics'!L:L,MATCH($C583,'Policy Characteristics'!$C:$C,0)))</f>
        <v>industry-elec-and-hydrogen.html</v>
      </c>
    </row>
    <row r="584" spans="1:18" x14ac:dyDescent="0.25">
      <c r="A584" s="276" t="str">
        <f>IF(ISBLANK(INDEX('Policy Characteristics'!A:A,MATCH($C584,'Policy Characteristics'!$C:$C,0))),"",INDEX('Policy Characteristics'!A:A,MATCH($C584,'Policy Characteristics'!$C:$C,0)))</f>
        <v>Industry</v>
      </c>
      <c r="B584" s="285" t="str">
        <f>IF(ISBLANK(INDEX('Policy Characteristics'!B:B,MATCH($C584,'Policy Characteristics'!$C:$C,0))),"",INDEX('Policy Characteristics'!B:B,MATCH($C584,'Policy Characteristics'!$C:$C,0)))</f>
        <v>Electrification</v>
      </c>
      <c r="C584" s="276" t="str">
        <f t="shared" si="32"/>
        <v>Fraction of Eligible Industrial Energy Use Shifted to Electricity</v>
      </c>
      <c r="D584" s="6" t="s">
        <v>3106</v>
      </c>
      <c r="E584" s="1" t="s">
        <v>3607</v>
      </c>
      <c r="F584" t="s">
        <v>3070</v>
      </c>
      <c r="G584" s="47" t="s">
        <v>3614</v>
      </c>
      <c r="H584" s="44">
        <v>1875</v>
      </c>
      <c r="I584" s="347" t="s">
        <v>44</v>
      </c>
      <c r="J584" s="277" t="str">
        <f>IF(ISBLANK(INDEX('Policy Characteristics'!D:D,MATCH($C584,'Policy Characteristics'!$C:$C,0))),"",INDEX('Policy Characteristics'!D:D,MATCH($C584,'Policy Characteristics'!$C:$C,0)))</f>
        <v>Electrification</v>
      </c>
      <c r="K584" s="276" t="str">
        <f>IF(ISBLANK(INDEX('Policy Characteristics'!E:E,MATCH($C584,'Policy Characteristics'!$C:$C,0))),"",INDEX('Policy Characteristics'!E:E,MATCH($C584,'Policy Characteristics'!$C:$C,0)))</f>
        <v>indst shift to electricity</v>
      </c>
      <c r="L584" s="284">
        <f>IF(ISBLANK(INDEX('Policy Characteristics'!F:F,MATCH($C584,'Policy Characteristics'!$C:$C,0))),"",INDEX('Policy Characteristics'!F:F,MATCH($C584,'Policy Characteristics'!$C:$C,0)))</f>
        <v>0</v>
      </c>
      <c r="M584" s="284">
        <f>IF(ISBLANK(INDEX('Policy Characteristics'!G:G,MATCH($C584,'Policy Characteristics'!$C:$C,0))),"",INDEX('Policy Characteristics'!G:G,MATCH($C584,'Policy Characteristics'!$C:$C,0)))</f>
        <v>1</v>
      </c>
      <c r="N584" s="284">
        <f>IF(ISBLANK(INDEX('Policy Characteristics'!H:H,MATCH($C584,'Policy Characteristics'!$C:$C,0))),"",INDEX('Policy Characteristics'!H:H,MATCH($C584,'Policy Characteristics'!$C:$C,0)))</f>
        <v>0.01</v>
      </c>
      <c r="O584" s="276" t="str">
        <f>IF(ISBLANK(INDEX('Policy Characteristics'!I:I,MATCH($C584,'Policy Characteristics'!$C:$C,0))),"",INDEX('Policy Characteristics'!I:I,MATCH($C584,'Policy Characteristics'!$C:$C,0)))</f>
        <v>% of fuel shifted</v>
      </c>
      <c r="P584" s="27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4" s="276" t="str">
        <f>IF(ISBLANK(INDEX('Policy Characteristics'!K:K,MATCH($C584,'Policy Characteristics'!$C:$C,0))),"",INDEX('Policy Characteristics'!K:K,MATCH($C584,'Policy Characteristics'!$C:$C,0)))</f>
        <v>industry-ag-main.html#fuel-switching</v>
      </c>
      <c r="R584" s="276" t="str">
        <f>IF(ISBLANK(INDEX('Policy Characteristics'!L:L,MATCH($C584,'Policy Characteristics'!$C:$C,0))),"",INDEX('Policy Characteristics'!L:L,MATCH($C584,'Policy Characteristics'!$C:$C,0)))</f>
        <v>industry-elec-and-hydrogen.html</v>
      </c>
    </row>
    <row r="585" spans="1:18" x14ac:dyDescent="0.25">
      <c r="A585" s="276" t="str">
        <f>IF(ISBLANK(INDEX('Policy Characteristics'!A:A,MATCH($C585,'Policy Characteristics'!$C:$C,0))),"",INDEX('Policy Characteristics'!A:A,MATCH($C585,'Policy Characteristics'!$C:$C,0)))</f>
        <v>Industry</v>
      </c>
      <c r="B585" s="285" t="str">
        <f>IF(ISBLANK(INDEX('Policy Characteristics'!B:B,MATCH($C585,'Policy Characteristics'!$C:$C,0))),"",INDEX('Policy Characteristics'!B:B,MATCH($C585,'Policy Characteristics'!$C:$C,0)))</f>
        <v>Electrification</v>
      </c>
      <c r="C585" s="276" t="str">
        <f t="shared" si="32"/>
        <v>Fraction of Eligible Industrial Energy Use Shifted to Electricity</v>
      </c>
      <c r="D585" s="6" t="s">
        <v>3106</v>
      </c>
      <c r="E585" s="1" t="s">
        <v>3608</v>
      </c>
      <c r="F585" t="s">
        <v>3070</v>
      </c>
      <c r="G585" s="47" t="s">
        <v>3615</v>
      </c>
      <c r="H585" s="44">
        <v>1876</v>
      </c>
      <c r="I585" s="347" t="s">
        <v>44</v>
      </c>
      <c r="J585" s="277" t="str">
        <f>IF(ISBLANK(INDEX('Policy Characteristics'!D:D,MATCH($C585,'Policy Characteristics'!$C:$C,0))),"",INDEX('Policy Characteristics'!D:D,MATCH($C585,'Policy Characteristics'!$C:$C,0)))</f>
        <v>Electrification</v>
      </c>
      <c r="K585" s="276" t="str">
        <f>IF(ISBLANK(INDEX('Policy Characteristics'!E:E,MATCH($C585,'Policy Characteristics'!$C:$C,0))),"",INDEX('Policy Characteristics'!E:E,MATCH($C585,'Policy Characteristics'!$C:$C,0)))</f>
        <v>indst shift to electricity</v>
      </c>
      <c r="L585" s="284">
        <f>IF(ISBLANK(INDEX('Policy Characteristics'!F:F,MATCH($C585,'Policy Characteristics'!$C:$C,0))),"",INDEX('Policy Characteristics'!F:F,MATCH($C585,'Policy Characteristics'!$C:$C,0)))</f>
        <v>0</v>
      </c>
      <c r="M585" s="284">
        <f>IF(ISBLANK(INDEX('Policy Characteristics'!G:G,MATCH($C585,'Policy Characteristics'!$C:$C,0))),"",INDEX('Policy Characteristics'!G:G,MATCH($C585,'Policy Characteristics'!$C:$C,0)))</f>
        <v>1</v>
      </c>
      <c r="N585" s="284">
        <f>IF(ISBLANK(INDEX('Policy Characteristics'!H:H,MATCH($C585,'Policy Characteristics'!$C:$C,0))),"",INDEX('Policy Characteristics'!H:H,MATCH($C585,'Policy Characteristics'!$C:$C,0)))</f>
        <v>0.01</v>
      </c>
      <c r="O585" s="276" t="str">
        <f>IF(ISBLANK(INDEX('Policy Characteristics'!I:I,MATCH($C585,'Policy Characteristics'!$C:$C,0))),"",INDEX('Policy Characteristics'!I:I,MATCH($C585,'Policy Characteristics'!$C:$C,0)))</f>
        <v>% of fuel shifted</v>
      </c>
      <c r="P585" s="27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5" s="276" t="str">
        <f>IF(ISBLANK(INDEX('Policy Characteristics'!K:K,MATCH($C585,'Policy Characteristics'!$C:$C,0))),"",INDEX('Policy Characteristics'!K:K,MATCH($C585,'Policy Characteristics'!$C:$C,0)))</f>
        <v>industry-ag-main.html#fuel-switching</v>
      </c>
      <c r="R585" s="276" t="str">
        <f>IF(ISBLANK(INDEX('Policy Characteristics'!L:L,MATCH($C585,'Policy Characteristics'!$C:$C,0))),"",INDEX('Policy Characteristics'!L:L,MATCH($C585,'Policy Characteristics'!$C:$C,0)))</f>
        <v>industry-elec-and-hydrogen.html</v>
      </c>
    </row>
    <row r="586" spans="1:18" x14ac:dyDescent="0.25">
      <c r="A586" s="276" t="str">
        <f>IF(ISBLANK(INDEX('Policy Characteristics'!A:A,MATCH($C586,'Policy Characteristics'!$C:$C,0))),"",INDEX('Policy Characteristics'!A:A,MATCH($C586,'Policy Characteristics'!$C:$C,0)))</f>
        <v>Industry</v>
      </c>
      <c r="B586" s="285" t="str">
        <f>IF(ISBLANK(INDEX('Policy Characteristics'!B:B,MATCH($C586,'Policy Characteristics'!$C:$C,0))),"",INDEX('Policy Characteristics'!B:B,MATCH($C586,'Policy Characteristics'!$C:$C,0)))</f>
        <v>Electrification</v>
      </c>
      <c r="C586" s="276" t="str">
        <f t="shared" si="32"/>
        <v>Fraction of Eligible Industrial Energy Use Shifted to Electricity</v>
      </c>
      <c r="D586" s="6" t="s">
        <v>3106</v>
      </c>
      <c r="E586" s="1" t="s">
        <v>3609</v>
      </c>
      <c r="F586" t="s">
        <v>3070</v>
      </c>
      <c r="G586" s="47" t="s">
        <v>3616</v>
      </c>
      <c r="H586" s="44">
        <v>1877</v>
      </c>
      <c r="I586" s="347" t="s">
        <v>45</v>
      </c>
      <c r="J586" s="277" t="str">
        <f>IF(ISBLANK(INDEX('Policy Characteristics'!D:D,MATCH($C586,'Policy Characteristics'!$C:$C,0))),"",INDEX('Policy Characteristics'!D:D,MATCH($C586,'Policy Characteristics'!$C:$C,0)))</f>
        <v>Electrification</v>
      </c>
      <c r="K586" s="276" t="str">
        <f>IF(ISBLANK(INDEX('Policy Characteristics'!E:E,MATCH($C586,'Policy Characteristics'!$C:$C,0))),"",INDEX('Policy Characteristics'!E:E,MATCH($C586,'Policy Characteristics'!$C:$C,0)))</f>
        <v>indst shift to electricity</v>
      </c>
      <c r="L586" s="284">
        <f>IF(ISBLANK(INDEX('Policy Characteristics'!F:F,MATCH($C586,'Policy Characteristics'!$C:$C,0))),"",INDEX('Policy Characteristics'!F:F,MATCH($C586,'Policy Characteristics'!$C:$C,0)))</f>
        <v>0</v>
      </c>
      <c r="M586" s="284">
        <f>IF(ISBLANK(INDEX('Policy Characteristics'!G:G,MATCH($C586,'Policy Characteristics'!$C:$C,0))),"",INDEX('Policy Characteristics'!G:G,MATCH($C586,'Policy Characteristics'!$C:$C,0)))</f>
        <v>1</v>
      </c>
      <c r="N586" s="284">
        <f>IF(ISBLANK(INDEX('Policy Characteristics'!H:H,MATCH($C586,'Policy Characteristics'!$C:$C,0))),"",INDEX('Policy Characteristics'!H:H,MATCH($C586,'Policy Characteristics'!$C:$C,0)))</f>
        <v>0.01</v>
      </c>
      <c r="O586" s="276" t="str">
        <f>IF(ISBLANK(INDEX('Policy Characteristics'!I:I,MATCH($C586,'Policy Characteristics'!$C:$C,0))),"",INDEX('Policy Characteristics'!I:I,MATCH($C586,'Policy Characteristics'!$C:$C,0)))</f>
        <v>% of fuel shifted</v>
      </c>
      <c r="P586" s="27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6" s="276" t="str">
        <f>IF(ISBLANK(INDEX('Policy Characteristics'!K:K,MATCH($C586,'Policy Characteristics'!$C:$C,0))),"",INDEX('Policy Characteristics'!K:K,MATCH($C586,'Policy Characteristics'!$C:$C,0)))</f>
        <v>industry-ag-main.html#fuel-switching</v>
      </c>
      <c r="R586" s="276" t="str">
        <f>IF(ISBLANK(INDEX('Policy Characteristics'!L:L,MATCH($C586,'Policy Characteristics'!$C:$C,0))),"",INDEX('Policy Characteristics'!L:L,MATCH($C586,'Policy Characteristics'!$C:$C,0)))</f>
        <v>industry-elec-and-hydrogen.html</v>
      </c>
    </row>
    <row r="587" spans="1:18" x14ac:dyDescent="0.25">
      <c r="A587" s="276" t="str">
        <f>IF(ISBLANK(INDEX('Policy Characteristics'!A:A,MATCH($C587,'Policy Characteristics'!$C:$C,0))),"",INDEX('Policy Characteristics'!A:A,MATCH($C587,'Policy Characteristics'!$C:$C,0)))</f>
        <v>Industry</v>
      </c>
      <c r="B587" s="285" t="str">
        <f>IF(ISBLANK(INDEX('Policy Characteristics'!B:B,MATCH($C587,'Policy Characteristics'!$C:$C,0))),"",INDEX('Policy Characteristics'!B:B,MATCH($C587,'Policy Characteristics'!$C:$C,0)))</f>
        <v>Electrification</v>
      </c>
      <c r="C587" s="276" t="str">
        <f t="shared" si="32"/>
        <v>Fraction of Eligible Industrial Energy Use Shifted to Electricity</v>
      </c>
      <c r="D587" s="6" t="s">
        <v>3106</v>
      </c>
      <c r="E587" s="1" t="s">
        <v>3610</v>
      </c>
      <c r="F587" t="s">
        <v>3070</v>
      </c>
      <c r="G587" s="47" t="s">
        <v>3617</v>
      </c>
      <c r="H587" s="44">
        <v>1878</v>
      </c>
      <c r="I587" s="347" t="s">
        <v>45</v>
      </c>
      <c r="J587" s="277" t="str">
        <f>IF(ISBLANK(INDEX('Policy Characteristics'!D:D,MATCH($C587,'Policy Characteristics'!$C:$C,0))),"",INDEX('Policy Characteristics'!D:D,MATCH($C587,'Policy Characteristics'!$C:$C,0)))</f>
        <v>Electrification</v>
      </c>
      <c r="K587" s="276" t="str">
        <f>IF(ISBLANK(INDEX('Policy Characteristics'!E:E,MATCH($C587,'Policy Characteristics'!$C:$C,0))),"",INDEX('Policy Characteristics'!E:E,MATCH($C587,'Policy Characteristics'!$C:$C,0)))</f>
        <v>indst shift to electricity</v>
      </c>
      <c r="L587" s="284">
        <f>IF(ISBLANK(INDEX('Policy Characteristics'!F:F,MATCH($C587,'Policy Characteristics'!$C:$C,0))),"",INDEX('Policy Characteristics'!F:F,MATCH($C587,'Policy Characteristics'!$C:$C,0)))</f>
        <v>0</v>
      </c>
      <c r="M587" s="284">
        <f>IF(ISBLANK(INDEX('Policy Characteristics'!G:G,MATCH($C587,'Policy Characteristics'!$C:$C,0))),"",INDEX('Policy Characteristics'!G:G,MATCH($C587,'Policy Characteristics'!$C:$C,0)))</f>
        <v>1</v>
      </c>
      <c r="N587" s="284">
        <f>IF(ISBLANK(INDEX('Policy Characteristics'!H:H,MATCH($C587,'Policy Characteristics'!$C:$C,0))),"",INDEX('Policy Characteristics'!H:H,MATCH($C587,'Policy Characteristics'!$C:$C,0)))</f>
        <v>0.01</v>
      </c>
      <c r="O587" s="276" t="str">
        <f>IF(ISBLANK(INDEX('Policy Characteristics'!I:I,MATCH($C587,'Policy Characteristics'!$C:$C,0))),"",INDEX('Policy Characteristics'!I:I,MATCH($C587,'Policy Characteristics'!$C:$C,0)))</f>
        <v>% of fuel shifted</v>
      </c>
      <c r="P587" s="27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7" s="276" t="str">
        <f>IF(ISBLANK(INDEX('Policy Characteristics'!K:K,MATCH($C587,'Policy Characteristics'!$C:$C,0))),"",INDEX('Policy Characteristics'!K:K,MATCH($C587,'Policy Characteristics'!$C:$C,0)))</f>
        <v>industry-ag-main.html#fuel-switching</v>
      </c>
      <c r="R587" s="276" t="str">
        <f>IF(ISBLANK(INDEX('Policy Characteristics'!L:L,MATCH($C587,'Policy Characteristics'!$C:$C,0))),"",INDEX('Policy Characteristics'!L:L,MATCH($C587,'Policy Characteristics'!$C:$C,0)))</f>
        <v>industry-elec-and-hydrogen.html</v>
      </c>
    </row>
    <row r="588" spans="1:18" x14ac:dyDescent="0.25">
      <c r="A588" s="276" t="str">
        <f>IF(ISBLANK(INDEX('Policy Characteristics'!A:A,MATCH($C588,'Policy Characteristics'!$C:$C,0))),"",INDEX('Policy Characteristics'!A:A,MATCH($C588,'Policy Characteristics'!$C:$C,0)))</f>
        <v>Industry</v>
      </c>
      <c r="B588" s="285" t="str">
        <f>IF(ISBLANK(INDEX('Policy Characteristics'!B:B,MATCH($C588,'Policy Characteristics'!$C:$C,0))),"",INDEX('Policy Characteristics'!B:B,MATCH($C588,'Policy Characteristics'!$C:$C,0)))</f>
        <v>Electrification</v>
      </c>
      <c r="C588" s="276" t="str">
        <f t="shared" si="32"/>
        <v>Fraction of Eligible Industrial Energy Use Shifted to Electricity</v>
      </c>
      <c r="D588" s="6" t="s">
        <v>3106</v>
      </c>
      <c r="E588" s="1" t="s">
        <v>3611</v>
      </c>
      <c r="F588" t="s">
        <v>3070</v>
      </c>
      <c r="G588" s="47" t="s">
        <v>3618</v>
      </c>
      <c r="H588" s="44">
        <v>1879</v>
      </c>
      <c r="I588" s="347" t="s">
        <v>44</v>
      </c>
      <c r="J588" s="277" t="str">
        <f>IF(ISBLANK(INDEX('Policy Characteristics'!D:D,MATCH($C588,'Policy Characteristics'!$C:$C,0))),"",INDEX('Policy Characteristics'!D:D,MATCH($C588,'Policy Characteristics'!$C:$C,0)))</f>
        <v>Electrification</v>
      </c>
      <c r="K588" s="276" t="str">
        <f>IF(ISBLANK(INDEX('Policy Characteristics'!E:E,MATCH($C588,'Policy Characteristics'!$C:$C,0))),"",INDEX('Policy Characteristics'!E:E,MATCH($C588,'Policy Characteristics'!$C:$C,0)))</f>
        <v>indst shift to electricity</v>
      </c>
      <c r="L588" s="284">
        <f>IF(ISBLANK(INDEX('Policy Characteristics'!F:F,MATCH($C588,'Policy Characteristics'!$C:$C,0))),"",INDEX('Policy Characteristics'!F:F,MATCH($C588,'Policy Characteristics'!$C:$C,0)))</f>
        <v>0</v>
      </c>
      <c r="M588" s="284">
        <f>IF(ISBLANK(INDEX('Policy Characteristics'!G:G,MATCH($C588,'Policy Characteristics'!$C:$C,0))),"",INDEX('Policy Characteristics'!G:G,MATCH($C588,'Policy Characteristics'!$C:$C,0)))</f>
        <v>1</v>
      </c>
      <c r="N588" s="284">
        <f>IF(ISBLANK(INDEX('Policy Characteristics'!H:H,MATCH($C588,'Policy Characteristics'!$C:$C,0))),"",INDEX('Policy Characteristics'!H:H,MATCH($C588,'Policy Characteristics'!$C:$C,0)))</f>
        <v>0.01</v>
      </c>
      <c r="O588" s="276" t="str">
        <f>IF(ISBLANK(INDEX('Policy Characteristics'!I:I,MATCH($C588,'Policy Characteristics'!$C:$C,0))),"",INDEX('Policy Characteristics'!I:I,MATCH($C588,'Policy Characteristics'!$C:$C,0)))</f>
        <v>% of fuel shifted</v>
      </c>
      <c r="P588" s="27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8" s="276" t="str">
        <f>IF(ISBLANK(INDEX('Policy Characteristics'!K:K,MATCH($C588,'Policy Characteristics'!$C:$C,0))),"",INDEX('Policy Characteristics'!K:K,MATCH($C588,'Policy Characteristics'!$C:$C,0)))</f>
        <v>industry-ag-main.html#fuel-switching</v>
      </c>
      <c r="R588" s="276" t="str">
        <f>IF(ISBLANK(INDEX('Policy Characteristics'!L:L,MATCH($C588,'Policy Characteristics'!$C:$C,0))),"",INDEX('Policy Characteristics'!L:L,MATCH($C588,'Policy Characteristics'!$C:$C,0)))</f>
        <v>industry-elec-and-hydrogen.html</v>
      </c>
    </row>
    <row r="589" spans="1:18" x14ac:dyDescent="0.25">
      <c r="A589" s="276" t="str">
        <f>IF(ISBLANK(INDEX('Policy Characteristics'!A:A,MATCH($C589,'Policy Characteristics'!$C:$C,0))),"",INDEX('Policy Characteristics'!A:A,MATCH($C589,'Policy Characteristics'!$C:$C,0)))</f>
        <v>Industry</v>
      </c>
      <c r="B589" s="285" t="str">
        <f>IF(ISBLANK(INDEX('Policy Characteristics'!B:B,MATCH($C589,'Policy Characteristics'!$C:$C,0))),"",INDEX('Policy Characteristics'!B:B,MATCH($C589,'Policy Characteristics'!$C:$C,0)))</f>
        <v>Electrification</v>
      </c>
      <c r="C589" s="276" t="str">
        <f t="shared" si="32"/>
        <v>Fraction of Eligible Industrial Energy Use Shifted to Electricity</v>
      </c>
      <c r="D589" s="6" t="s">
        <v>3106</v>
      </c>
      <c r="E589" s="1" t="s">
        <v>3612</v>
      </c>
      <c r="F589" t="s">
        <v>3070</v>
      </c>
      <c r="G589" s="47" t="s">
        <v>3619</v>
      </c>
      <c r="H589" s="44">
        <v>1880</v>
      </c>
      <c r="I589" s="347" t="s">
        <v>45</v>
      </c>
      <c r="J589" s="277" t="str">
        <f>IF(ISBLANK(INDEX('Policy Characteristics'!D:D,MATCH($C589,'Policy Characteristics'!$C:$C,0))),"",INDEX('Policy Characteristics'!D:D,MATCH($C589,'Policy Characteristics'!$C:$C,0)))</f>
        <v>Electrification</v>
      </c>
      <c r="K589" s="276" t="str">
        <f>IF(ISBLANK(INDEX('Policy Characteristics'!E:E,MATCH($C589,'Policy Characteristics'!$C:$C,0))),"",INDEX('Policy Characteristics'!E:E,MATCH($C589,'Policy Characteristics'!$C:$C,0)))</f>
        <v>indst shift to electricity</v>
      </c>
      <c r="L589" s="284">
        <f>IF(ISBLANK(INDEX('Policy Characteristics'!F:F,MATCH($C589,'Policy Characteristics'!$C:$C,0))),"",INDEX('Policy Characteristics'!F:F,MATCH($C589,'Policy Characteristics'!$C:$C,0)))</f>
        <v>0</v>
      </c>
      <c r="M589" s="284">
        <f>IF(ISBLANK(INDEX('Policy Characteristics'!G:G,MATCH($C589,'Policy Characteristics'!$C:$C,0))),"",INDEX('Policy Characteristics'!G:G,MATCH($C589,'Policy Characteristics'!$C:$C,0)))</f>
        <v>1</v>
      </c>
      <c r="N589" s="284">
        <f>IF(ISBLANK(INDEX('Policy Characteristics'!H:H,MATCH($C589,'Policy Characteristics'!$C:$C,0))),"",INDEX('Policy Characteristics'!H:H,MATCH($C589,'Policy Characteristics'!$C:$C,0)))</f>
        <v>0.01</v>
      </c>
      <c r="O589" s="276" t="str">
        <f>IF(ISBLANK(INDEX('Policy Characteristics'!I:I,MATCH($C589,'Policy Characteristics'!$C:$C,0))),"",INDEX('Policy Characteristics'!I:I,MATCH($C589,'Policy Characteristics'!$C:$C,0)))</f>
        <v>% of fuel shifted</v>
      </c>
      <c r="P589" s="27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89" s="276" t="str">
        <f>IF(ISBLANK(INDEX('Policy Characteristics'!K:K,MATCH($C589,'Policy Characteristics'!$C:$C,0))),"",INDEX('Policy Characteristics'!K:K,MATCH($C589,'Policy Characteristics'!$C:$C,0)))</f>
        <v>industry-ag-main.html#fuel-switching</v>
      </c>
      <c r="R589" s="276" t="str">
        <f>IF(ISBLANK(INDEX('Policy Characteristics'!L:L,MATCH($C589,'Policy Characteristics'!$C:$C,0))),"",INDEX('Policy Characteristics'!L:L,MATCH($C589,'Policy Characteristics'!$C:$C,0)))</f>
        <v>industry-elec-and-hydrogen.html</v>
      </c>
    </row>
    <row r="590" spans="1:18" x14ac:dyDescent="0.25">
      <c r="A590" s="276" t="str">
        <f>IF(ISBLANK(INDEX('Policy Characteristics'!A:A,MATCH($C590,'Policy Characteristics'!$C:$C,0))),"",INDEX('Policy Characteristics'!A:A,MATCH($C590,'Policy Characteristics'!$C:$C,0)))</f>
        <v>Industry</v>
      </c>
      <c r="B590" s="285" t="str">
        <f>IF(ISBLANK(INDEX('Policy Characteristics'!B:B,MATCH($C590,'Policy Characteristics'!$C:$C,0))),"",INDEX('Policy Characteristics'!B:B,MATCH($C590,'Policy Characteristics'!$C:$C,0)))</f>
        <v>Electrification</v>
      </c>
      <c r="C590" s="276" t="str">
        <f t="shared" si="32"/>
        <v>Fraction of Eligible Industrial Energy Use Shifted to Electricity</v>
      </c>
      <c r="D590" s="6" t="s">
        <v>3106</v>
      </c>
      <c r="E590" s="1" t="s">
        <v>3606</v>
      </c>
      <c r="F590" t="s">
        <v>3070</v>
      </c>
      <c r="G590" s="47" t="s">
        <v>3620</v>
      </c>
      <c r="H590" s="44">
        <v>1881</v>
      </c>
      <c r="I590" s="347" t="s">
        <v>45</v>
      </c>
      <c r="J590" s="277" t="str">
        <f>IF(ISBLANK(INDEX('Policy Characteristics'!D:D,MATCH($C590,'Policy Characteristics'!$C:$C,0))),"",INDEX('Policy Characteristics'!D:D,MATCH($C590,'Policy Characteristics'!$C:$C,0)))</f>
        <v>Electrification</v>
      </c>
      <c r="K590" s="276" t="str">
        <f>IF(ISBLANK(INDEX('Policy Characteristics'!E:E,MATCH($C590,'Policy Characteristics'!$C:$C,0))),"",INDEX('Policy Characteristics'!E:E,MATCH($C590,'Policy Characteristics'!$C:$C,0)))</f>
        <v>indst shift to electricity</v>
      </c>
      <c r="L590" s="284">
        <f>IF(ISBLANK(INDEX('Policy Characteristics'!F:F,MATCH($C590,'Policy Characteristics'!$C:$C,0))),"",INDEX('Policy Characteristics'!F:F,MATCH($C590,'Policy Characteristics'!$C:$C,0)))</f>
        <v>0</v>
      </c>
      <c r="M590" s="284">
        <f>IF(ISBLANK(INDEX('Policy Characteristics'!G:G,MATCH($C590,'Policy Characteristics'!$C:$C,0))),"",INDEX('Policy Characteristics'!G:G,MATCH($C590,'Policy Characteristics'!$C:$C,0)))</f>
        <v>1</v>
      </c>
      <c r="N590" s="284">
        <f>IF(ISBLANK(INDEX('Policy Characteristics'!H:H,MATCH($C590,'Policy Characteristics'!$C:$C,0))),"",INDEX('Policy Characteristics'!H:H,MATCH($C590,'Policy Characteristics'!$C:$C,0)))</f>
        <v>0.01</v>
      </c>
      <c r="O590" s="276" t="str">
        <f>IF(ISBLANK(INDEX('Policy Characteristics'!I:I,MATCH($C590,'Policy Characteristics'!$C:$C,0))),"",INDEX('Policy Characteristics'!I:I,MATCH($C590,'Policy Characteristics'!$C:$C,0)))</f>
        <v>% of fuel shifted</v>
      </c>
      <c r="P590" s="27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0" s="276" t="str">
        <f>IF(ISBLANK(INDEX('Policy Characteristics'!K:K,MATCH($C590,'Policy Characteristics'!$C:$C,0))),"",INDEX('Policy Characteristics'!K:K,MATCH($C590,'Policy Characteristics'!$C:$C,0)))</f>
        <v>industry-ag-main.html#fuel-switching</v>
      </c>
      <c r="R590" s="276" t="str">
        <f>IF(ISBLANK(INDEX('Policy Characteristics'!L:L,MATCH($C590,'Policy Characteristics'!$C:$C,0))),"",INDEX('Policy Characteristics'!L:L,MATCH($C590,'Policy Characteristics'!$C:$C,0)))</f>
        <v>industry-elec-and-hydrogen.html</v>
      </c>
    </row>
    <row r="591" spans="1:18" x14ac:dyDescent="0.25">
      <c r="A591" s="276" t="str">
        <f>IF(ISBLANK(INDEX('Policy Characteristics'!A:A,MATCH($C591,'Policy Characteristics'!$C:$C,0))),"",INDEX('Policy Characteristics'!A:A,MATCH($C591,'Policy Characteristics'!$C:$C,0)))</f>
        <v>Industry</v>
      </c>
      <c r="B591" s="285" t="str">
        <f>IF(ISBLANK(INDEX('Policy Characteristics'!B:B,MATCH($C591,'Policy Characteristics'!$C:$C,0))),"",INDEX('Policy Characteristics'!B:B,MATCH($C591,'Policy Characteristics'!$C:$C,0)))</f>
        <v>Electrification</v>
      </c>
      <c r="C591" s="276" t="str">
        <f t="shared" si="32"/>
        <v>Fraction of Eligible Industrial Energy Use Shifted to Electricity</v>
      </c>
      <c r="D591" s="6" t="s">
        <v>3107</v>
      </c>
      <c r="E591" s="1" t="s">
        <v>3605</v>
      </c>
      <c r="F591" t="s">
        <v>3071</v>
      </c>
      <c r="G591" s="47" t="s">
        <v>3613</v>
      </c>
      <c r="H591" s="44">
        <v>1882</v>
      </c>
      <c r="I591" s="347" t="s">
        <v>44</v>
      </c>
      <c r="J591" s="277" t="str">
        <f>IF(ISBLANK(INDEX('Policy Characteristics'!D:D,MATCH($C591,'Policy Characteristics'!$C:$C,0))),"",INDEX('Policy Characteristics'!D:D,MATCH($C591,'Policy Characteristics'!$C:$C,0)))</f>
        <v>Electrification</v>
      </c>
      <c r="K591" s="276" t="str">
        <f>IF(ISBLANK(INDEX('Policy Characteristics'!E:E,MATCH($C591,'Policy Characteristics'!$C:$C,0))),"",INDEX('Policy Characteristics'!E:E,MATCH($C591,'Policy Characteristics'!$C:$C,0)))</f>
        <v>indst shift to electricity</v>
      </c>
      <c r="L591" s="284">
        <f>IF(ISBLANK(INDEX('Policy Characteristics'!F:F,MATCH($C591,'Policy Characteristics'!$C:$C,0))),"",INDEX('Policy Characteristics'!F:F,MATCH($C591,'Policy Characteristics'!$C:$C,0)))</f>
        <v>0</v>
      </c>
      <c r="M591" s="284">
        <f>IF(ISBLANK(INDEX('Policy Characteristics'!G:G,MATCH($C591,'Policy Characteristics'!$C:$C,0))),"",INDEX('Policy Characteristics'!G:G,MATCH($C591,'Policy Characteristics'!$C:$C,0)))</f>
        <v>1</v>
      </c>
      <c r="N591" s="284">
        <f>IF(ISBLANK(INDEX('Policy Characteristics'!H:H,MATCH($C591,'Policy Characteristics'!$C:$C,0))),"",INDEX('Policy Characteristics'!H:H,MATCH($C591,'Policy Characteristics'!$C:$C,0)))</f>
        <v>0.01</v>
      </c>
      <c r="O591" s="276" t="str">
        <f>IF(ISBLANK(INDEX('Policy Characteristics'!I:I,MATCH($C591,'Policy Characteristics'!$C:$C,0))),"",INDEX('Policy Characteristics'!I:I,MATCH($C591,'Policy Characteristics'!$C:$C,0)))</f>
        <v>% of fuel shifted</v>
      </c>
      <c r="P591" s="27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1" s="276" t="str">
        <f>IF(ISBLANK(INDEX('Policy Characteristics'!K:K,MATCH($C591,'Policy Characteristics'!$C:$C,0))),"",INDEX('Policy Characteristics'!K:K,MATCH($C591,'Policy Characteristics'!$C:$C,0)))</f>
        <v>industry-ag-main.html#fuel-switching</v>
      </c>
      <c r="R591" s="276" t="str">
        <f>IF(ISBLANK(INDEX('Policy Characteristics'!L:L,MATCH($C591,'Policy Characteristics'!$C:$C,0))),"",INDEX('Policy Characteristics'!L:L,MATCH($C591,'Policy Characteristics'!$C:$C,0)))</f>
        <v>industry-elec-and-hydrogen.html</v>
      </c>
    </row>
    <row r="592" spans="1:18" x14ac:dyDescent="0.25">
      <c r="A592" s="276" t="str">
        <f>IF(ISBLANK(INDEX('Policy Characteristics'!A:A,MATCH($C592,'Policy Characteristics'!$C:$C,0))),"",INDEX('Policy Characteristics'!A:A,MATCH($C592,'Policy Characteristics'!$C:$C,0)))</f>
        <v>Industry</v>
      </c>
      <c r="B592" s="285" t="str">
        <f>IF(ISBLANK(INDEX('Policy Characteristics'!B:B,MATCH($C592,'Policy Characteristics'!$C:$C,0))),"",INDEX('Policy Characteristics'!B:B,MATCH($C592,'Policy Characteristics'!$C:$C,0)))</f>
        <v>Electrification</v>
      </c>
      <c r="C592" s="276" t="str">
        <f t="shared" si="32"/>
        <v>Fraction of Eligible Industrial Energy Use Shifted to Electricity</v>
      </c>
      <c r="D592" s="6" t="s">
        <v>3107</v>
      </c>
      <c r="E592" s="1" t="s">
        <v>3607</v>
      </c>
      <c r="F592" t="s">
        <v>3071</v>
      </c>
      <c r="G592" s="47" t="s">
        <v>3614</v>
      </c>
      <c r="H592" s="44">
        <v>1883</v>
      </c>
      <c r="I592" s="347" t="s">
        <v>44</v>
      </c>
      <c r="J592" s="277" t="str">
        <f>IF(ISBLANK(INDEX('Policy Characteristics'!D:D,MATCH($C592,'Policy Characteristics'!$C:$C,0))),"",INDEX('Policy Characteristics'!D:D,MATCH($C592,'Policy Characteristics'!$C:$C,0)))</f>
        <v>Electrification</v>
      </c>
      <c r="K592" s="276" t="str">
        <f>IF(ISBLANK(INDEX('Policy Characteristics'!E:E,MATCH($C592,'Policy Characteristics'!$C:$C,0))),"",INDEX('Policy Characteristics'!E:E,MATCH($C592,'Policy Characteristics'!$C:$C,0)))</f>
        <v>indst shift to electricity</v>
      </c>
      <c r="L592" s="284">
        <f>IF(ISBLANK(INDEX('Policy Characteristics'!F:F,MATCH($C592,'Policy Characteristics'!$C:$C,0))),"",INDEX('Policy Characteristics'!F:F,MATCH($C592,'Policy Characteristics'!$C:$C,0)))</f>
        <v>0</v>
      </c>
      <c r="M592" s="284">
        <f>IF(ISBLANK(INDEX('Policy Characteristics'!G:G,MATCH($C592,'Policy Characteristics'!$C:$C,0))),"",INDEX('Policy Characteristics'!G:G,MATCH($C592,'Policy Characteristics'!$C:$C,0)))</f>
        <v>1</v>
      </c>
      <c r="N592" s="284">
        <f>IF(ISBLANK(INDEX('Policy Characteristics'!H:H,MATCH($C592,'Policy Characteristics'!$C:$C,0))),"",INDEX('Policy Characteristics'!H:H,MATCH($C592,'Policy Characteristics'!$C:$C,0)))</f>
        <v>0.01</v>
      </c>
      <c r="O592" s="276" t="str">
        <f>IF(ISBLANK(INDEX('Policy Characteristics'!I:I,MATCH($C592,'Policy Characteristics'!$C:$C,0))),"",INDEX('Policy Characteristics'!I:I,MATCH($C592,'Policy Characteristics'!$C:$C,0)))</f>
        <v>% of fuel shifted</v>
      </c>
      <c r="P592" s="27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2" s="276" t="str">
        <f>IF(ISBLANK(INDEX('Policy Characteristics'!K:K,MATCH($C592,'Policy Characteristics'!$C:$C,0))),"",INDEX('Policy Characteristics'!K:K,MATCH($C592,'Policy Characteristics'!$C:$C,0)))</f>
        <v>industry-ag-main.html#fuel-switching</v>
      </c>
      <c r="R592" s="276" t="str">
        <f>IF(ISBLANK(INDEX('Policy Characteristics'!L:L,MATCH($C592,'Policy Characteristics'!$C:$C,0))),"",INDEX('Policy Characteristics'!L:L,MATCH($C592,'Policy Characteristics'!$C:$C,0)))</f>
        <v>industry-elec-and-hydrogen.html</v>
      </c>
    </row>
    <row r="593" spans="1:18" x14ac:dyDescent="0.25">
      <c r="A593" s="276" t="str">
        <f>IF(ISBLANK(INDEX('Policy Characteristics'!A:A,MATCH($C593,'Policy Characteristics'!$C:$C,0))),"",INDEX('Policy Characteristics'!A:A,MATCH($C593,'Policy Characteristics'!$C:$C,0)))</f>
        <v>Industry</v>
      </c>
      <c r="B593" s="285" t="str">
        <f>IF(ISBLANK(INDEX('Policy Characteristics'!B:B,MATCH($C593,'Policy Characteristics'!$C:$C,0))),"",INDEX('Policy Characteristics'!B:B,MATCH($C593,'Policy Characteristics'!$C:$C,0)))</f>
        <v>Electrification</v>
      </c>
      <c r="C593" s="276" t="str">
        <f t="shared" si="32"/>
        <v>Fraction of Eligible Industrial Energy Use Shifted to Electricity</v>
      </c>
      <c r="D593" s="6" t="s">
        <v>3107</v>
      </c>
      <c r="E593" s="1" t="s">
        <v>3608</v>
      </c>
      <c r="F593" t="s">
        <v>3071</v>
      </c>
      <c r="G593" s="47" t="s">
        <v>3615</v>
      </c>
      <c r="H593" s="44">
        <v>1884</v>
      </c>
      <c r="I593" s="347" t="s">
        <v>44</v>
      </c>
      <c r="J593" s="277" t="str">
        <f>IF(ISBLANK(INDEX('Policy Characteristics'!D:D,MATCH($C593,'Policy Characteristics'!$C:$C,0))),"",INDEX('Policy Characteristics'!D:D,MATCH($C593,'Policy Characteristics'!$C:$C,0)))</f>
        <v>Electrification</v>
      </c>
      <c r="K593" s="276" t="str">
        <f>IF(ISBLANK(INDEX('Policy Characteristics'!E:E,MATCH($C593,'Policy Characteristics'!$C:$C,0))),"",INDEX('Policy Characteristics'!E:E,MATCH($C593,'Policy Characteristics'!$C:$C,0)))</f>
        <v>indst shift to electricity</v>
      </c>
      <c r="L593" s="284">
        <f>IF(ISBLANK(INDEX('Policy Characteristics'!F:F,MATCH($C593,'Policy Characteristics'!$C:$C,0))),"",INDEX('Policy Characteristics'!F:F,MATCH($C593,'Policy Characteristics'!$C:$C,0)))</f>
        <v>0</v>
      </c>
      <c r="M593" s="284">
        <f>IF(ISBLANK(INDEX('Policy Characteristics'!G:G,MATCH($C593,'Policy Characteristics'!$C:$C,0))),"",INDEX('Policy Characteristics'!G:G,MATCH($C593,'Policy Characteristics'!$C:$C,0)))</f>
        <v>1</v>
      </c>
      <c r="N593" s="284">
        <f>IF(ISBLANK(INDEX('Policy Characteristics'!H:H,MATCH($C593,'Policy Characteristics'!$C:$C,0))),"",INDEX('Policy Characteristics'!H:H,MATCH($C593,'Policy Characteristics'!$C:$C,0)))</f>
        <v>0.01</v>
      </c>
      <c r="O593" s="276" t="str">
        <f>IF(ISBLANK(INDEX('Policy Characteristics'!I:I,MATCH($C593,'Policy Characteristics'!$C:$C,0))),"",INDEX('Policy Characteristics'!I:I,MATCH($C593,'Policy Characteristics'!$C:$C,0)))</f>
        <v>% of fuel shifted</v>
      </c>
      <c r="P593" s="27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3" s="276" t="str">
        <f>IF(ISBLANK(INDEX('Policy Characteristics'!K:K,MATCH($C593,'Policy Characteristics'!$C:$C,0))),"",INDEX('Policy Characteristics'!K:K,MATCH($C593,'Policy Characteristics'!$C:$C,0)))</f>
        <v>industry-ag-main.html#fuel-switching</v>
      </c>
      <c r="R593" s="276" t="str">
        <f>IF(ISBLANK(INDEX('Policy Characteristics'!L:L,MATCH($C593,'Policy Characteristics'!$C:$C,0))),"",INDEX('Policy Characteristics'!L:L,MATCH($C593,'Policy Characteristics'!$C:$C,0)))</f>
        <v>industry-elec-and-hydrogen.html</v>
      </c>
    </row>
    <row r="594" spans="1:18" x14ac:dyDescent="0.25">
      <c r="A594" s="276" t="str">
        <f>IF(ISBLANK(INDEX('Policy Characteristics'!A:A,MATCH($C594,'Policy Characteristics'!$C:$C,0))),"",INDEX('Policy Characteristics'!A:A,MATCH($C594,'Policy Characteristics'!$C:$C,0)))</f>
        <v>Industry</v>
      </c>
      <c r="B594" s="285" t="str">
        <f>IF(ISBLANK(INDEX('Policy Characteristics'!B:B,MATCH($C594,'Policy Characteristics'!$C:$C,0))),"",INDEX('Policy Characteristics'!B:B,MATCH($C594,'Policy Characteristics'!$C:$C,0)))</f>
        <v>Electrification</v>
      </c>
      <c r="C594" s="276" t="str">
        <f t="shared" si="32"/>
        <v>Fraction of Eligible Industrial Energy Use Shifted to Electricity</v>
      </c>
      <c r="D594" s="6" t="s">
        <v>3107</v>
      </c>
      <c r="E594" s="1" t="s">
        <v>3609</v>
      </c>
      <c r="F594" t="s">
        <v>3071</v>
      </c>
      <c r="G594" s="47" t="s">
        <v>3616</v>
      </c>
      <c r="H594" s="44">
        <v>1885</v>
      </c>
      <c r="I594" s="347" t="s">
        <v>45</v>
      </c>
      <c r="J594" s="277" t="str">
        <f>IF(ISBLANK(INDEX('Policy Characteristics'!D:D,MATCH($C594,'Policy Characteristics'!$C:$C,0))),"",INDEX('Policy Characteristics'!D:D,MATCH($C594,'Policy Characteristics'!$C:$C,0)))</f>
        <v>Electrification</v>
      </c>
      <c r="K594" s="276" t="str">
        <f>IF(ISBLANK(INDEX('Policy Characteristics'!E:E,MATCH($C594,'Policy Characteristics'!$C:$C,0))),"",INDEX('Policy Characteristics'!E:E,MATCH($C594,'Policy Characteristics'!$C:$C,0)))</f>
        <v>indst shift to electricity</v>
      </c>
      <c r="L594" s="284">
        <f>IF(ISBLANK(INDEX('Policy Characteristics'!F:F,MATCH($C594,'Policy Characteristics'!$C:$C,0))),"",INDEX('Policy Characteristics'!F:F,MATCH($C594,'Policy Characteristics'!$C:$C,0)))</f>
        <v>0</v>
      </c>
      <c r="M594" s="284">
        <f>IF(ISBLANK(INDEX('Policy Characteristics'!G:G,MATCH($C594,'Policy Characteristics'!$C:$C,0))),"",INDEX('Policy Characteristics'!G:G,MATCH($C594,'Policy Characteristics'!$C:$C,0)))</f>
        <v>1</v>
      </c>
      <c r="N594" s="284">
        <f>IF(ISBLANK(INDEX('Policy Characteristics'!H:H,MATCH($C594,'Policy Characteristics'!$C:$C,0))),"",INDEX('Policy Characteristics'!H:H,MATCH($C594,'Policy Characteristics'!$C:$C,0)))</f>
        <v>0.01</v>
      </c>
      <c r="O594" s="276" t="str">
        <f>IF(ISBLANK(INDEX('Policy Characteristics'!I:I,MATCH($C594,'Policy Characteristics'!$C:$C,0))),"",INDEX('Policy Characteristics'!I:I,MATCH($C594,'Policy Characteristics'!$C:$C,0)))</f>
        <v>% of fuel shifted</v>
      </c>
      <c r="P594" s="27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4" s="276" t="str">
        <f>IF(ISBLANK(INDEX('Policy Characteristics'!K:K,MATCH($C594,'Policy Characteristics'!$C:$C,0))),"",INDEX('Policy Characteristics'!K:K,MATCH($C594,'Policy Characteristics'!$C:$C,0)))</f>
        <v>industry-ag-main.html#fuel-switching</v>
      </c>
      <c r="R594" s="276" t="str">
        <f>IF(ISBLANK(INDEX('Policy Characteristics'!L:L,MATCH($C594,'Policy Characteristics'!$C:$C,0))),"",INDEX('Policy Characteristics'!L:L,MATCH($C594,'Policy Characteristics'!$C:$C,0)))</f>
        <v>industry-elec-and-hydrogen.html</v>
      </c>
    </row>
    <row r="595" spans="1:18" x14ac:dyDescent="0.25">
      <c r="A595" s="276" t="str">
        <f>IF(ISBLANK(INDEX('Policy Characteristics'!A:A,MATCH($C595,'Policy Characteristics'!$C:$C,0))),"",INDEX('Policy Characteristics'!A:A,MATCH($C595,'Policy Characteristics'!$C:$C,0)))</f>
        <v>Industry</v>
      </c>
      <c r="B595" s="285" t="str">
        <f>IF(ISBLANK(INDEX('Policy Characteristics'!B:B,MATCH($C595,'Policy Characteristics'!$C:$C,0))),"",INDEX('Policy Characteristics'!B:B,MATCH($C595,'Policy Characteristics'!$C:$C,0)))</f>
        <v>Electrification</v>
      </c>
      <c r="C595" s="276" t="str">
        <f t="shared" si="32"/>
        <v>Fraction of Eligible Industrial Energy Use Shifted to Electricity</v>
      </c>
      <c r="D595" s="6" t="s">
        <v>3107</v>
      </c>
      <c r="E595" s="1" t="s">
        <v>3610</v>
      </c>
      <c r="F595" t="s">
        <v>3071</v>
      </c>
      <c r="G595" s="47" t="s">
        <v>3617</v>
      </c>
      <c r="H595" s="44">
        <v>1886</v>
      </c>
      <c r="I595" s="347" t="s">
        <v>45</v>
      </c>
      <c r="J595" s="277" t="str">
        <f>IF(ISBLANK(INDEX('Policy Characteristics'!D:D,MATCH($C595,'Policy Characteristics'!$C:$C,0))),"",INDEX('Policy Characteristics'!D:D,MATCH($C595,'Policy Characteristics'!$C:$C,0)))</f>
        <v>Electrification</v>
      </c>
      <c r="K595" s="276" t="str">
        <f>IF(ISBLANK(INDEX('Policy Characteristics'!E:E,MATCH($C595,'Policy Characteristics'!$C:$C,0))),"",INDEX('Policy Characteristics'!E:E,MATCH($C595,'Policy Characteristics'!$C:$C,0)))</f>
        <v>indst shift to electricity</v>
      </c>
      <c r="L595" s="284">
        <f>IF(ISBLANK(INDEX('Policy Characteristics'!F:F,MATCH($C595,'Policy Characteristics'!$C:$C,0))),"",INDEX('Policy Characteristics'!F:F,MATCH($C595,'Policy Characteristics'!$C:$C,0)))</f>
        <v>0</v>
      </c>
      <c r="M595" s="284">
        <f>IF(ISBLANK(INDEX('Policy Characteristics'!G:G,MATCH($C595,'Policy Characteristics'!$C:$C,0))),"",INDEX('Policy Characteristics'!G:G,MATCH($C595,'Policy Characteristics'!$C:$C,0)))</f>
        <v>1</v>
      </c>
      <c r="N595" s="284">
        <f>IF(ISBLANK(INDEX('Policy Characteristics'!H:H,MATCH($C595,'Policy Characteristics'!$C:$C,0))),"",INDEX('Policy Characteristics'!H:H,MATCH($C595,'Policy Characteristics'!$C:$C,0)))</f>
        <v>0.01</v>
      </c>
      <c r="O595" s="276" t="str">
        <f>IF(ISBLANK(INDEX('Policy Characteristics'!I:I,MATCH($C595,'Policy Characteristics'!$C:$C,0))),"",INDEX('Policy Characteristics'!I:I,MATCH($C595,'Policy Characteristics'!$C:$C,0)))</f>
        <v>% of fuel shifted</v>
      </c>
      <c r="P595" s="27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5" s="276" t="str">
        <f>IF(ISBLANK(INDEX('Policy Characteristics'!K:K,MATCH($C595,'Policy Characteristics'!$C:$C,0))),"",INDEX('Policy Characteristics'!K:K,MATCH($C595,'Policy Characteristics'!$C:$C,0)))</f>
        <v>industry-ag-main.html#fuel-switching</v>
      </c>
      <c r="R595" s="276" t="str">
        <f>IF(ISBLANK(INDEX('Policy Characteristics'!L:L,MATCH($C595,'Policy Characteristics'!$C:$C,0))),"",INDEX('Policy Characteristics'!L:L,MATCH($C595,'Policy Characteristics'!$C:$C,0)))</f>
        <v>industry-elec-and-hydrogen.html</v>
      </c>
    </row>
    <row r="596" spans="1:18" x14ac:dyDescent="0.25">
      <c r="A596" s="276" t="str">
        <f>IF(ISBLANK(INDEX('Policy Characteristics'!A:A,MATCH($C596,'Policy Characteristics'!$C:$C,0))),"",INDEX('Policy Characteristics'!A:A,MATCH($C596,'Policy Characteristics'!$C:$C,0)))</f>
        <v>Industry</v>
      </c>
      <c r="B596" s="285" t="str">
        <f>IF(ISBLANK(INDEX('Policy Characteristics'!B:B,MATCH($C596,'Policy Characteristics'!$C:$C,0))),"",INDEX('Policy Characteristics'!B:B,MATCH($C596,'Policy Characteristics'!$C:$C,0)))</f>
        <v>Electrification</v>
      </c>
      <c r="C596" s="276" t="str">
        <f t="shared" si="32"/>
        <v>Fraction of Eligible Industrial Energy Use Shifted to Electricity</v>
      </c>
      <c r="D596" s="6" t="s">
        <v>3107</v>
      </c>
      <c r="E596" s="1" t="s">
        <v>3611</v>
      </c>
      <c r="F596" t="s">
        <v>3071</v>
      </c>
      <c r="G596" s="47" t="s">
        <v>3618</v>
      </c>
      <c r="H596" s="44">
        <v>1887</v>
      </c>
      <c r="I596" s="347" t="s">
        <v>44</v>
      </c>
      <c r="J596" s="277" t="str">
        <f>IF(ISBLANK(INDEX('Policy Characteristics'!D:D,MATCH($C596,'Policy Characteristics'!$C:$C,0))),"",INDEX('Policy Characteristics'!D:D,MATCH($C596,'Policy Characteristics'!$C:$C,0)))</f>
        <v>Electrification</v>
      </c>
      <c r="K596" s="276" t="str">
        <f>IF(ISBLANK(INDEX('Policy Characteristics'!E:E,MATCH($C596,'Policy Characteristics'!$C:$C,0))),"",INDEX('Policy Characteristics'!E:E,MATCH($C596,'Policy Characteristics'!$C:$C,0)))</f>
        <v>indst shift to electricity</v>
      </c>
      <c r="L596" s="284">
        <f>IF(ISBLANK(INDEX('Policy Characteristics'!F:F,MATCH($C596,'Policy Characteristics'!$C:$C,0))),"",INDEX('Policy Characteristics'!F:F,MATCH($C596,'Policy Characteristics'!$C:$C,0)))</f>
        <v>0</v>
      </c>
      <c r="M596" s="284">
        <f>IF(ISBLANK(INDEX('Policy Characteristics'!G:G,MATCH($C596,'Policy Characteristics'!$C:$C,0))),"",INDEX('Policy Characteristics'!G:G,MATCH($C596,'Policy Characteristics'!$C:$C,0)))</f>
        <v>1</v>
      </c>
      <c r="N596" s="284">
        <f>IF(ISBLANK(INDEX('Policy Characteristics'!H:H,MATCH($C596,'Policy Characteristics'!$C:$C,0))),"",INDEX('Policy Characteristics'!H:H,MATCH($C596,'Policy Characteristics'!$C:$C,0)))</f>
        <v>0.01</v>
      </c>
      <c r="O596" s="276" t="str">
        <f>IF(ISBLANK(INDEX('Policy Characteristics'!I:I,MATCH($C596,'Policy Characteristics'!$C:$C,0))),"",INDEX('Policy Characteristics'!I:I,MATCH($C596,'Policy Characteristics'!$C:$C,0)))</f>
        <v>% of fuel shifted</v>
      </c>
      <c r="P596" s="27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6" s="276" t="str">
        <f>IF(ISBLANK(INDEX('Policy Characteristics'!K:K,MATCH($C596,'Policy Characteristics'!$C:$C,0))),"",INDEX('Policy Characteristics'!K:K,MATCH($C596,'Policy Characteristics'!$C:$C,0)))</f>
        <v>industry-ag-main.html#fuel-switching</v>
      </c>
      <c r="R596" s="276" t="str">
        <f>IF(ISBLANK(INDEX('Policy Characteristics'!L:L,MATCH($C596,'Policy Characteristics'!$C:$C,0))),"",INDEX('Policy Characteristics'!L:L,MATCH($C596,'Policy Characteristics'!$C:$C,0)))</f>
        <v>industry-elec-and-hydrogen.html</v>
      </c>
    </row>
    <row r="597" spans="1:18" x14ac:dyDescent="0.25">
      <c r="A597" s="276" t="str">
        <f>IF(ISBLANK(INDEX('Policy Characteristics'!A:A,MATCH($C597,'Policy Characteristics'!$C:$C,0))),"",INDEX('Policy Characteristics'!A:A,MATCH($C597,'Policy Characteristics'!$C:$C,0)))</f>
        <v>Industry</v>
      </c>
      <c r="B597" s="285" t="str">
        <f>IF(ISBLANK(INDEX('Policy Characteristics'!B:B,MATCH($C597,'Policy Characteristics'!$C:$C,0))),"",INDEX('Policy Characteristics'!B:B,MATCH($C597,'Policy Characteristics'!$C:$C,0)))</f>
        <v>Electrification</v>
      </c>
      <c r="C597" s="276" t="str">
        <f t="shared" si="32"/>
        <v>Fraction of Eligible Industrial Energy Use Shifted to Electricity</v>
      </c>
      <c r="D597" s="6" t="s">
        <v>3107</v>
      </c>
      <c r="E597" s="1" t="s">
        <v>3612</v>
      </c>
      <c r="F597" t="s">
        <v>3071</v>
      </c>
      <c r="G597" s="47" t="s">
        <v>3619</v>
      </c>
      <c r="H597" s="44">
        <v>1888</v>
      </c>
      <c r="I597" s="347" t="s">
        <v>45</v>
      </c>
      <c r="J597" s="277" t="str">
        <f>IF(ISBLANK(INDEX('Policy Characteristics'!D:D,MATCH($C597,'Policy Characteristics'!$C:$C,0))),"",INDEX('Policy Characteristics'!D:D,MATCH($C597,'Policy Characteristics'!$C:$C,0)))</f>
        <v>Electrification</v>
      </c>
      <c r="K597" s="276" t="str">
        <f>IF(ISBLANK(INDEX('Policy Characteristics'!E:E,MATCH($C597,'Policy Characteristics'!$C:$C,0))),"",INDEX('Policy Characteristics'!E:E,MATCH($C597,'Policy Characteristics'!$C:$C,0)))</f>
        <v>indst shift to electricity</v>
      </c>
      <c r="L597" s="284">
        <f>IF(ISBLANK(INDEX('Policy Characteristics'!F:F,MATCH($C597,'Policy Characteristics'!$C:$C,0))),"",INDEX('Policy Characteristics'!F:F,MATCH($C597,'Policy Characteristics'!$C:$C,0)))</f>
        <v>0</v>
      </c>
      <c r="M597" s="284">
        <f>IF(ISBLANK(INDEX('Policy Characteristics'!G:G,MATCH($C597,'Policy Characteristics'!$C:$C,0))),"",INDEX('Policy Characteristics'!G:G,MATCH($C597,'Policy Characteristics'!$C:$C,0)))</f>
        <v>1</v>
      </c>
      <c r="N597" s="284">
        <f>IF(ISBLANK(INDEX('Policy Characteristics'!H:H,MATCH($C597,'Policy Characteristics'!$C:$C,0))),"",INDEX('Policy Characteristics'!H:H,MATCH($C597,'Policy Characteristics'!$C:$C,0)))</f>
        <v>0.01</v>
      </c>
      <c r="O597" s="276" t="str">
        <f>IF(ISBLANK(INDEX('Policy Characteristics'!I:I,MATCH($C597,'Policy Characteristics'!$C:$C,0))),"",INDEX('Policy Characteristics'!I:I,MATCH($C597,'Policy Characteristics'!$C:$C,0)))</f>
        <v>% of fuel shifted</v>
      </c>
      <c r="P597" s="27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7" s="276" t="str">
        <f>IF(ISBLANK(INDEX('Policy Characteristics'!K:K,MATCH($C597,'Policy Characteristics'!$C:$C,0))),"",INDEX('Policy Characteristics'!K:K,MATCH($C597,'Policy Characteristics'!$C:$C,0)))</f>
        <v>industry-ag-main.html#fuel-switching</v>
      </c>
      <c r="R597" s="276" t="str">
        <f>IF(ISBLANK(INDEX('Policy Characteristics'!L:L,MATCH($C597,'Policy Characteristics'!$C:$C,0))),"",INDEX('Policy Characteristics'!L:L,MATCH($C597,'Policy Characteristics'!$C:$C,0)))</f>
        <v>industry-elec-and-hydrogen.html</v>
      </c>
    </row>
    <row r="598" spans="1:18" x14ac:dyDescent="0.25">
      <c r="A598" s="276" t="str">
        <f>IF(ISBLANK(INDEX('Policy Characteristics'!A:A,MATCH($C598,'Policy Characteristics'!$C:$C,0))),"",INDEX('Policy Characteristics'!A:A,MATCH($C598,'Policy Characteristics'!$C:$C,0)))</f>
        <v>Industry</v>
      </c>
      <c r="B598" s="285" t="str">
        <f>IF(ISBLANK(INDEX('Policy Characteristics'!B:B,MATCH($C598,'Policy Characteristics'!$C:$C,0))),"",INDEX('Policy Characteristics'!B:B,MATCH($C598,'Policy Characteristics'!$C:$C,0)))</f>
        <v>Electrification</v>
      </c>
      <c r="C598" s="276" t="str">
        <f t="shared" si="32"/>
        <v>Fraction of Eligible Industrial Energy Use Shifted to Electricity</v>
      </c>
      <c r="D598" s="6" t="s">
        <v>3107</v>
      </c>
      <c r="E598" s="1" t="s">
        <v>3606</v>
      </c>
      <c r="F598" t="s">
        <v>3071</v>
      </c>
      <c r="G598" s="47" t="s">
        <v>3620</v>
      </c>
      <c r="H598" s="44">
        <v>1889</v>
      </c>
      <c r="I598" s="347" t="s">
        <v>44</v>
      </c>
      <c r="J598" s="277" t="str">
        <f>IF(ISBLANK(INDEX('Policy Characteristics'!D:D,MATCH($C598,'Policy Characteristics'!$C:$C,0))),"",INDEX('Policy Characteristics'!D:D,MATCH($C598,'Policy Characteristics'!$C:$C,0)))</f>
        <v>Electrification</v>
      </c>
      <c r="K598" s="276" t="str">
        <f>IF(ISBLANK(INDEX('Policy Characteristics'!E:E,MATCH($C598,'Policy Characteristics'!$C:$C,0))),"",INDEX('Policy Characteristics'!E:E,MATCH($C598,'Policy Characteristics'!$C:$C,0)))</f>
        <v>indst shift to electricity</v>
      </c>
      <c r="L598" s="284">
        <f>IF(ISBLANK(INDEX('Policy Characteristics'!F:F,MATCH($C598,'Policy Characteristics'!$C:$C,0))),"",INDEX('Policy Characteristics'!F:F,MATCH($C598,'Policy Characteristics'!$C:$C,0)))</f>
        <v>0</v>
      </c>
      <c r="M598" s="284">
        <f>IF(ISBLANK(INDEX('Policy Characteristics'!G:G,MATCH($C598,'Policy Characteristics'!$C:$C,0))),"",INDEX('Policy Characteristics'!G:G,MATCH($C598,'Policy Characteristics'!$C:$C,0)))</f>
        <v>1</v>
      </c>
      <c r="N598" s="284">
        <f>IF(ISBLANK(INDEX('Policy Characteristics'!H:H,MATCH($C598,'Policy Characteristics'!$C:$C,0))),"",INDEX('Policy Characteristics'!H:H,MATCH($C598,'Policy Characteristics'!$C:$C,0)))</f>
        <v>0.01</v>
      </c>
      <c r="O598" s="276" t="str">
        <f>IF(ISBLANK(INDEX('Policy Characteristics'!I:I,MATCH($C598,'Policy Characteristics'!$C:$C,0))),"",INDEX('Policy Characteristics'!I:I,MATCH($C598,'Policy Characteristics'!$C:$C,0)))</f>
        <v>% of fuel shifted</v>
      </c>
      <c r="P598" s="27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8" s="276" t="str">
        <f>IF(ISBLANK(INDEX('Policy Characteristics'!K:K,MATCH($C598,'Policy Characteristics'!$C:$C,0))),"",INDEX('Policy Characteristics'!K:K,MATCH($C598,'Policy Characteristics'!$C:$C,0)))</f>
        <v>industry-ag-main.html#fuel-switching</v>
      </c>
      <c r="R598" s="276" t="str">
        <f>IF(ISBLANK(INDEX('Policy Characteristics'!L:L,MATCH($C598,'Policy Characteristics'!$C:$C,0))),"",INDEX('Policy Characteristics'!L:L,MATCH($C598,'Policy Characteristics'!$C:$C,0)))</f>
        <v>industry-elec-and-hydrogen.html</v>
      </c>
    </row>
    <row r="599" spans="1:18" x14ac:dyDescent="0.25">
      <c r="A599" s="276" t="str">
        <f>IF(ISBLANK(INDEX('Policy Characteristics'!A:A,MATCH($C599,'Policy Characteristics'!$C:$C,0))),"",INDEX('Policy Characteristics'!A:A,MATCH($C599,'Policy Characteristics'!$C:$C,0)))</f>
        <v>Industry</v>
      </c>
      <c r="B599" s="285" t="str">
        <f>IF(ISBLANK(INDEX('Policy Characteristics'!B:B,MATCH($C599,'Policy Characteristics'!$C:$C,0))),"",INDEX('Policy Characteristics'!B:B,MATCH($C599,'Policy Characteristics'!$C:$C,0)))</f>
        <v>Electrification</v>
      </c>
      <c r="C599" s="276" t="str">
        <f t="shared" si="32"/>
        <v>Fraction of Eligible Industrial Energy Use Shifted to Electricity</v>
      </c>
      <c r="D599" s="6" t="s">
        <v>3108</v>
      </c>
      <c r="E599" s="1" t="s">
        <v>3605</v>
      </c>
      <c r="F599" t="s">
        <v>3072</v>
      </c>
      <c r="G599" s="47" t="s">
        <v>3613</v>
      </c>
      <c r="H599" s="44">
        <v>1890</v>
      </c>
      <c r="I599" s="347" t="s">
        <v>44</v>
      </c>
      <c r="J599" s="277" t="str">
        <f>IF(ISBLANK(INDEX('Policy Characteristics'!D:D,MATCH($C599,'Policy Characteristics'!$C:$C,0))),"",INDEX('Policy Characteristics'!D:D,MATCH($C599,'Policy Characteristics'!$C:$C,0)))</f>
        <v>Electrification</v>
      </c>
      <c r="K599" s="276" t="str">
        <f>IF(ISBLANK(INDEX('Policy Characteristics'!E:E,MATCH($C599,'Policy Characteristics'!$C:$C,0))),"",INDEX('Policy Characteristics'!E:E,MATCH($C599,'Policy Characteristics'!$C:$C,0)))</f>
        <v>indst shift to electricity</v>
      </c>
      <c r="L599" s="284">
        <f>IF(ISBLANK(INDEX('Policy Characteristics'!F:F,MATCH($C599,'Policy Characteristics'!$C:$C,0))),"",INDEX('Policy Characteristics'!F:F,MATCH($C599,'Policy Characteristics'!$C:$C,0)))</f>
        <v>0</v>
      </c>
      <c r="M599" s="284">
        <f>IF(ISBLANK(INDEX('Policy Characteristics'!G:G,MATCH($C599,'Policy Characteristics'!$C:$C,0))),"",INDEX('Policy Characteristics'!G:G,MATCH($C599,'Policy Characteristics'!$C:$C,0)))</f>
        <v>1</v>
      </c>
      <c r="N599" s="284">
        <f>IF(ISBLANK(INDEX('Policy Characteristics'!H:H,MATCH($C599,'Policy Characteristics'!$C:$C,0))),"",INDEX('Policy Characteristics'!H:H,MATCH($C599,'Policy Characteristics'!$C:$C,0)))</f>
        <v>0.01</v>
      </c>
      <c r="O599" s="276" t="str">
        <f>IF(ISBLANK(INDEX('Policy Characteristics'!I:I,MATCH($C599,'Policy Characteristics'!$C:$C,0))),"",INDEX('Policy Characteristics'!I:I,MATCH($C599,'Policy Characteristics'!$C:$C,0)))</f>
        <v>% of fuel shifted</v>
      </c>
      <c r="P599" s="27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599" s="276" t="str">
        <f>IF(ISBLANK(INDEX('Policy Characteristics'!K:K,MATCH($C599,'Policy Characteristics'!$C:$C,0))),"",INDEX('Policy Characteristics'!K:K,MATCH($C599,'Policy Characteristics'!$C:$C,0)))</f>
        <v>industry-ag-main.html#fuel-switching</v>
      </c>
      <c r="R599" s="276" t="str">
        <f>IF(ISBLANK(INDEX('Policy Characteristics'!L:L,MATCH($C599,'Policy Characteristics'!$C:$C,0))),"",INDEX('Policy Characteristics'!L:L,MATCH($C599,'Policy Characteristics'!$C:$C,0)))</f>
        <v>industry-elec-and-hydrogen.html</v>
      </c>
    </row>
    <row r="600" spans="1:18" x14ac:dyDescent="0.25">
      <c r="A600" s="276" t="str">
        <f>IF(ISBLANK(INDEX('Policy Characteristics'!A:A,MATCH($C600,'Policy Characteristics'!$C:$C,0))),"",INDEX('Policy Characteristics'!A:A,MATCH($C600,'Policy Characteristics'!$C:$C,0)))</f>
        <v>Industry</v>
      </c>
      <c r="B600" s="285" t="str">
        <f>IF(ISBLANK(INDEX('Policy Characteristics'!B:B,MATCH($C600,'Policy Characteristics'!$C:$C,0))),"",INDEX('Policy Characteristics'!B:B,MATCH($C600,'Policy Characteristics'!$C:$C,0)))</f>
        <v>Electrification</v>
      </c>
      <c r="C600" s="276" t="str">
        <f t="shared" si="32"/>
        <v>Fraction of Eligible Industrial Energy Use Shifted to Electricity</v>
      </c>
      <c r="D600" s="6" t="s">
        <v>3108</v>
      </c>
      <c r="E600" s="1" t="s">
        <v>3607</v>
      </c>
      <c r="F600" t="s">
        <v>3072</v>
      </c>
      <c r="G600" s="47" t="s">
        <v>3614</v>
      </c>
      <c r="H600" s="44">
        <v>1891</v>
      </c>
      <c r="I600" s="347" t="s">
        <v>44</v>
      </c>
      <c r="J600" s="277" t="str">
        <f>IF(ISBLANK(INDEX('Policy Characteristics'!D:D,MATCH($C600,'Policy Characteristics'!$C:$C,0))),"",INDEX('Policy Characteristics'!D:D,MATCH($C600,'Policy Characteristics'!$C:$C,0)))</f>
        <v>Electrification</v>
      </c>
      <c r="K600" s="276" t="str">
        <f>IF(ISBLANK(INDEX('Policy Characteristics'!E:E,MATCH($C600,'Policy Characteristics'!$C:$C,0))),"",INDEX('Policy Characteristics'!E:E,MATCH($C600,'Policy Characteristics'!$C:$C,0)))</f>
        <v>indst shift to electricity</v>
      </c>
      <c r="L600" s="284">
        <f>IF(ISBLANK(INDEX('Policy Characteristics'!F:F,MATCH($C600,'Policy Characteristics'!$C:$C,0))),"",INDEX('Policy Characteristics'!F:F,MATCH($C600,'Policy Characteristics'!$C:$C,0)))</f>
        <v>0</v>
      </c>
      <c r="M600" s="284">
        <f>IF(ISBLANK(INDEX('Policy Characteristics'!G:G,MATCH($C600,'Policy Characteristics'!$C:$C,0))),"",INDEX('Policy Characteristics'!G:G,MATCH($C600,'Policy Characteristics'!$C:$C,0)))</f>
        <v>1</v>
      </c>
      <c r="N600" s="284">
        <f>IF(ISBLANK(INDEX('Policy Characteristics'!H:H,MATCH($C600,'Policy Characteristics'!$C:$C,0))),"",INDEX('Policy Characteristics'!H:H,MATCH($C600,'Policy Characteristics'!$C:$C,0)))</f>
        <v>0.01</v>
      </c>
      <c r="O600" s="276" t="str">
        <f>IF(ISBLANK(INDEX('Policy Characteristics'!I:I,MATCH($C600,'Policy Characteristics'!$C:$C,0))),"",INDEX('Policy Characteristics'!I:I,MATCH($C600,'Policy Characteristics'!$C:$C,0)))</f>
        <v>% of fuel shifted</v>
      </c>
      <c r="P600" s="27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0" s="276" t="str">
        <f>IF(ISBLANK(INDEX('Policy Characteristics'!K:K,MATCH($C600,'Policy Characteristics'!$C:$C,0))),"",INDEX('Policy Characteristics'!K:K,MATCH($C600,'Policy Characteristics'!$C:$C,0)))</f>
        <v>industry-ag-main.html#fuel-switching</v>
      </c>
      <c r="R600" s="276" t="str">
        <f>IF(ISBLANK(INDEX('Policy Characteristics'!L:L,MATCH($C600,'Policy Characteristics'!$C:$C,0))),"",INDEX('Policy Characteristics'!L:L,MATCH($C600,'Policy Characteristics'!$C:$C,0)))</f>
        <v>industry-elec-and-hydrogen.html</v>
      </c>
    </row>
    <row r="601" spans="1:18" x14ac:dyDescent="0.25">
      <c r="A601" s="276" t="str">
        <f>IF(ISBLANK(INDEX('Policy Characteristics'!A:A,MATCH($C601,'Policy Characteristics'!$C:$C,0))),"",INDEX('Policy Characteristics'!A:A,MATCH($C601,'Policy Characteristics'!$C:$C,0)))</f>
        <v>Industry</v>
      </c>
      <c r="B601" s="285" t="str">
        <f>IF(ISBLANK(INDEX('Policy Characteristics'!B:B,MATCH($C601,'Policy Characteristics'!$C:$C,0))),"",INDEX('Policy Characteristics'!B:B,MATCH($C601,'Policy Characteristics'!$C:$C,0)))</f>
        <v>Electrification</v>
      </c>
      <c r="C601" s="276" t="str">
        <f t="shared" si="32"/>
        <v>Fraction of Eligible Industrial Energy Use Shifted to Electricity</v>
      </c>
      <c r="D601" s="6" t="s">
        <v>3108</v>
      </c>
      <c r="E601" s="1" t="s">
        <v>3608</v>
      </c>
      <c r="F601" t="s">
        <v>3072</v>
      </c>
      <c r="G601" s="47" t="s">
        <v>3615</v>
      </c>
      <c r="H601" s="44">
        <v>1892</v>
      </c>
      <c r="I601" s="347" t="s">
        <v>44</v>
      </c>
      <c r="J601" s="277" t="str">
        <f>IF(ISBLANK(INDEX('Policy Characteristics'!D:D,MATCH($C601,'Policy Characteristics'!$C:$C,0))),"",INDEX('Policy Characteristics'!D:D,MATCH($C601,'Policy Characteristics'!$C:$C,0)))</f>
        <v>Electrification</v>
      </c>
      <c r="K601" s="276" t="str">
        <f>IF(ISBLANK(INDEX('Policy Characteristics'!E:E,MATCH($C601,'Policy Characteristics'!$C:$C,0))),"",INDEX('Policy Characteristics'!E:E,MATCH($C601,'Policy Characteristics'!$C:$C,0)))</f>
        <v>indst shift to electricity</v>
      </c>
      <c r="L601" s="284">
        <f>IF(ISBLANK(INDEX('Policy Characteristics'!F:F,MATCH($C601,'Policy Characteristics'!$C:$C,0))),"",INDEX('Policy Characteristics'!F:F,MATCH($C601,'Policy Characteristics'!$C:$C,0)))</f>
        <v>0</v>
      </c>
      <c r="M601" s="284">
        <f>IF(ISBLANK(INDEX('Policy Characteristics'!G:G,MATCH($C601,'Policy Characteristics'!$C:$C,0))),"",INDEX('Policy Characteristics'!G:G,MATCH($C601,'Policy Characteristics'!$C:$C,0)))</f>
        <v>1</v>
      </c>
      <c r="N601" s="284">
        <f>IF(ISBLANK(INDEX('Policy Characteristics'!H:H,MATCH($C601,'Policy Characteristics'!$C:$C,0))),"",INDEX('Policy Characteristics'!H:H,MATCH($C601,'Policy Characteristics'!$C:$C,0)))</f>
        <v>0.01</v>
      </c>
      <c r="O601" s="276" t="str">
        <f>IF(ISBLANK(INDEX('Policy Characteristics'!I:I,MATCH($C601,'Policy Characteristics'!$C:$C,0))),"",INDEX('Policy Characteristics'!I:I,MATCH($C601,'Policy Characteristics'!$C:$C,0)))</f>
        <v>% of fuel shifted</v>
      </c>
      <c r="P601" s="27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1" s="276" t="str">
        <f>IF(ISBLANK(INDEX('Policy Characteristics'!K:K,MATCH($C601,'Policy Characteristics'!$C:$C,0))),"",INDEX('Policy Characteristics'!K:K,MATCH($C601,'Policy Characteristics'!$C:$C,0)))</f>
        <v>industry-ag-main.html#fuel-switching</v>
      </c>
      <c r="R601" s="276" t="str">
        <f>IF(ISBLANK(INDEX('Policy Characteristics'!L:L,MATCH($C601,'Policy Characteristics'!$C:$C,0))),"",INDEX('Policy Characteristics'!L:L,MATCH($C601,'Policy Characteristics'!$C:$C,0)))</f>
        <v>industry-elec-and-hydrogen.html</v>
      </c>
    </row>
    <row r="602" spans="1:18" x14ac:dyDescent="0.25">
      <c r="A602" s="276" t="str">
        <f>IF(ISBLANK(INDEX('Policy Characteristics'!A:A,MATCH($C602,'Policy Characteristics'!$C:$C,0))),"",INDEX('Policy Characteristics'!A:A,MATCH($C602,'Policy Characteristics'!$C:$C,0)))</f>
        <v>Industry</v>
      </c>
      <c r="B602" s="285" t="str">
        <f>IF(ISBLANK(INDEX('Policy Characteristics'!B:B,MATCH($C602,'Policy Characteristics'!$C:$C,0))),"",INDEX('Policy Characteristics'!B:B,MATCH($C602,'Policy Characteristics'!$C:$C,0)))</f>
        <v>Electrification</v>
      </c>
      <c r="C602" s="276" t="str">
        <f t="shared" si="32"/>
        <v>Fraction of Eligible Industrial Energy Use Shifted to Electricity</v>
      </c>
      <c r="D602" s="6" t="s">
        <v>3108</v>
      </c>
      <c r="E602" s="1" t="s">
        <v>3609</v>
      </c>
      <c r="F602" t="s">
        <v>3072</v>
      </c>
      <c r="G602" s="47" t="s">
        <v>3616</v>
      </c>
      <c r="H602" s="44">
        <v>1893</v>
      </c>
      <c r="I602" s="347" t="s">
        <v>44</v>
      </c>
      <c r="J602" s="277" t="str">
        <f>IF(ISBLANK(INDEX('Policy Characteristics'!D:D,MATCH($C602,'Policy Characteristics'!$C:$C,0))),"",INDEX('Policy Characteristics'!D:D,MATCH($C602,'Policy Characteristics'!$C:$C,0)))</f>
        <v>Electrification</v>
      </c>
      <c r="K602" s="276" t="str">
        <f>IF(ISBLANK(INDEX('Policy Characteristics'!E:E,MATCH($C602,'Policy Characteristics'!$C:$C,0))),"",INDEX('Policy Characteristics'!E:E,MATCH($C602,'Policy Characteristics'!$C:$C,0)))</f>
        <v>indst shift to electricity</v>
      </c>
      <c r="L602" s="284">
        <f>IF(ISBLANK(INDEX('Policy Characteristics'!F:F,MATCH($C602,'Policy Characteristics'!$C:$C,0))),"",INDEX('Policy Characteristics'!F:F,MATCH($C602,'Policy Characteristics'!$C:$C,0)))</f>
        <v>0</v>
      </c>
      <c r="M602" s="284">
        <f>IF(ISBLANK(INDEX('Policy Characteristics'!G:G,MATCH($C602,'Policy Characteristics'!$C:$C,0))),"",INDEX('Policy Characteristics'!G:G,MATCH($C602,'Policy Characteristics'!$C:$C,0)))</f>
        <v>1</v>
      </c>
      <c r="N602" s="284">
        <f>IF(ISBLANK(INDEX('Policy Characteristics'!H:H,MATCH($C602,'Policy Characteristics'!$C:$C,0))),"",INDEX('Policy Characteristics'!H:H,MATCH($C602,'Policy Characteristics'!$C:$C,0)))</f>
        <v>0.01</v>
      </c>
      <c r="O602" s="276" t="str">
        <f>IF(ISBLANK(INDEX('Policy Characteristics'!I:I,MATCH($C602,'Policy Characteristics'!$C:$C,0))),"",INDEX('Policy Characteristics'!I:I,MATCH($C602,'Policy Characteristics'!$C:$C,0)))</f>
        <v>% of fuel shifted</v>
      </c>
      <c r="P602" s="27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2" s="276" t="str">
        <f>IF(ISBLANK(INDEX('Policy Characteristics'!K:K,MATCH($C602,'Policy Characteristics'!$C:$C,0))),"",INDEX('Policy Characteristics'!K:K,MATCH($C602,'Policy Characteristics'!$C:$C,0)))</f>
        <v>industry-ag-main.html#fuel-switching</v>
      </c>
      <c r="R602" s="276" t="str">
        <f>IF(ISBLANK(INDEX('Policy Characteristics'!L:L,MATCH($C602,'Policy Characteristics'!$C:$C,0))),"",INDEX('Policy Characteristics'!L:L,MATCH($C602,'Policy Characteristics'!$C:$C,0)))</f>
        <v>industry-elec-and-hydrogen.html</v>
      </c>
    </row>
    <row r="603" spans="1:18" x14ac:dyDescent="0.25">
      <c r="A603" s="276" t="str">
        <f>IF(ISBLANK(INDEX('Policy Characteristics'!A:A,MATCH($C603,'Policy Characteristics'!$C:$C,0))),"",INDEX('Policy Characteristics'!A:A,MATCH($C603,'Policy Characteristics'!$C:$C,0)))</f>
        <v>Industry</v>
      </c>
      <c r="B603" s="285" t="str">
        <f>IF(ISBLANK(INDEX('Policy Characteristics'!B:B,MATCH($C603,'Policy Characteristics'!$C:$C,0))),"",INDEX('Policy Characteristics'!B:B,MATCH($C603,'Policy Characteristics'!$C:$C,0)))</f>
        <v>Electrification</v>
      </c>
      <c r="C603" s="276" t="str">
        <f t="shared" si="32"/>
        <v>Fraction of Eligible Industrial Energy Use Shifted to Electricity</v>
      </c>
      <c r="D603" s="6" t="s">
        <v>3108</v>
      </c>
      <c r="E603" s="1" t="s">
        <v>3610</v>
      </c>
      <c r="F603" t="s">
        <v>3072</v>
      </c>
      <c r="G603" s="47" t="s">
        <v>3617</v>
      </c>
      <c r="H603" s="44">
        <v>1894</v>
      </c>
      <c r="I603" s="347" t="s">
        <v>45</v>
      </c>
      <c r="J603" s="277" t="str">
        <f>IF(ISBLANK(INDEX('Policy Characteristics'!D:D,MATCH($C603,'Policy Characteristics'!$C:$C,0))),"",INDEX('Policy Characteristics'!D:D,MATCH($C603,'Policy Characteristics'!$C:$C,0)))</f>
        <v>Electrification</v>
      </c>
      <c r="K603" s="276" t="str">
        <f>IF(ISBLANK(INDEX('Policy Characteristics'!E:E,MATCH($C603,'Policy Characteristics'!$C:$C,0))),"",INDEX('Policy Characteristics'!E:E,MATCH($C603,'Policy Characteristics'!$C:$C,0)))</f>
        <v>indst shift to electricity</v>
      </c>
      <c r="L603" s="284">
        <f>IF(ISBLANK(INDEX('Policy Characteristics'!F:F,MATCH($C603,'Policy Characteristics'!$C:$C,0))),"",INDEX('Policy Characteristics'!F:F,MATCH($C603,'Policy Characteristics'!$C:$C,0)))</f>
        <v>0</v>
      </c>
      <c r="M603" s="284">
        <f>IF(ISBLANK(INDEX('Policy Characteristics'!G:G,MATCH($C603,'Policy Characteristics'!$C:$C,0))),"",INDEX('Policy Characteristics'!G:G,MATCH($C603,'Policy Characteristics'!$C:$C,0)))</f>
        <v>1</v>
      </c>
      <c r="N603" s="284">
        <f>IF(ISBLANK(INDEX('Policy Characteristics'!H:H,MATCH($C603,'Policy Characteristics'!$C:$C,0))),"",INDEX('Policy Characteristics'!H:H,MATCH($C603,'Policy Characteristics'!$C:$C,0)))</f>
        <v>0.01</v>
      </c>
      <c r="O603" s="276" t="str">
        <f>IF(ISBLANK(INDEX('Policy Characteristics'!I:I,MATCH($C603,'Policy Characteristics'!$C:$C,0))),"",INDEX('Policy Characteristics'!I:I,MATCH($C603,'Policy Characteristics'!$C:$C,0)))</f>
        <v>% of fuel shifted</v>
      </c>
      <c r="P603" s="27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3" s="276" t="str">
        <f>IF(ISBLANK(INDEX('Policy Characteristics'!K:K,MATCH($C603,'Policy Characteristics'!$C:$C,0))),"",INDEX('Policy Characteristics'!K:K,MATCH($C603,'Policy Characteristics'!$C:$C,0)))</f>
        <v>industry-ag-main.html#fuel-switching</v>
      </c>
      <c r="R603" s="276" t="str">
        <f>IF(ISBLANK(INDEX('Policy Characteristics'!L:L,MATCH($C603,'Policy Characteristics'!$C:$C,0))),"",INDEX('Policy Characteristics'!L:L,MATCH($C603,'Policy Characteristics'!$C:$C,0)))</f>
        <v>industry-elec-and-hydrogen.html</v>
      </c>
    </row>
    <row r="604" spans="1:18" x14ac:dyDescent="0.25">
      <c r="A604" s="276" t="str">
        <f>IF(ISBLANK(INDEX('Policy Characteristics'!A:A,MATCH($C604,'Policy Characteristics'!$C:$C,0))),"",INDEX('Policy Characteristics'!A:A,MATCH($C604,'Policy Characteristics'!$C:$C,0)))</f>
        <v>Industry</v>
      </c>
      <c r="B604" s="285" t="str">
        <f>IF(ISBLANK(INDEX('Policy Characteristics'!B:B,MATCH($C604,'Policy Characteristics'!$C:$C,0))),"",INDEX('Policy Characteristics'!B:B,MATCH($C604,'Policy Characteristics'!$C:$C,0)))</f>
        <v>Electrification</v>
      </c>
      <c r="C604" s="276" t="str">
        <f t="shared" si="32"/>
        <v>Fraction of Eligible Industrial Energy Use Shifted to Electricity</v>
      </c>
      <c r="D604" s="6" t="s">
        <v>3108</v>
      </c>
      <c r="E604" s="1" t="s">
        <v>3611</v>
      </c>
      <c r="F604" t="s">
        <v>3072</v>
      </c>
      <c r="G604" s="47" t="s">
        <v>3618</v>
      </c>
      <c r="H604" s="44">
        <v>1895</v>
      </c>
      <c r="I604" s="347" t="s">
        <v>44</v>
      </c>
      <c r="J604" s="277" t="str">
        <f>IF(ISBLANK(INDEX('Policy Characteristics'!D:D,MATCH($C604,'Policy Characteristics'!$C:$C,0))),"",INDEX('Policy Characteristics'!D:D,MATCH($C604,'Policy Characteristics'!$C:$C,0)))</f>
        <v>Electrification</v>
      </c>
      <c r="K604" s="276" t="str">
        <f>IF(ISBLANK(INDEX('Policy Characteristics'!E:E,MATCH($C604,'Policy Characteristics'!$C:$C,0))),"",INDEX('Policy Characteristics'!E:E,MATCH($C604,'Policy Characteristics'!$C:$C,0)))</f>
        <v>indst shift to electricity</v>
      </c>
      <c r="L604" s="284">
        <f>IF(ISBLANK(INDEX('Policy Characteristics'!F:F,MATCH($C604,'Policy Characteristics'!$C:$C,0))),"",INDEX('Policy Characteristics'!F:F,MATCH($C604,'Policy Characteristics'!$C:$C,0)))</f>
        <v>0</v>
      </c>
      <c r="M604" s="284">
        <f>IF(ISBLANK(INDEX('Policy Characteristics'!G:G,MATCH($C604,'Policy Characteristics'!$C:$C,0))),"",INDEX('Policy Characteristics'!G:G,MATCH($C604,'Policy Characteristics'!$C:$C,0)))</f>
        <v>1</v>
      </c>
      <c r="N604" s="284">
        <f>IF(ISBLANK(INDEX('Policy Characteristics'!H:H,MATCH($C604,'Policy Characteristics'!$C:$C,0))),"",INDEX('Policy Characteristics'!H:H,MATCH($C604,'Policy Characteristics'!$C:$C,0)))</f>
        <v>0.01</v>
      </c>
      <c r="O604" s="276" t="str">
        <f>IF(ISBLANK(INDEX('Policy Characteristics'!I:I,MATCH($C604,'Policy Characteristics'!$C:$C,0))),"",INDEX('Policy Characteristics'!I:I,MATCH($C604,'Policy Characteristics'!$C:$C,0)))</f>
        <v>% of fuel shifted</v>
      </c>
      <c r="P604" s="27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4" s="276" t="str">
        <f>IF(ISBLANK(INDEX('Policy Characteristics'!K:K,MATCH($C604,'Policy Characteristics'!$C:$C,0))),"",INDEX('Policy Characteristics'!K:K,MATCH($C604,'Policy Characteristics'!$C:$C,0)))</f>
        <v>industry-ag-main.html#fuel-switching</v>
      </c>
      <c r="R604" s="276" t="str">
        <f>IF(ISBLANK(INDEX('Policy Characteristics'!L:L,MATCH($C604,'Policy Characteristics'!$C:$C,0))),"",INDEX('Policy Characteristics'!L:L,MATCH($C604,'Policy Characteristics'!$C:$C,0)))</f>
        <v>industry-elec-and-hydrogen.html</v>
      </c>
    </row>
    <row r="605" spans="1:18" x14ac:dyDescent="0.25">
      <c r="A605" s="276" t="str">
        <f>IF(ISBLANK(INDEX('Policy Characteristics'!A:A,MATCH($C605,'Policy Characteristics'!$C:$C,0))),"",INDEX('Policy Characteristics'!A:A,MATCH($C605,'Policy Characteristics'!$C:$C,0)))</f>
        <v>Industry</v>
      </c>
      <c r="B605" s="285" t="str">
        <f>IF(ISBLANK(INDEX('Policy Characteristics'!B:B,MATCH($C605,'Policy Characteristics'!$C:$C,0))),"",INDEX('Policy Characteristics'!B:B,MATCH($C605,'Policy Characteristics'!$C:$C,0)))</f>
        <v>Electrification</v>
      </c>
      <c r="C605" s="276" t="str">
        <f t="shared" si="32"/>
        <v>Fraction of Eligible Industrial Energy Use Shifted to Electricity</v>
      </c>
      <c r="D605" s="6" t="s">
        <v>3108</v>
      </c>
      <c r="E605" s="1" t="s">
        <v>3612</v>
      </c>
      <c r="F605" t="s">
        <v>3072</v>
      </c>
      <c r="G605" s="47" t="s">
        <v>3619</v>
      </c>
      <c r="H605" s="44">
        <v>1896</v>
      </c>
      <c r="I605" s="347" t="s">
        <v>45</v>
      </c>
      <c r="J605" s="277" t="str">
        <f>IF(ISBLANK(INDEX('Policy Characteristics'!D:D,MATCH($C605,'Policy Characteristics'!$C:$C,0))),"",INDEX('Policy Characteristics'!D:D,MATCH($C605,'Policy Characteristics'!$C:$C,0)))</f>
        <v>Electrification</v>
      </c>
      <c r="K605" s="276" t="str">
        <f>IF(ISBLANK(INDEX('Policy Characteristics'!E:E,MATCH($C605,'Policy Characteristics'!$C:$C,0))),"",INDEX('Policy Characteristics'!E:E,MATCH($C605,'Policy Characteristics'!$C:$C,0)))</f>
        <v>indst shift to electricity</v>
      </c>
      <c r="L605" s="284">
        <f>IF(ISBLANK(INDEX('Policy Characteristics'!F:F,MATCH($C605,'Policy Characteristics'!$C:$C,0))),"",INDEX('Policy Characteristics'!F:F,MATCH($C605,'Policy Characteristics'!$C:$C,0)))</f>
        <v>0</v>
      </c>
      <c r="M605" s="284">
        <f>IF(ISBLANK(INDEX('Policy Characteristics'!G:G,MATCH($C605,'Policy Characteristics'!$C:$C,0))),"",INDEX('Policy Characteristics'!G:G,MATCH($C605,'Policy Characteristics'!$C:$C,0)))</f>
        <v>1</v>
      </c>
      <c r="N605" s="284">
        <f>IF(ISBLANK(INDEX('Policy Characteristics'!H:H,MATCH($C605,'Policy Characteristics'!$C:$C,0))),"",INDEX('Policy Characteristics'!H:H,MATCH($C605,'Policy Characteristics'!$C:$C,0)))</f>
        <v>0.01</v>
      </c>
      <c r="O605" s="276" t="str">
        <f>IF(ISBLANK(INDEX('Policy Characteristics'!I:I,MATCH($C605,'Policy Characteristics'!$C:$C,0))),"",INDEX('Policy Characteristics'!I:I,MATCH($C605,'Policy Characteristics'!$C:$C,0)))</f>
        <v>% of fuel shifted</v>
      </c>
      <c r="P605" s="27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5" s="276" t="str">
        <f>IF(ISBLANK(INDEX('Policy Characteristics'!K:K,MATCH($C605,'Policy Characteristics'!$C:$C,0))),"",INDEX('Policy Characteristics'!K:K,MATCH($C605,'Policy Characteristics'!$C:$C,0)))</f>
        <v>industry-ag-main.html#fuel-switching</v>
      </c>
      <c r="R605" s="276" t="str">
        <f>IF(ISBLANK(INDEX('Policy Characteristics'!L:L,MATCH($C605,'Policy Characteristics'!$C:$C,0))),"",INDEX('Policy Characteristics'!L:L,MATCH($C605,'Policy Characteristics'!$C:$C,0)))</f>
        <v>industry-elec-and-hydrogen.html</v>
      </c>
    </row>
    <row r="606" spans="1:18" x14ac:dyDescent="0.25">
      <c r="A606" s="276" t="str">
        <f>IF(ISBLANK(INDEX('Policy Characteristics'!A:A,MATCH($C606,'Policy Characteristics'!$C:$C,0))),"",INDEX('Policy Characteristics'!A:A,MATCH($C606,'Policy Characteristics'!$C:$C,0)))</f>
        <v>Industry</v>
      </c>
      <c r="B606" s="285" t="str">
        <f>IF(ISBLANK(INDEX('Policy Characteristics'!B:B,MATCH($C606,'Policy Characteristics'!$C:$C,0))),"",INDEX('Policy Characteristics'!B:B,MATCH($C606,'Policy Characteristics'!$C:$C,0)))</f>
        <v>Electrification</v>
      </c>
      <c r="C606" s="276" t="str">
        <f t="shared" si="32"/>
        <v>Fraction of Eligible Industrial Energy Use Shifted to Electricity</v>
      </c>
      <c r="D606" s="6" t="s">
        <v>3108</v>
      </c>
      <c r="E606" s="1" t="s">
        <v>3606</v>
      </c>
      <c r="F606" t="s">
        <v>3072</v>
      </c>
      <c r="G606" s="47" t="s">
        <v>3620</v>
      </c>
      <c r="H606" s="44">
        <v>1897</v>
      </c>
      <c r="I606" s="347" t="s">
        <v>44</v>
      </c>
      <c r="J606" s="277" t="str">
        <f>IF(ISBLANK(INDEX('Policy Characteristics'!D:D,MATCH($C606,'Policy Characteristics'!$C:$C,0))),"",INDEX('Policy Characteristics'!D:D,MATCH($C606,'Policy Characteristics'!$C:$C,0)))</f>
        <v>Electrification</v>
      </c>
      <c r="K606" s="276" t="str">
        <f>IF(ISBLANK(INDEX('Policy Characteristics'!E:E,MATCH($C606,'Policy Characteristics'!$C:$C,0))),"",INDEX('Policy Characteristics'!E:E,MATCH($C606,'Policy Characteristics'!$C:$C,0)))</f>
        <v>indst shift to electricity</v>
      </c>
      <c r="L606" s="284">
        <f>IF(ISBLANK(INDEX('Policy Characteristics'!F:F,MATCH($C606,'Policy Characteristics'!$C:$C,0))),"",INDEX('Policy Characteristics'!F:F,MATCH($C606,'Policy Characteristics'!$C:$C,0)))</f>
        <v>0</v>
      </c>
      <c r="M606" s="284">
        <f>IF(ISBLANK(INDEX('Policy Characteristics'!G:G,MATCH($C606,'Policy Characteristics'!$C:$C,0))),"",INDEX('Policy Characteristics'!G:G,MATCH($C606,'Policy Characteristics'!$C:$C,0)))</f>
        <v>1</v>
      </c>
      <c r="N606" s="284">
        <f>IF(ISBLANK(INDEX('Policy Characteristics'!H:H,MATCH($C606,'Policy Characteristics'!$C:$C,0))),"",INDEX('Policy Characteristics'!H:H,MATCH($C606,'Policy Characteristics'!$C:$C,0)))</f>
        <v>0.01</v>
      </c>
      <c r="O606" s="276" t="str">
        <f>IF(ISBLANK(INDEX('Policy Characteristics'!I:I,MATCH($C606,'Policy Characteristics'!$C:$C,0))),"",INDEX('Policy Characteristics'!I:I,MATCH($C606,'Policy Characteristics'!$C:$C,0)))</f>
        <v>% of fuel shifted</v>
      </c>
      <c r="P606" s="27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6" s="276" t="str">
        <f>IF(ISBLANK(INDEX('Policy Characteristics'!K:K,MATCH($C606,'Policy Characteristics'!$C:$C,0))),"",INDEX('Policy Characteristics'!K:K,MATCH($C606,'Policy Characteristics'!$C:$C,0)))</f>
        <v>industry-ag-main.html#fuel-switching</v>
      </c>
      <c r="R606" s="276" t="str">
        <f>IF(ISBLANK(INDEX('Policy Characteristics'!L:L,MATCH($C606,'Policy Characteristics'!$C:$C,0))),"",INDEX('Policy Characteristics'!L:L,MATCH($C606,'Policy Characteristics'!$C:$C,0)))</f>
        <v>industry-elec-and-hydrogen.html</v>
      </c>
    </row>
    <row r="607" spans="1:18" x14ac:dyDescent="0.25">
      <c r="A607" s="276" t="str">
        <f>IF(ISBLANK(INDEX('Policy Characteristics'!A:A,MATCH($C607,'Policy Characteristics'!$C:$C,0))),"",INDEX('Policy Characteristics'!A:A,MATCH($C607,'Policy Characteristics'!$C:$C,0)))</f>
        <v>Industry</v>
      </c>
      <c r="B607" s="285" t="str">
        <f>IF(ISBLANK(INDEX('Policy Characteristics'!B:B,MATCH($C607,'Policy Characteristics'!$C:$C,0))),"",INDEX('Policy Characteristics'!B:B,MATCH($C607,'Policy Characteristics'!$C:$C,0)))</f>
        <v>Electrification</v>
      </c>
      <c r="C607" s="276" t="str">
        <f t="shared" si="32"/>
        <v>Fraction of Eligible Industrial Energy Use Shifted to Electricity</v>
      </c>
      <c r="D607" s="6" t="s">
        <v>3109</v>
      </c>
      <c r="E607" s="1" t="s">
        <v>3605</v>
      </c>
      <c r="F607" t="s">
        <v>3073</v>
      </c>
      <c r="G607" s="47" t="s">
        <v>3613</v>
      </c>
      <c r="H607" s="44">
        <v>1898</v>
      </c>
      <c r="I607" s="347" t="s">
        <v>44</v>
      </c>
      <c r="J607" s="277" t="str">
        <f>IF(ISBLANK(INDEX('Policy Characteristics'!D:D,MATCH($C607,'Policy Characteristics'!$C:$C,0))),"",INDEX('Policy Characteristics'!D:D,MATCH($C607,'Policy Characteristics'!$C:$C,0)))</f>
        <v>Electrification</v>
      </c>
      <c r="K607" s="276" t="str">
        <f>IF(ISBLANK(INDEX('Policy Characteristics'!E:E,MATCH($C607,'Policy Characteristics'!$C:$C,0))),"",INDEX('Policy Characteristics'!E:E,MATCH($C607,'Policy Characteristics'!$C:$C,0)))</f>
        <v>indst shift to electricity</v>
      </c>
      <c r="L607" s="284">
        <f>IF(ISBLANK(INDEX('Policy Characteristics'!F:F,MATCH($C607,'Policy Characteristics'!$C:$C,0))),"",INDEX('Policy Characteristics'!F:F,MATCH($C607,'Policy Characteristics'!$C:$C,0)))</f>
        <v>0</v>
      </c>
      <c r="M607" s="284">
        <f>IF(ISBLANK(INDEX('Policy Characteristics'!G:G,MATCH($C607,'Policy Characteristics'!$C:$C,0))),"",INDEX('Policy Characteristics'!G:G,MATCH($C607,'Policy Characteristics'!$C:$C,0)))</f>
        <v>1</v>
      </c>
      <c r="N607" s="284">
        <f>IF(ISBLANK(INDEX('Policy Characteristics'!H:H,MATCH($C607,'Policy Characteristics'!$C:$C,0))),"",INDEX('Policy Characteristics'!H:H,MATCH($C607,'Policy Characteristics'!$C:$C,0)))</f>
        <v>0.01</v>
      </c>
      <c r="O607" s="276" t="str">
        <f>IF(ISBLANK(INDEX('Policy Characteristics'!I:I,MATCH($C607,'Policy Characteristics'!$C:$C,0))),"",INDEX('Policy Characteristics'!I:I,MATCH($C607,'Policy Characteristics'!$C:$C,0)))</f>
        <v>% of fuel shifted</v>
      </c>
      <c r="P607" s="27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7" s="276" t="str">
        <f>IF(ISBLANK(INDEX('Policy Characteristics'!K:K,MATCH($C607,'Policy Characteristics'!$C:$C,0))),"",INDEX('Policy Characteristics'!K:K,MATCH($C607,'Policy Characteristics'!$C:$C,0)))</f>
        <v>industry-ag-main.html#fuel-switching</v>
      </c>
      <c r="R607" s="276" t="str">
        <f>IF(ISBLANK(INDEX('Policy Characteristics'!L:L,MATCH($C607,'Policy Characteristics'!$C:$C,0))),"",INDEX('Policy Characteristics'!L:L,MATCH($C607,'Policy Characteristics'!$C:$C,0)))</f>
        <v>industry-elec-and-hydrogen.html</v>
      </c>
    </row>
    <row r="608" spans="1:18" x14ac:dyDescent="0.25">
      <c r="A608" s="276" t="str">
        <f>IF(ISBLANK(INDEX('Policy Characteristics'!A:A,MATCH($C608,'Policy Characteristics'!$C:$C,0))),"",INDEX('Policy Characteristics'!A:A,MATCH($C608,'Policy Characteristics'!$C:$C,0)))</f>
        <v>Industry</v>
      </c>
      <c r="B608" s="285" t="str">
        <f>IF(ISBLANK(INDEX('Policy Characteristics'!B:B,MATCH($C608,'Policy Characteristics'!$C:$C,0))),"",INDEX('Policy Characteristics'!B:B,MATCH($C608,'Policy Characteristics'!$C:$C,0)))</f>
        <v>Electrification</v>
      </c>
      <c r="C608" s="276" t="str">
        <f t="shared" ref="C608:C659" si="33">C$543</f>
        <v>Fraction of Eligible Industrial Energy Use Shifted to Electricity</v>
      </c>
      <c r="D608" s="6" t="s">
        <v>3109</v>
      </c>
      <c r="E608" s="1" t="s">
        <v>3607</v>
      </c>
      <c r="F608" t="s">
        <v>3073</v>
      </c>
      <c r="G608" s="47" t="s">
        <v>3614</v>
      </c>
      <c r="H608" s="44">
        <v>1899</v>
      </c>
      <c r="I608" s="347" t="s">
        <v>44</v>
      </c>
      <c r="J608" s="277" t="str">
        <f>IF(ISBLANK(INDEX('Policy Characteristics'!D:D,MATCH($C608,'Policy Characteristics'!$C:$C,0))),"",INDEX('Policy Characteristics'!D:D,MATCH($C608,'Policy Characteristics'!$C:$C,0)))</f>
        <v>Electrification</v>
      </c>
      <c r="K608" s="276" t="str">
        <f>IF(ISBLANK(INDEX('Policy Characteristics'!E:E,MATCH($C608,'Policy Characteristics'!$C:$C,0))),"",INDEX('Policy Characteristics'!E:E,MATCH($C608,'Policy Characteristics'!$C:$C,0)))</f>
        <v>indst shift to electricity</v>
      </c>
      <c r="L608" s="284">
        <f>IF(ISBLANK(INDEX('Policy Characteristics'!F:F,MATCH($C608,'Policy Characteristics'!$C:$C,0))),"",INDEX('Policy Characteristics'!F:F,MATCH($C608,'Policy Characteristics'!$C:$C,0)))</f>
        <v>0</v>
      </c>
      <c r="M608" s="284">
        <f>IF(ISBLANK(INDEX('Policy Characteristics'!G:G,MATCH($C608,'Policy Characteristics'!$C:$C,0))),"",INDEX('Policy Characteristics'!G:G,MATCH($C608,'Policy Characteristics'!$C:$C,0)))</f>
        <v>1</v>
      </c>
      <c r="N608" s="284">
        <f>IF(ISBLANK(INDEX('Policy Characteristics'!H:H,MATCH($C608,'Policy Characteristics'!$C:$C,0))),"",INDEX('Policy Characteristics'!H:H,MATCH($C608,'Policy Characteristics'!$C:$C,0)))</f>
        <v>0.01</v>
      </c>
      <c r="O608" s="276" t="str">
        <f>IF(ISBLANK(INDEX('Policy Characteristics'!I:I,MATCH($C608,'Policy Characteristics'!$C:$C,0))),"",INDEX('Policy Characteristics'!I:I,MATCH($C608,'Policy Characteristics'!$C:$C,0)))</f>
        <v>% of fuel shifted</v>
      </c>
      <c r="P608" s="27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8" s="276" t="str">
        <f>IF(ISBLANK(INDEX('Policy Characteristics'!K:K,MATCH($C608,'Policy Characteristics'!$C:$C,0))),"",INDEX('Policy Characteristics'!K:K,MATCH($C608,'Policy Characteristics'!$C:$C,0)))</f>
        <v>industry-ag-main.html#fuel-switching</v>
      </c>
      <c r="R608" s="276" t="str">
        <f>IF(ISBLANK(INDEX('Policy Characteristics'!L:L,MATCH($C608,'Policy Characteristics'!$C:$C,0))),"",INDEX('Policy Characteristics'!L:L,MATCH($C608,'Policy Characteristics'!$C:$C,0)))</f>
        <v>industry-elec-and-hydrogen.html</v>
      </c>
    </row>
    <row r="609" spans="1:18" x14ac:dyDescent="0.25">
      <c r="A609" s="276" t="str">
        <f>IF(ISBLANK(INDEX('Policy Characteristics'!A:A,MATCH($C609,'Policy Characteristics'!$C:$C,0))),"",INDEX('Policy Characteristics'!A:A,MATCH($C609,'Policy Characteristics'!$C:$C,0)))</f>
        <v>Industry</v>
      </c>
      <c r="B609" s="285" t="str">
        <f>IF(ISBLANK(INDEX('Policy Characteristics'!B:B,MATCH($C609,'Policy Characteristics'!$C:$C,0))),"",INDEX('Policy Characteristics'!B:B,MATCH($C609,'Policy Characteristics'!$C:$C,0)))</f>
        <v>Electrification</v>
      </c>
      <c r="C609" s="276" t="str">
        <f t="shared" si="33"/>
        <v>Fraction of Eligible Industrial Energy Use Shifted to Electricity</v>
      </c>
      <c r="D609" s="6" t="s">
        <v>3109</v>
      </c>
      <c r="E609" s="1" t="s">
        <v>3608</v>
      </c>
      <c r="F609" t="s">
        <v>3073</v>
      </c>
      <c r="G609" s="47" t="s">
        <v>3615</v>
      </c>
      <c r="H609" s="44">
        <v>1900</v>
      </c>
      <c r="I609" s="347" t="s">
        <v>44</v>
      </c>
      <c r="J609" s="277" t="str">
        <f>IF(ISBLANK(INDEX('Policy Characteristics'!D:D,MATCH($C609,'Policy Characteristics'!$C:$C,0))),"",INDEX('Policy Characteristics'!D:D,MATCH($C609,'Policy Characteristics'!$C:$C,0)))</f>
        <v>Electrification</v>
      </c>
      <c r="K609" s="276" t="str">
        <f>IF(ISBLANK(INDEX('Policy Characteristics'!E:E,MATCH($C609,'Policy Characteristics'!$C:$C,0))),"",INDEX('Policy Characteristics'!E:E,MATCH($C609,'Policy Characteristics'!$C:$C,0)))</f>
        <v>indst shift to electricity</v>
      </c>
      <c r="L609" s="284">
        <f>IF(ISBLANK(INDEX('Policy Characteristics'!F:F,MATCH($C609,'Policy Characteristics'!$C:$C,0))),"",INDEX('Policy Characteristics'!F:F,MATCH($C609,'Policy Characteristics'!$C:$C,0)))</f>
        <v>0</v>
      </c>
      <c r="M609" s="284">
        <f>IF(ISBLANK(INDEX('Policy Characteristics'!G:G,MATCH($C609,'Policy Characteristics'!$C:$C,0))),"",INDEX('Policy Characteristics'!G:G,MATCH($C609,'Policy Characteristics'!$C:$C,0)))</f>
        <v>1</v>
      </c>
      <c r="N609" s="284">
        <f>IF(ISBLANK(INDEX('Policy Characteristics'!H:H,MATCH($C609,'Policy Characteristics'!$C:$C,0))),"",INDEX('Policy Characteristics'!H:H,MATCH($C609,'Policy Characteristics'!$C:$C,0)))</f>
        <v>0.01</v>
      </c>
      <c r="O609" s="276" t="str">
        <f>IF(ISBLANK(INDEX('Policy Characteristics'!I:I,MATCH($C609,'Policy Characteristics'!$C:$C,0))),"",INDEX('Policy Characteristics'!I:I,MATCH($C609,'Policy Characteristics'!$C:$C,0)))</f>
        <v>% of fuel shifted</v>
      </c>
      <c r="P609" s="27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09" s="276" t="str">
        <f>IF(ISBLANK(INDEX('Policy Characteristics'!K:K,MATCH($C609,'Policy Characteristics'!$C:$C,0))),"",INDEX('Policy Characteristics'!K:K,MATCH($C609,'Policy Characteristics'!$C:$C,0)))</f>
        <v>industry-ag-main.html#fuel-switching</v>
      </c>
      <c r="R609" s="276" t="str">
        <f>IF(ISBLANK(INDEX('Policy Characteristics'!L:L,MATCH($C609,'Policy Characteristics'!$C:$C,0))),"",INDEX('Policy Characteristics'!L:L,MATCH($C609,'Policy Characteristics'!$C:$C,0)))</f>
        <v>industry-elec-and-hydrogen.html</v>
      </c>
    </row>
    <row r="610" spans="1:18" x14ac:dyDescent="0.25">
      <c r="A610" s="276" t="str">
        <f>IF(ISBLANK(INDEX('Policy Characteristics'!A:A,MATCH($C610,'Policy Characteristics'!$C:$C,0))),"",INDEX('Policy Characteristics'!A:A,MATCH($C610,'Policy Characteristics'!$C:$C,0)))</f>
        <v>Industry</v>
      </c>
      <c r="B610" s="285" t="str">
        <f>IF(ISBLANK(INDEX('Policy Characteristics'!B:B,MATCH($C610,'Policy Characteristics'!$C:$C,0))),"",INDEX('Policy Characteristics'!B:B,MATCH($C610,'Policy Characteristics'!$C:$C,0)))</f>
        <v>Electrification</v>
      </c>
      <c r="C610" s="276" t="str">
        <f t="shared" si="33"/>
        <v>Fraction of Eligible Industrial Energy Use Shifted to Electricity</v>
      </c>
      <c r="D610" s="6" t="s">
        <v>3109</v>
      </c>
      <c r="E610" s="1" t="s">
        <v>3609</v>
      </c>
      <c r="F610" t="s">
        <v>3073</v>
      </c>
      <c r="G610" s="47" t="s">
        <v>3616</v>
      </c>
      <c r="H610" s="44">
        <v>1901</v>
      </c>
      <c r="I610" s="347" t="s">
        <v>44</v>
      </c>
      <c r="J610" s="277" t="str">
        <f>IF(ISBLANK(INDEX('Policy Characteristics'!D:D,MATCH($C610,'Policy Characteristics'!$C:$C,0))),"",INDEX('Policy Characteristics'!D:D,MATCH($C610,'Policy Characteristics'!$C:$C,0)))</f>
        <v>Electrification</v>
      </c>
      <c r="K610" s="276" t="str">
        <f>IF(ISBLANK(INDEX('Policy Characteristics'!E:E,MATCH($C610,'Policy Characteristics'!$C:$C,0))),"",INDEX('Policy Characteristics'!E:E,MATCH($C610,'Policy Characteristics'!$C:$C,0)))</f>
        <v>indst shift to electricity</v>
      </c>
      <c r="L610" s="284">
        <f>IF(ISBLANK(INDEX('Policy Characteristics'!F:F,MATCH($C610,'Policy Characteristics'!$C:$C,0))),"",INDEX('Policy Characteristics'!F:F,MATCH($C610,'Policy Characteristics'!$C:$C,0)))</f>
        <v>0</v>
      </c>
      <c r="M610" s="284">
        <f>IF(ISBLANK(INDEX('Policy Characteristics'!G:G,MATCH($C610,'Policy Characteristics'!$C:$C,0))),"",INDEX('Policy Characteristics'!G:G,MATCH($C610,'Policy Characteristics'!$C:$C,0)))</f>
        <v>1</v>
      </c>
      <c r="N610" s="284">
        <f>IF(ISBLANK(INDEX('Policy Characteristics'!H:H,MATCH($C610,'Policy Characteristics'!$C:$C,0))),"",INDEX('Policy Characteristics'!H:H,MATCH($C610,'Policy Characteristics'!$C:$C,0)))</f>
        <v>0.01</v>
      </c>
      <c r="O610" s="276" t="str">
        <f>IF(ISBLANK(INDEX('Policy Characteristics'!I:I,MATCH($C610,'Policy Characteristics'!$C:$C,0))),"",INDEX('Policy Characteristics'!I:I,MATCH($C610,'Policy Characteristics'!$C:$C,0)))</f>
        <v>% of fuel shifted</v>
      </c>
      <c r="P610" s="27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0" s="276" t="str">
        <f>IF(ISBLANK(INDEX('Policy Characteristics'!K:K,MATCH($C610,'Policy Characteristics'!$C:$C,0))),"",INDEX('Policy Characteristics'!K:K,MATCH($C610,'Policy Characteristics'!$C:$C,0)))</f>
        <v>industry-ag-main.html#fuel-switching</v>
      </c>
      <c r="R610" s="276" t="str">
        <f>IF(ISBLANK(INDEX('Policy Characteristics'!L:L,MATCH($C610,'Policy Characteristics'!$C:$C,0))),"",INDEX('Policy Characteristics'!L:L,MATCH($C610,'Policy Characteristics'!$C:$C,0)))</f>
        <v>industry-elec-and-hydrogen.html</v>
      </c>
    </row>
    <row r="611" spans="1:18" x14ac:dyDescent="0.25">
      <c r="A611" s="276" t="str">
        <f>IF(ISBLANK(INDEX('Policy Characteristics'!A:A,MATCH($C611,'Policy Characteristics'!$C:$C,0))),"",INDEX('Policy Characteristics'!A:A,MATCH($C611,'Policy Characteristics'!$C:$C,0)))</f>
        <v>Industry</v>
      </c>
      <c r="B611" s="285" t="str">
        <f>IF(ISBLANK(INDEX('Policy Characteristics'!B:B,MATCH($C611,'Policy Characteristics'!$C:$C,0))),"",INDEX('Policy Characteristics'!B:B,MATCH($C611,'Policy Characteristics'!$C:$C,0)))</f>
        <v>Electrification</v>
      </c>
      <c r="C611" s="276" t="str">
        <f t="shared" si="33"/>
        <v>Fraction of Eligible Industrial Energy Use Shifted to Electricity</v>
      </c>
      <c r="D611" s="6" t="s">
        <v>3109</v>
      </c>
      <c r="E611" s="1" t="s">
        <v>3610</v>
      </c>
      <c r="F611" t="s">
        <v>3073</v>
      </c>
      <c r="G611" s="47" t="s">
        <v>3617</v>
      </c>
      <c r="H611" s="44">
        <v>1902</v>
      </c>
      <c r="I611" s="347" t="s">
        <v>44</v>
      </c>
      <c r="J611" s="277" t="str">
        <f>IF(ISBLANK(INDEX('Policy Characteristics'!D:D,MATCH($C611,'Policy Characteristics'!$C:$C,0))),"",INDEX('Policy Characteristics'!D:D,MATCH($C611,'Policy Characteristics'!$C:$C,0)))</f>
        <v>Electrification</v>
      </c>
      <c r="K611" s="276" t="str">
        <f>IF(ISBLANK(INDEX('Policy Characteristics'!E:E,MATCH($C611,'Policy Characteristics'!$C:$C,0))),"",INDEX('Policy Characteristics'!E:E,MATCH($C611,'Policy Characteristics'!$C:$C,0)))</f>
        <v>indst shift to electricity</v>
      </c>
      <c r="L611" s="284">
        <f>IF(ISBLANK(INDEX('Policy Characteristics'!F:F,MATCH($C611,'Policy Characteristics'!$C:$C,0))),"",INDEX('Policy Characteristics'!F:F,MATCH($C611,'Policy Characteristics'!$C:$C,0)))</f>
        <v>0</v>
      </c>
      <c r="M611" s="284">
        <f>IF(ISBLANK(INDEX('Policy Characteristics'!G:G,MATCH($C611,'Policy Characteristics'!$C:$C,0))),"",INDEX('Policy Characteristics'!G:G,MATCH($C611,'Policy Characteristics'!$C:$C,0)))</f>
        <v>1</v>
      </c>
      <c r="N611" s="284">
        <f>IF(ISBLANK(INDEX('Policy Characteristics'!H:H,MATCH($C611,'Policy Characteristics'!$C:$C,0))),"",INDEX('Policy Characteristics'!H:H,MATCH($C611,'Policy Characteristics'!$C:$C,0)))</f>
        <v>0.01</v>
      </c>
      <c r="O611" s="276" t="str">
        <f>IF(ISBLANK(INDEX('Policy Characteristics'!I:I,MATCH($C611,'Policy Characteristics'!$C:$C,0))),"",INDEX('Policy Characteristics'!I:I,MATCH($C611,'Policy Characteristics'!$C:$C,0)))</f>
        <v>% of fuel shifted</v>
      </c>
      <c r="P611" s="27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1" s="276" t="str">
        <f>IF(ISBLANK(INDEX('Policy Characteristics'!K:K,MATCH($C611,'Policy Characteristics'!$C:$C,0))),"",INDEX('Policy Characteristics'!K:K,MATCH($C611,'Policy Characteristics'!$C:$C,0)))</f>
        <v>industry-ag-main.html#fuel-switching</v>
      </c>
      <c r="R611" s="276" t="str">
        <f>IF(ISBLANK(INDEX('Policy Characteristics'!L:L,MATCH($C611,'Policy Characteristics'!$C:$C,0))),"",INDEX('Policy Characteristics'!L:L,MATCH($C611,'Policy Characteristics'!$C:$C,0)))</f>
        <v>industry-elec-and-hydrogen.html</v>
      </c>
    </row>
    <row r="612" spans="1:18" x14ac:dyDescent="0.25">
      <c r="A612" s="276" t="str">
        <f>IF(ISBLANK(INDEX('Policy Characteristics'!A:A,MATCH($C612,'Policy Characteristics'!$C:$C,0))),"",INDEX('Policy Characteristics'!A:A,MATCH($C612,'Policy Characteristics'!$C:$C,0)))</f>
        <v>Industry</v>
      </c>
      <c r="B612" s="285" t="str">
        <f>IF(ISBLANK(INDEX('Policy Characteristics'!B:B,MATCH($C612,'Policy Characteristics'!$C:$C,0))),"",INDEX('Policy Characteristics'!B:B,MATCH($C612,'Policy Characteristics'!$C:$C,0)))</f>
        <v>Electrification</v>
      </c>
      <c r="C612" s="276" t="str">
        <f t="shared" si="33"/>
        <v>Fraction of Eligible Industrial Energy Use Shifted to Electricity</v>
      </c>
      <c r="D612" s="6" t="s">
        <v>3109</v>
      </c>
      <c r="E612" s="1" t="s">
        <v>3611</v>
      </c>
      <c r="F612" t="s">
        <v>3073</v>
      </c>
      <c r="G612" s="47" t="s">
        <v>3618</v>
      </c>
      <c r="H612" s="44">
        <v>1903</v>
      </c>
      <c r="I612" s="347" t="s">
        <v>44</v>
      </c>
      <c r="J612" s="277" t="str">
        <f>IF(ISBLANK(INDEX('Policy Characteristics'!D:D,MATCH($C612,'Policy Characteristics'!$C:$C,0))),"",INDEX('Policy Characteristics'!D:D,MATCH($C612,'Policy Characteristics'!$C:$C,0)))</f>
        <v>Electrification</v>
      </c>
      <c r="K612" s="276" t="str">
        <f>IF(ISBLANK(INDEX('Policy Characteristics'!E:E,MATCH($C612,'Policy Characteristics'!$C:$C,0))),"",INDEX('Policy Characteristics'!E:E,MATCH($C612,'Policy Characteristics'!$C:$C,0)))</f>
        <v>indst shift to electricity</v>
      </c>
      <c r="L612" s="284">
        <f>IF(ISBLANK(INDEX('Policy Characteristics'!F:F,MATCH($C612,'Policy Characteristics'!$C:$C,0))),"",INDEX('Policy Characteristics'!F:F,MATCH($C612,'Policy Characteristics'!$C:$C,0)))</f>
        <v>0</v>
      </c>
      <c r="M612" s="284">
        <f>IF(ISBLANK(INDEX('Policy Characteristics'!G:G,MATCH($C612,'Policy Characteristics'!$C:$C,0))),"",INDEX('Policy Characteristics'!G:G,MATCH($C612,'Policy Characteristics'!$C:$C,0)))</f>
        <v>1</v>
      </c>
      <c r="N612" s="284">
        <f>IF(ISBLANK(INDEX('Policy Characteristics'!H:H,MATCH($C612,'Policy Characteristics'!$C:$C,0))),"",INDEX('Policy Characteristics'!H:H,MATCH($C612,'Policy Characteristics'!$C:$C,0)))</f>
        <v>0.01</v>
      </c>
      <c r="O612" s="276" t="str">
        <f>IF(ISBLANK(INDEX('Policy Characteristics'!I:I,MATCH($C612,'Policy Characteristics'!$C:$C,0))),"",INDEX('Policy Characteristics'!I:I,MATCH($C612,'Policy Characteristics'!$C:$C,0)))</f>
        <v>% of fuel shifted</v>
      </c>
      <c r="P612" s="27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2" s="276" t="str">
        <f>IF(ISBLANK(INDEX('Policy Characteristics'!K:K,MATCH($C612,'Policy Characteristics'!$C:$C,0))),"",INDEX('Policy Characteristics'!K:K,MATCH($C612,'Policy Characteristics'!$C:$C,0)))</f>
        <v>industry-ag-main.html#fuel-switching</v>
      </c>
      <c r="R612" s="276" t="str">
        <f>IF(ISBLANK(INDEX('Policy Characteristics'!L:L,MATCH($C612,'Policy Characteristics'!$C:$C,0))),"",INDEX('Policy Characteristics'!L:L,MATCH($C612,'Policy Characteristics'!$C:$C,0)))</f>
        <v>industry-elec-and-hydrogen.html</v>
      </c>
    </row>
    <row r="613" spans="1:18" x14ac:dyDescent="0.25">
      <c r="A613" s="276" t="str">
        <f>IF(ISBLANK(INDEX('Policy Characteristics'!A:A,MATCH($C613,'Policy Characteristics'!$C:$C,0))),"",INDEX('Policy Characteristics'!A:A,MATCH($C613,'Policy Characteristics'!$C:$C,0)))</f>
        <v>Industry</v>
      </c>
      <c r="B613" s="285" t="str">
        <f>IF(ISBLANK(INDEX('Policy Characteristics'!B:B,MATCH($C613,'Policy Characteristics'!$C:$C,0))),"",INDEX('Policy Characteristics'!B:B,MATCH($C613,'Policy Characteristics'!$C:$C,0)))</f>
        <v>Electrification</v>
      </c>
      <c r="C613" s="276" t="str">
        <f t="shared" si="33"/>
        <v>Fraction of Eligible Industrial Energy Use Shifted to Electricity</v>
      </c>
      <c r="D613" s="6" t="s">
        <v>3109</v>
      </c>
      <c r="E613" s="1" t="s">
        <v>3612</v>
      </c>
      <c r="F613" t="s">
        <v>3073</v>
      </c>
      <c r="G613" s="47" t="s">
        <v>3619</v>
      </c>
      <c r="H613" s="44">
        <v>1904</v>
      </c>
      <c r="I613" s="347" t="s">
        <v>45</v>
      </c>
      <c r="J613" s="277" t="str">
        <f>IF(ISBLANK(INDEX('Policy Characteristics'!D:D,MATCH($C613,'Policy Characteristics'!$C:$C,0))),"",INDEX('Policy Characteristics'!D:D,MATCH($C613,'Policy Characteristics'!$C:$C,0)))</f>
        <v>Electrification</v>
      </c>
      <c r="K613" s="276" t="str">
        <f>IF(ISBLANK(INDEX('Policy Characteristics'!E:E,MATCH($C613,'Policy Characteristics'!$C:$C,0))),"",INDEX('Policy Characteristics'!E:E,MATCH($C613,'Policy Characteristics'!$C:$C,0)))</f>
        <v>indst shift to electricity</v>
      </c>
      <c r="L613" s="284">
        <f>IF(ISBLANK(INDEX('Policy Characteristics'!F:F,MATCH($C613,'Policy Characteristics'!$C:$C,0))),"",INDEX('Policy Characteristics'!F:F,MATCH($C613,'Policy Characteristics'!$C:$C,0)))</f>
        <v>0</v>
      </c>
      <c r="M613" s="284">
        <f>IF(ISBLANK(INDEX('Policy Characteristics'!G:G,MATCH($C613,'Policy Characteristics'!$C:$C,0))),"",INDEX('Policy Characteristics'!G:G,MATCH($C613,'Policy Characteristics'!$C:$C,0)))</f>
        <v>1</v>
      </c>
      <c r="N613" s="284">
        <f>IF(ISBLANK(INDEX('Policy Characteristics'!H:H,MATCH($C613,'Policy Characteristics'!$C:$C,0))),"",INDEX('Policy Characteristics'!H:H,MATCH($C613,'Policy Characteristics'!$C:$C,0)))</f>
        <v>0.01</v>
      </c>
      <c r="O613" s="276" t="str">
        <f>IF(ISBLANK(INDEX('Policy Characteristics'!I:I,MATCH($C613,'Policy Characteristics'!$C:$C,0))),"",INDEX('Policy Characteristics'!I:I,MATCH($C613,'Policy Characteristics'!$C:$C,0)))</f>
        <v>% of fuel shifted</v>
      </c>
      <c r="P613" s="27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3" s="276" t="str">
        <f>IF(ISBLANK(INDEX('Policy Characteristics'!K:K,MATCH($C613,'Policy Characteristics'!$C:$C,0))),"",INDEX('Policy Characteristics'!K:K,MATCH($C613,'Policy Characteristics'!$C:$C,0)))</f>
        <v>industry-ag-main.html#fuel-switching</v>
      </c>
      <c r="R613" s="276" t="str">
        <f>IF(ISBLANK(INDEX('Policy Characteristics'!L:L,MATCH($C613,'Policy Characteristics'!$C:$C,0))),"",INDEX('Policy Characteristics'!L:L,MATCH($C613,'Policy Characteristics'!$C:$C,0)))</f>
        <v>industry-elec-and-hydrogen.html</v>
      </c>
    </row>
    <row r="614" spans="1:18" x14ac:dyDescent="0.25">
      <c r="A614" s="276" t="str">
        <f>IF(ISBLANK(INDEX('Policy Characteristics'!A:A,MATCH($C614,'Policy Characteristics'!$C:$C,0))),"",INDEX('Policy Characteristics'!A:A,MATCH($C614,'Policy Characteristics'!$C:$C,0)))</f>
        <v>Industry</v>
      </c>
      <c r="B614" s="285" t="str">
        <f>IF(ISBLANK(INDEX('Policy Characteristics'!B:B,MATCH($C614,'Policy Characteristics'!$C:$C,0))),"",INDEX('Policy Characteristics'!B:B,MATCH($C614,'Policy Characteristics'!$C:$C,0)))</f>
        <v>Electrification</v>
      </c>
      <c r="C614" s="276" t="str">
        <f t="shared" si="33"/>
        <v>Fraction of Eligible Industrial Energy Use Shifted to Electricity</v>
      </c>
      <c r="D614" s="6" t="s">
        <v>3109</v>
      </c>
      <c r="E614" s="1" t="s">
        <v>3606</v>
      </c>
      <c r="F614" t="s">
        <v>3073</v>
      </c>
      <c r="G614" s="47" t="s">
        <v>3620</v>
      </c>
      <c r="H614" s="44">
        <v>1905</v>
      </c>
      <c r="I614" s="347" t="s">
        <v>44</v>
      </c>
      <c r="J614" s="277" t="str">
        <f>IF(ISBLANK(INDEX('Policy Characteristics'!D:D,MATCH($C614,'Policy Characteristics'!$C:$C,0))),"",INDEX('Policy Characteristics'!D:D,MATCH($C614,'Policy Characteristics'!$C:$C,0)))</f>
        <v>Electrification</v>
      </c>
      <c r="K614" s="276" t="str">
        <f>IF(ISBLANK(INDEX('Policy Characteristics'!E:E,MATCH($C614,'Policy Characteristics'!$C:$C,0))),"",INDEX('Policy Characteristics'!E:E,MATCH($C614,'Policy Characteristics'!$C:$C,0)))</f>
        <v>indst shift to electricity</v>
      </c>
      <c r="L614" s="284">
        <f>IF(ISBLANK(INDEX('Policy Characteristics'!F:F,MATCH($C614,'Policy Characteristics'!$C:$C,0))),"",INDEX('Policy Characteristics'!F:F,MATCH($C614,'Policy Characteristics'!$C:$C,0)))</f>
        <v>0</v>
      </c>
      <c r="M614" s="284">
        <f>IF(ISBLANK(INDEX('Policy Characteristics'!G:G,MATCH($C614,'Policy Characteristics'!$C:$C,0))),"",INDEX('Policy Characteristics'!G:G,MATCH($C614,'Policy Characteristics'!$C:$C,0)))</f>
        <v>1</v>
      </c>
      <c r="N614" s="284">
        <f>IF(ISBLANK(INDEX('Policy Characteristics'!H:H,MATCH($C614,'Policy Characteristics'!$C:$C,0))),"",INDEX('Policy Characteristics'!H:H,MATCH($C614,'Policy Characteristics'!$C:$C,0)))</f>
        <v>0.01</v>
      </c>
      <c r="O614" s="276" t="str">
        <f>IF(ISBLANK(INDEX('Policy Characteristics'!I:I,MATCH($C614,'Policy Characteristics'!$C:$C,0))),"",INDEX('Policy Characteristics'!I:I,MATCH($C614,'Policy Characteristics'!$C:$C,0)))</f>
        <v>% of fuel shifted</v>
      </c>
      <c r="P614" s="27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4" s="276" t="str">
        <f>IF(ISBLANK(INDEX('Policy Characteristics'!K:K,MATCH($C614,'Policy Characteristics'!$C:$C,0))),"",INDEX('Policy Characteristics'!K:K,MATCH($C614,'Policy Characteristics'!$C:$C,0)))</f>
        <v>industry-ag-main.html#fuel-switching</v>
      </c>
      <c r="R614" s="276" t="str">
        <f>IF(ISBLANK(INDEX('Policy Characteristics'!L:L,MATCH($C614,'Policy Characteristics'!$C:$C,0))),"",INDEX('Policy Characteristics'!L:L,MATCH($C614,'Policy Characteristics'!$C:$C,0)))</f>
        <v>industry-elec-and-hydrogen.html</v>
      </c>
    </row>
    <row r="615" spans="1:18" x14ac:dyDescent="0.25">
      <c r="A615" s="276" t="str">
        <f>IF(ISBLANK(INDEX('Policy Characteristics'!A:A,MATCH($C615,'Policy Characteristics'!$C:$C,0))),"",INDEX('Policy Characteristics'!A:A,MATCH($C615,'Policy Characteristics'!$C:$C,0)))</f>
        <v>Industry</v>
      </c>
      <c r="B615" s="285" t="str">
        <f>IF(ISBLANK(INDEX('Policy Characteristics'!B:B,MATCH($C615,'Policy Characteristics'!$C:$C,0))),"",INDEX('Policy Characteristics'!B:B,MATCH($C615,'Policy Characteristics'!$C:$C,0)))</f>
        <v>Electrification</v>
      </c>
      <c r="C615" s="276" t="str">
        <f t="shared" si="33"/>
        <v>Fraction of Eligible Industrial Energy Use Shifted to Electricity</v>
      </c>
      <c r="D615" s="6" t="s">
        <v>3110</v>
      </c>
      <c r="E615" s="1" t="s">
        <v>3605</v>
      </c>
      <c r="F615" t="s">
        <v>2605</v>
      </c>
      <c r="G615" s="47" t="s">
        <v>3613</v>
      </c>
      <c r="H615" s="44">
        <v>1906</v>
      </c>
      <c r="I615" s="347" t="s">
        <v>44</v>
      </c>
      <c r="J615" s="277" t="str">
        <f>IF(ISBLANK(INDEX('Policy Characteristics'!D:D,MATCH($C615,'Policy Characteristics'!$C:$C,0))),"",INDEX('Policy Characteristics'!D:D,MATCH($C615,'Policy Characteristics'!$C:$C,0)))</f>
        <v>Electrification</v>
      </c>
      <c r="K615" s="276" t="str">
        <f>IF(ISBLANK(INDEX('Policy Characteristics'!E:E,MATCH($C615,'Policy Characteristics'!$C:$C,0))),"",INDEX('Policy Characteristics'!E:E,MATCH($C615,'Policy Characteristics'!$C:$C,0)))</f>
        <v>indst shift to electricity</v>
      </c>
      <c r="L615" s="284">
        <f>IF(ISBLANK(INDEX('Policy Characteristics'!F:F,MATCH($C615,'Policy Characteristics'!$C:$C,0))),"",INDEX('Policy Characteristics'!F:F,MATCH($C615,'Policy Characteristics'!$C:$C,0)))</f>
        <v>0</v>
      </c>
      <c r="M615" s="284">
        <f>IF(ISBLANK(INDEX('Policy Characteristics'!G:G,MATCH($C615,'Policy Characteristics'!$C:$C,0))),"",INDEX('Policy Characteristics'!G:G,MATCH($C615,'Policy Characteristics'!$C:$C,0)))</f>
        <v>1</v>
      </c>
      <c r="N615" s="284">
        <f>IF(ISBLANK(INDEX('Policy Characteristics'!H:H,MATCH($C615,'Policy Characteristics'!$C:$C,0))),"",INDEX('Policy Characteristics'!H:H,MATCH($C615,'Policy Characteristics'!$C:$C,0)))</f>
        <v>0.01</v>
      </c>
      <c r="O615" s="276" t="str">
        <f>IF(ISBLANK(INDEX('Policy Characteristics'!I:I,MATCH($C615,'Policy Characteristics'!$C:$C,0))),"",INDEX('Policy Characteristics'!I:I,MATCH($C615,'Policy Characteristics'!$C:$C,0)))</f>
        <v>% of fuel shifted</v>
      </c>
      <c r="P615" s="27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5" s="276" t="str">
        <f>IF(ISBLANK(INDEX('Policy Characteristics'!K:K,MATCH($C615,'Policy Characteristics'!$C:$C,0))),"",INDEX('Policy Characteristics'!K:K,MATCH($C615,'Policy Characteristics'!$C:$C,0)))</f>
        <v>industry-ag-main.html#fuel-switching</v>
      </c>
      <c r="R615" s="276" t="str">
        <f>IF(ISBLANK(INDEX('Policy Characteristics'!L:L,MATCH($C615,'Policy Characteristics'!$C:$C,0))),"",INDEX('Policy Characteristics'!L:L,MATCH($C615,'Policy Characteristics'!$C:$C,0)))</f>
        <v>industry-elec-and-hydrogen.html</v>
      </c>
    </row>
    <row r="616" spans="1:18" x14ac:dyDescent="0.25">
      <c r="A616" s="276" t="str">
        <f>IF(ISBLANK(INDEX('Policy Characteristics'!A:A,MATCH($C616,'Policy Characteristics'!$C:$C,0))),"",INDEX('Policy Characteristics'!A:A,MATCH($C616,'Policy Characteristics'!$C:$C,0)))</f>
        <v>Industry</v>
      </c>
      <c r="B616" s="285" t="str">
        <f>IF(ISBLANK(INDEX('Policy Characteristics'!B:B,MATCH($C616,'Policy Characteristics'!$C:$C,0))),"",INDEX('Policy Characteristics'!B:B,MATCH($C616,'Policy Characteristics'!$C:$C,0)))</f>
        <v>Electrification</v>
      </c>
      <c r="C616" s="276" t="str">
        <f t="shared" si="33"/>
        <v>Fraction of Eligible Industrial Energy Use Shifted to Electricity</v>
      </c>
      <c r="D616" s="6" t="s">
        <v>3110</v>
      </c>
      <c r="E616" s="1" t="s">
        <v>3607</v>
      </c>
      <c r="F616" t="s">
        <v>2605</v>
      </c>
      <c r="G616" s="47" t="s">
        <v>3614</v>
      </c>
      <c r="H616" s="44">
        <v>1907</v>
      </c>
      <c r="I616" s="347" t="s">
        <v>44</v>
      </c>
      <c r="J616" s="277" t="str">
        <f>IF(ISBLANK(INDEX('Policy Characteristics'!D:D,MATCH($C616,'Policy Characteristics'!$C:$C,0))),"",INDEX('Policy Characteristics'!D:D,MATCH($C616,'Policy Characteristics'!$C:$C,0)))</f>
        <v>Electrification</v>
      </c>
      <c r="K616" s="276" t="str">
        <f>IF(ISBLANK(INDEX('Policy Characteristics'!E:E,MATCH($C616,'Policy Characteristics'!$C:$C,0))),"",INDEX('Policy Characteristics'!E:E,MATCH($C616,'Policy Characteristics'!$C:$C,0)))</f>
        <v>indst shift to electricity</v>
      </c>
      <c r="L616" s="284">
        <f>IF(ISBLANK(INDEX('Policy Characteristics'!F:F,MATCH($C616,'Policy Characteristics'!$C:$C,0))),"",INDEX('Policy Characteristics'!F:F,MATCH($C616,'Policy Characteristics'!$C:$C,0)))</f>
        <v>0</v>
      </c>
      <c r="M616" s="284">
        <f>IF(ISBLANK(INDEX('Policy Characteristics'!G:G,MATCH($C616,'Policy Characteristics'!$C:$C,0))),"",INDEX('Policy Characteristics'!G:G,MATCH($C616,'Policy Characteristics'!$C:$C,0)))</f>
        <v>1</v>
      </c>
      <c r="N616" s="284">
        <f>IF(ISBLANK(INDEX('Policy Characteristics'!H:H,MATCH($C616,'Policy Characteristics'!$C:$C,0))),"",INDEX('Policy Characteristics'!H:H,MATCH($C616,'Policy Characteristics'!$C:$C,0)))</f>
        <v>0.01</v>
      </c>
      <c r="O616" s="276" t="str">
        <f>IF(ISBLANK(INDEX('Policy Characteristics'!I:I,MATCH($C616,'Policy Characteristics'!$C:$C,0))),"",INDEX('Policy Characteristics'!I:I,MATCH($C616,'Policy Characteristics'!$C:$C,0)))</f>
        <v>% of fuel shifted</v>
      </c>
      <c r="P616" s="27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6" s="276" t="str">
        <f>IF(ISBLANK(INDEX('Policy Characteristics'!K:K,MATCH($C616,'Policy Characteristics'!$C:$C,0))),"",INDEX('Policy Characteristics'!K:K,MATCH($C616,'Policy Characteristics'!$C:$C,0)))</f>
        <v>industry-ag-main.html#fuel-switching</v>
      </c>
      <c r="R616" s="276" t="str">
        <f>IF(ISBLANK(INDEX('Policy Characteristics'!L:L,MATCH($C616,'Policy Characteristics'!$C:$C,0))),"",INDEX('Policy Characteristics'!L:L,MATCH($C616,'Policy Characteristics'!$C:$C,0)))</f>
        <v>industry-elec-and-hydrogen.html</v>
      </c>
    </row>
    <row r="617" spans="1:18" x14ac:dyDescent="0.25">
      <c r="A617" s="276" t="str">
        <f>IF(ISBLANK(INDEX('Policy Characteristics'!A:A,MATCH($C617,'Policy Characteristics'!$C:$C,0))),"",INDEX('Policy Characteristics'!A:A,MATCH($C617,'Policy Characteristics'!$C:$C,0)))</f>
        <v>Industry</v>
      </c>
      <c r="B617" s="285" t="str">
        <f>IF(ISBLANK(INDEX('Policy Characteristics'!B:B,MATCH($C617,'Policy Characteristics'!$C:$C,0))),"",INDEX('Policy Characteristics'!B:B,MATCH($C617,'Policy Characteristics'!$C:$C,0)))</f>
        <v>Electrification</v>
      </c>
      <c r="C617" s="276" t="str">
        <f t="shared" si="33"/>
        <v>Fraction of Eligible Industrial Energy Use Shifted to Electricity</v>
      </c>
      <c r="D617" s="6" t="s">
        <v>3110</v>
      </c>
      <c r="E617" s="1" t="s">
        <v>3608</v>
      </c>
      <c r="F617" t="s">
        <v>2605</v>
      </c>
      <c r="G617" s="47" t="s">
        <v>3615</v>
      </c>
      <c r="H617" s="44">
        <v>1908</v>
      </c>
      <c r="I617" s="347" t="s">
        <v>44</v>
      </c>
      <c r="J617" s="277" t="str">
        <f>IF(ISBLANK(INDEX('Policy Characteristics'!D:D,MATCH($C617,'Policy Characteristics'!$C:$C,0))),"",INDEX('Policy Characteristics'!D:D,MATCH($C617,'Policy Characteristics'!$C:$C,0)))</f>
        <v>Electrification</v>
      </c>
      <c r="K617" s="276" t="str">
        <f>IF(ISBLANK(INDEX('Policy Characteristics'!E:E,MATCH($C617,'Policy Characteristics'!$C:$C,0))),"",INDEX('Policy Characteristics'!E:E,MATCH($C617,'Policy Characteristics'!$C:$C,0)))</f>
        <v>indst shift to electricity</v>
      </c>
      <c r="L617" s="284">
        <f>IF(ISBLANK(INDEX('Policy Characteristics'!F:F,MATCH($C617,'Policy Characteristics'!$C:$C,0))),"",INDEX('Policy Characteristics'!F:F,MATCH($C617,'Policy Characteristics'!$C:$C,0)))</f>
        <v>0</v>
      </c>
      <c r="M617" s="284">
        <f>IF(ISBLANK(INDEX('Policy Characteristics'!G:G,MATCH($C617,'Policy Characteristics'!$C:$C,0))),"",INDEX('Policy Characteristics'!G:G,MATCH($C617,'Policy Characteristics'!$C:$C,0)))</f>
        <v>1</v>
      </c>
      <c r="N617" s="284">
        <f>IF(ISBLANK(INDEX('Policy Characteristics'!H:H,MATCH($C617,'Policy Characteristics'!$C:$C,0))),"",INDEX('Policy Characteristics'!H:H,MATCH($C617,'Policy Characteristics'!$C:$C,0)))</f>
        <v>0.01</v>
      </c>
      <c r="O617" s="276" t="str">
        <f>IF(ISBLANK(INDEX('Policy Characteristics'!I:I,MATCH($C617,'Policy Characteristics'!$C:$C,0))),"",INDEX('Policy Characteristics'!I:I,MATCH($C617,'Policy Characteristics'!$C:$C,0)))</f>
        <v>% of fuel shifted</v>
      </c>
      <c r="P617" s="27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7" s="276" t="str">
        <f>IF(ISBLANK(INDEX('Policy Characteristics'!K:K,MATCH($C617,'Policy Characteristics'!$C:$C,0))),"",INDEX('Policy Characteristics'!K:K,MATCH($C617,'Policy Characteristics'!$C:$C,0)))</f>
        <v>industry-ag-main.html#fuel-switching</v>
      </c>
      <c r="R617" s="276" t="str">
        <f>IF(ISBLANK(INDEX('Policy Characteristics'!L:L,MATCH($C617,'Policy Characteristics'!$C:$C,0))),"",INDEX('Policy Characteristics'!L:L,MATCH($C617,'Policy Characteristics'!$C:$C,0)))</f>
        <v>industry-elec-and-hydrogen.html</v>
      </c>
    </row>
    <row r="618" spans="1:18" x14ac:dyDescent="0.25">
      <c r="A618" s="276" t="str">
        <f>IF(ISBLANK(INDEX('Policy Characteristics'!A:A,MATCH($C618,'Policy Characteristics'!$C:$C,0))),"",INDEX('Policy Characteristics'!A:A,MATCH($C618,'Policy Characteristics'!$C:$C,0)))</f>
        <v>Industry</v>
      </c>
      <c r="B618" s="285" t="str">
        <f>IF(ISBLANK(INDEX('Policy Characteristics'!B:B,MATCH($C618,'Policy Characteristics'!$C:$C,0))),"",INDEX('Policy Characteristics'!B:B,MATCH($C618,'Policy Characteristics'!$C:$C,0)))</f>
        <v>Electrification</v>
      </c>
      <c r="C618" s="276" t="str">
        <f t="shared" si="33"/>
        <v>Fraction of Eligible Industrial Energy Use Shifted to Electricity</v>
      </c>
      <c r="D618" s="6" t="s">
        <v>3110</v>
      </c>
      <c r="E618" s="1" t="s">
        <v>3609</v>
      </c>
      <c r="F618" t="s">
        <v>2605</v>
      </c>
      <c r="G618" s="47" t="s">
        <v>3616</v>
      </c>
      <c r="H618" s="44">
        <v>1909</v>
      </c>
      <c r="I618" s="347" t="s">
        <v>44</v>
      </c>
      <c r="J618" s="277" t="str">
        <f>IF(ISBLANK(INDEX('Policy Characteristics'!D:D,MATCH($C618,'Policy Characteristics'!$C:$C,0))),"",INDEX('Policy Characteristics'!D:D,MATCH($C618,'Policy Characteristics'!$C:$C,0)))</f>
        <v>Electrification</v>
      </c>
      <c r="K618" s="276" t="str">
        <f>IF(ISBLANK(INDEX('Policy Characteristics'!E:E,MATCH($C618,'Policy Characteristics'!$C:$C,0))),"",INDEX('Policy Characteristics'!E:E,MATCH($C618,'Policy Characteristics'!$C:$C,0)))</f>
        <v>indst shift to electricity</v>
      </c>
      <c r="L618" s="284">
        <f>IF(ISBLANK(INDEX('Policy Characteristics'!F:F,MATCH($C618,'Policy Characteristics'!$C:$C,0))),"",INDEX('Policy Characteristics'!F:F,MATCH($C618,'Policy Characteristics'!$C:$C,0)))</f>
        <v>0</v>
      </c>
      <c r="M618" s="284">
        <f>IF(ISBLANK(INDEX('Policy Characteristics'!G:G,MATCH($C618,'Policy Characteristics'!$C:$C,0))),"",INDEX('Policy Characteristics'!G:G,MATCH($C618,'Policy Characteristics'!$C:$C,0)))</f>
        <v>1</v>
      </c>
      <c r="N618" s="284">
        <f>IF(ISBLANK(INDEX('Policy Characteristics'!H:H,MATCH($C618,'Policy Characteristics'!$C:$C,0))),"",INDEX('Policy Characteristics'!H:H,MATCH($C618,'Policy Characteristics'!$C:$C,0)))</f>
        <v>0.01</v>
      </c>
      <c r="O618" s="276" t="str">
        <f>IF(ISBLANK(INDEX('Policy Characteristics'!I:I,MATCH($C618,'Policy Characteristics'!$C:$C,0))),"",INDEX('Policy Characteristics'!I:I,MATCH($C618,'Policy Characteristics'!$C:$C,0)))</f>
        <v>% of fuel shifted</v>
      </c>
      <c r="P618" s="27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8" s="276" t="str">
        <f>IF(ISBLANK(INDEX('Policy Characteristics'!K:K,MATCH($C618,'Policy Characteristics'!$C:$C,0))),"",INDEX('Policy Characteristics'!K:K,MATCH($C618,'Policy Characteristics'!$C:$C,0)))</f>
        <v>industry-ag-main.html#fuel-switching</v>
      </c>
      <c r="R618" s="276" t="str">
        <f>IF(ISBLANK(INDEX('Policy Characteristics'!L:L,MATCH($C618,'Policy Characteristics'!$C:$C,0))),"",INDEX('Policy Characteristics'!L:L,MATCH($C618,'Policy Characteristics'!$C:$C,0)))</f>
        <v>industry-elec-and-hydrogen.html</v>
      </c>
    </row>
    <row r="619" spans="1:18" x14ac:dyDescent="0.25">
      <c r="A619" s="276" t="str">
        <f>IF(ISBLANK(INDEX('Policy Characteristics'!A:A,MATCH($C619,'Policy Characteristics'!$C:$C,0))),"",INDEX('Policy Characteristics'!A:A,MATCH($C619,'Policy Characteristics'!$C:$C,0)))</f>
        <v>Industry</v>
      </c>
      <c r="B619" s="285" t="str">
        <f>IF(ISBLANK(INDEX('Policy Characteristics'!B:B,MATCH($C619,'Policy Characteristics'!$C:$C,0))),"",INDEX('Policy Characteristics'!B:B,MATCH($C619,'Policy Characteristics'!$C:$C,0)))</f>
        <v>Electrification</v>
      </c>
      <c r="C619" s="276" t="str">
        <f t="shared" si="33"/>
        <v>Fraction of Eligible Industrial Energy Use Shifted to Electricity</v>
      </c>
      <c r="D619" s="6" t="s">
        <v>3110</v>
      </c>
      <c r="E619" s="1" t="s">
        <v>3610</v>
      </c>
      <c r="F619" t="s">
        <v>2605</v>
      </c>
      <c r="G619" s="47" t="s">
        <v>3617</v>
      </c>
      <c r="H619" s="44">
        <v>1910</v>
      </c>
      <c r="I619" s="347" t="s">
        <v>44</v>
      </c>
      <c r="J619" s="277" t="str">
        <f>IF(ISBLANK(INDEX('Policy Characteristics'!D:D,MATCH($C619,'Policy Characteristics'!$C:$C,0))),"",INDEX('Policy Characteristics'!D:D,MATCH($C619,'Policy Characteristics'!$C:$C,0)))</f>
        <v>Electrification</v>
      </c>
      <c r="K619" s="276" t="str">
        <f>IF(ISBLANK(INDEX('Policy Characteristics'!E:E,MATCH($C619,'Policy Characteristics'!$C:$C,0))),"",INDEX('Policy Characteristics'!E:E,MATCH($C619,'Policy Characteristics'!$C:$C,0)))</f>
        <v>indst shift to electricity</v>
      </c>
      <c r="L619" s="284">
        <f>IF(ISBLANK(INDEX('Policy Characteristics'!F:F,MATCH($C619,'Policy Characteristics'!$C:$C,0))),"",INDEX('Policy Characteristics'!F:F,MATCH($C619,'Policy Characteristics'!$C:$C,0)))</f>
        <v>0</v>
      </c>
      <c r="M619" s="284">
        <f>IF(ISBLANK(INDEX('Policy Characteristics'!G:G,MATCH($C619,'Policy Characteristics'!$C:$C,0))),"",INDEX('Policy Characteristics'!G:G,MATCH($C619,'Policy Characteristics'!$C:$C,0)))</f>
        <v>1</v>
      </c>
      <c r="N619" s="284">
        <f>IF(ISBLANK(INDEX('Policy Characteristics'!H:H,MATCH($C619,'Policy Characteristics'!$C:$C,0))),"",INDEX('Policy Characteristics'!H:H,MATCH($C619,'Policy Characteristics'!$C:$C,0)))</f>
        <v>0.01</v>
      </c>
      <c r="O619" s="276" t="str">
        <f>IF(ISBLANK(INDEX('Policy Characteristics'!I:I,MATCH($C619,'Policy Characteristics'!$C:$C,0))),"",INDEX('Policy Characteristics'!I:I,MATCH($C619,'Policy Characteristics'!$C:$C,0)))</f>
        <v>% of fuel shifted</v>
      </c>
      <c r="P619" s="27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19" s="276" t="str">
        <f>IF(ISBLANK(INDEX('Policy Characteristics'!K:K,MATCH($C619,'Policy Characteristics'!$C:$C,0))),"",INDEX('Policy Characteristics'!K:K,MATCH($C619,'Policy Characteristics'!$C:$C,0)))</f>
        <v>industry-ag-main.html#fuel-switching</v>
      </c>
      <c r="R619" s="276" t="str">
        <f>IF(ISBLANK(INDEX('Policy Characteristics'!L:L,MATCH($C619,'Policy Characteristics'!$C:$C,0))),"",INDEX('Policy Characteristics'!L:L,MATCH($C619,'Policy Characteristics'!$C:$C,0)))</f>
        <v>industry-elec-and-hydrogen.html</v>
      </c>
    </row>
    <row r="620" spans="1:18" x14ac:dyDescent="0.25">
      <c r="A620" s="276" t="str">
        <f>IF(ISBLANK(INDEX('Policy Characteristics'!A:A,MATCH($C620,'Policy Characteristics'!$C:$C,0))),"",INDEX('Policy Characteristics'!A:A,MATCH($C620,'Policy Characteristics'!$C:$C,0)))</f>
        <v>Industry</v>
      </c>
      <c r="B620" s="285" t="str">
        <f>IF(ISBLANK(INDEX('Policy Characteristics'!B:B,MATCH($C620,'Policy Characteristics'!$C:$C,0))),"",INDEX('Policy Characteristics'!B:B,MATCH($C620,'Policy Characteristics'!$C:$C,0)))</f>
        <v>Electrification</v>
      </c>
      <c r="C620" s="276" t="str">
        <f t="shared" si="33"/>
        <v>Fraction of Eligible Industrial Energy Use Shifted to Electricity</v>
      </c>
      <c r="D620" s="6" t="s">
        <v>3110</v>
      </c>
      <c r="E620" s="1" t="s">
        <v>3611</v>
      </c>
      <c r="F620" t="s">
        <v>2605</v>
      </c>
      <c r="G620" s="47" t="s">
        <v>3618</v>
      </c>
      <c r="H620" s="44">
        <v>1911</v>
      </c>
      <c r="I620" s="347" t="s">
        <v>44</v>
      </c>
      <c r="J620" s="277" t="str">
        <f>IF(ISBLANK(INDEX('Policy Characteristics'!D:D,MATCH($C620,'Policy Characteristics'!$C:$C,0))),"",INDEX('Policy Characteristics'!D:D,MATCH($C620,'Policy Characteristics'!$C:$C,0)))</f>
        <v>Electrification</v>
      </c>
      <c r="K620" s="276" t="str">
        <f>IF(ISBLANK(INDEX('Policy Characteristics'!E:E,MATCH($C620,'Policy Characteristics'!$C:$C,0))),"",INDEX('Policy Characteristics'!E:E,MATCH($C620,'Policy Characteristics'!$C:$C,0)))</f>
        <v>indst shift to electricity</v>
      </c>
      <c r="L620" s="284">
        <f>IF(ISBLANK(INDEX('Policy Characteristics'!F:F,MATCH($C620,'Policy Characteristics'!$C:$C,0))),"",INDEX('Policy Characteristics'!F:F,MATCH($C620,'Policy Characteristics'!$C:$C,0)))</f>
        <v>0</v>
      </c>
      <c r="M620" s="284">
        <f>IF(ISBLANK(INDEX('Policy Characteristics'!G:G,MATCH($C620,'Policy Characteristics'!$C:$C,0))),"",INDEX('Policy Characteristics'!G:G,MATCH($C620,'Policy Characteristics'!$C:$C,0)))</f>
        <v>1</v>
      </c>
      <c r="N620" s="284">
        <f>IF(ISBLANK(INDEX('Policy Characteristics'!H:H,MATCH($C620,'Policy Characteristics'!$C:$C,0))),"",INDEX('Policy Characteristics'!H:H,MATCH($C620,'Policy Characteristics'!$C:$C,0)))</f>
        <v>0.01</v>
      </c>
      <c r="O620" s="276" t="str">
        <f>IF(ISBLANK(INDEX('Policy Characteristics'!I:I,MATCH($C620,'Policy Characteristics'!$C:$C,0))),"",INDEX('Policy Characteristics'!I:I,MATCH($C620,'Policy Characteristics'!$C:$C,0)))</f>
        <v>% of fuel shifted</v>
      </c>
      <c r="P620" s="27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0" s="276" t="str">
        <f>IF(ISBLANK(INDEX('Policy Characteristics'!K:K,MATCH($C620,'Policy Characteristics'!$C:$C,0))),"",INDEX('Policy Characteristics'!K:K,MATCH($C620,'Policy Characteristics'!$C:$C,0)))</f>
        <v>industry-ag-main.html#fuel-switching</v>
      </c>
      <c r="R620" s="276" t="str">
        <f>IF(ISBLANK(INDEX('Policy Characteristics'!L:L,MATCH($C620,'Policy Characteristics'!$C:$C,0))),"",INDEX('Policy Characteristics'!L:L,MATCH($C620,'Policy Characteristics'!$C:$C,0)))</f>
        <v>industry-elec-and-hydrogen.html</v>
      </c>
    </row>
    <row r="621" spans="1:18" x14ac:dyDescent="0.25">
      <c r="A621" s="276" t="str">
        <f>IF(ISBLANK(INDEX('Policy Characteristics'!A:A,MATCH($C621,'Policy Characteristics'!$C:$C,0))),"",INDEX('Policy Characteristics'!A:A,MATCH($C621,'Policy Characteristics'!$C:$C,0)))</f>
        <v>Industry</v>
      </c>
      <c r="B621" s="285" t="str">
        <f>IF(ISBLANK(INDEX('Policy Characteristics'!B:B,MATCH($C621,'Policy Characteristics'!$C:$C,0))),"",INDEX('Policy Characteristics'!B:B,MATCH($C621,'Policy Characteristics'!$C:$C,0)))</f>
        <v>Electrification</v>
      </c>
      <c r="C621" s="276" t="str">
        <f t="shared" si="33"/>
        <v>Fraction of Eligible Industrial Energy Use Shifted to Electricity</v>
      </c>
      <c r="D621" s="6" t="s">
        <v>3110</v>
      </c>
      <c r="E621" s="1" t="s">
        <v>3612</v>
      </c>
      <c r="F621" t="s">
        <v>2605</v>
      </c>
      <c r="G621" s="47" t="s">
        <v>3619</v>
      </c>
      <c r="H621" s="44">
        <v>1912</v>
      </c>
      <c r="I621" s="347" t="s">
        <v>45</v>
      </c>
      <c r="J621" s="277" t="str">
        <f>IF(ISBLANK(INDEX('Policy Characteristics'!D:D,MATCH($C621,'Policy Characteristics'!$C:$C,0))),"",INDEX('Policy Characteristics'!D:D,MATCH($C621,'Policy Characteristics'!$C:$C,0)))</f>
        <v>Electrification</v>
      </c>
      <c r="K621" s="276" t="str">
        <f>IF(ISBLANK(INDEX('Policy Characteristics'!E:E,MATCH($C621,'Policy Characteristics'!$C:$C,0))),"",INDEX('Policy Characteristics'!E:E,MATCH($C621,'Policy Characteristics'!$C:$C,0)))</f>
        <v>indst shift to electricity</v>
      </c>
      <c r="L621" s="284">
        <f>IF(ISBLANK(INDEX('Policy Characteristics'!F:F,MATCH($C621,'Policy Characteristics'!$C:$C,0))),"",INDEX('Policy Characteristics'!F:F,MATCH($C621,'Policy Characteristics'!$C:$C,0)))</f>
        <v>0</v>
      </c>
      <c r="M621" s="284">
        <f>IF(ISBLANK(INDEX('Policy Characteristics'!G:G,MATCH($C621,'Policy Characteristics'!$C:$C,0))),"",INDEX('Policy Characteristics'!G:G,MATCH($C621,'Policy Characteristics'!$C:$C,0)))</f>
        <v>1</v>
      </c>
      <c r="N621" s="284">
        <f>IF(ISBLANK(INDEX('Policy Characteristics'!H:H,MATCH($C621,'Policy Characteristics'!$C:$C,0))),"",INDEX('Policy Characteristics'!H:H,MATCH($C621,'Policy Characteristics'!$C:$C,0)))</f>
        <v>0.01</v>
      </c>
      <c r="O621" s="276" t="str">
        <f>IF(ISBLANK(INDEX('Policy Characteristics'!I:I,MATCH($C621,'Policy Characteristics'!$C:$C,0))),"",INDEX('Policy Characteristics'!I:I,MATCH($C621,'Policy Characteristics'!$C:$C,0)))</f>
        <v>% of fuel shifted</v>
      </c>
      <c r="P621" s="27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1" s="276" t="str">
        <f>IF(ISBLANK(INDEX('Policy Characteristics'!K:K,MATCH($C621,'Policy Characteristics'!$C:$C,0))),"",INDEX('Policy Characteristics'!K:K,MATCH($C621,'Policy Characteristics'!$C:$C,0)))</f>
        <v>industry-ag-main.html#fuel-switching</v>
      </c>
      <c r="R621" s="276" t="str">
        <f>IF(ISBLANK(INDEX('Policy Characteristics'!L:L,MATCH($C621,'Policy Characteristics'!$C:$C,0))),"",INDEX('Policy Characteristics'!L:L,MATCH($C621,'Policy Characteristics'!$C:$C,0)))</f>
        <v>industry-elec-and-hydrogen.html</v>
      </c>
    </row>
    <row r="622" spans="1:18" x14ac:dyDescent="0.25">
      <c r="A622" s="276" t="str">
        <f>IF(ISBLANK(INDEX('Policy Characteristics'!A:A,MATCH($C622,'Policy Characteristics'!$C:$C,0))),"",INDEX('Policy Characteristics'!A:A,MATCH($C622,'Policy Characteristics'!$C:$C,0)))</f>
        <v>Industry</v>
      </c>
      <c r="B622" s="285" t="str">
        <f>IF(ISBLANK(INDEX('Policy Characteristics'!B:B,MATCH($C622,'Policy Characteristics'!$C:$C,0))),"",INDEX('Policy Characteristics'!B:B,MATCH($C622,'Policy Characteristics'!$C:$C,0)))</f>
        <v>Electrification</v>
      </c>
      <c r="C622" s="276" t="str">
        <f t="shared" si="33"/>
        <v>Fraction of Eligible Industrial Energy Use Shifted to Electricity</v>
      </c>
      <c r="D622" s="6" t="s">
        <v>3110</v>
      </c>
      <c r="E622" s="1" t="s">
        <v>3606</v>
      </c>
      <c r="F622" t="s">
        <v>2605</v>
      </c>
      <c r="G622" s="47" t="s">
        <v>3620</v>
      </c>
      <c r="H622" s="44">
        <v>1913</v>
      </c>
      <c r="I622" s="347" t="s">
        <v>44</v>
      </c>
      <c r="J622" s="277" t="str">
        <f>IF(ISBLANK(INDEX('Policy Characteristics'!D:D,MATCH($C622,'Policy Characteristics'!$C:$C,0))),"",INDEX('Policy Characteristics'!D:D,MATCH($C622,'Policy Characteristics'!$C:$C,0)))</f>
        <v>Electrification</v>
      </c>
      <c r="K622" s="276" t="str">
        <f>IF(ISBLANK(INDEX('Policy Characteristics'!E:E,MATCH($C622,'Policy Characteristics'!$C:$C,0))),"",INDEX('Policy Characteristics'!E:E,MATCH($C622,'Policy Characteristics'!$C:$C,0)))</f>
        <v>indst shift to electricity</v>
      </c>
      <c r="L622" s="284">
        <f>IF(ISBLANK(INDEX('Policy Characteristics'!F:F,MATCH($C622,'Policy Characteristics'!$C:$C,0))),"",INDEX('Policy Characteristics'!F:F,MATCH($C622,'Policy Characteristics'!$C:$C,0)))</f>
        <v>0</v>
      </c>
      <c r="M622" s="284">
        <f>IF(ISBLANK(INDEX('Policy Characteristics'!G:G,MATCH($C622,'Policy Characteristics'!$C:$C,0))),"",INDEX('Policy Characteristics'!G:G,MATCH($C622,'Policy Characteristics'!$C:$C,0)))</f>
        <v>1</v>
      </c>
      <c r="N622" s="284">
        <f>IF(ISBLANK(INDEX('Policy Characteristics'!H:H,MATCH($C622,'Policy Characteristics'!$C:$C,0))),"",INDEX('Policy Characteristics'!H:H,MATCH($C622,'Policy Characteristics'!$C:$C,0)))</f>
        <v>0.01</v>
      </c>
      <c r="O622" s="276" t="str">
        <f>IF(ISBLANK(INDEX('Policy Characteristics'!I:I,MATCH($C622,'Policy Characteristics'!$C:$C,0))),"",INDEX('Policy Characteristics'!I:I,MATCH($C622,'Policy Characteristics'!$C:$C,0)))</f>
        <v>% of fuel shifted</v>
      </c>
      <c r="P622" s="27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2" s="276" t="str">
        <f>IF(ISBLANK(INDEX('Policy Characteristics'!K:K,MATCH($C622,'Policy Characteristics'!$C:$C,0))),"",INDEX('Policy Characteristics'!K:K,MATCH($C622,'Policy Characteristics'!$C:$C,0)))</f>
        <v>industry-ag-main.html#fuel-switching</v>
      </c>
      <c r="R622" s="276" t="str">
        <f>IF(ISBLANK(INDEX('Policy Characteristics'!L:L,MATCH($C622,'Policy Characteristics'!$C:$C,0))),"",INDEX('Policy Characteristics'!L:L,MATCH($C622,'Policy Characteristics'!$C:$C,0)))</f>
        <v>industry-elec-and-hydrogen.html</v>
      </c>
    </row>
    <row r="623" spans="1:18" x14ac:dyDescent="0.25">
      <c r="A623" s="276" t="str">
        <f>IF(ISBLANK(INDEX('Policy Characteristics'!A:A,MATCH($C623,'Policy Characteristics'!$C:$C,0))),"",INDEX('Policy Characteristics'!A:A,MATCH($C623,'Policy Characteristics'!$C:$C,0)))</f>
        <v>Industry</v>
      </c>
      <c r="B623" s="285" t="str">
        <f>IF(ISBLANK(INDEX('Policy Characteristics'!B:B,MATCH($C623,'Policy Characteristics'!$C:$C,0))),"",INDEX('Policy Characteristics'!B:B,MATCH($C623,'Policy Characteristics'!$C:$C,0)))</f>
        <v>Electrification</v>
      </c>
      <c r="C623" s="276" t="str">
        <f t="shared" si="33"/>
        <v>Fraction of Eligible Industrial Energy Use Shifted to Electricity</v>
      </c>
      <c r="D623" s="6" t="s">
        <v>3111</v>
      </c>
      <c r="E623" s="1" t="s">
        <v>3605</v>
      </c>
      <c r="F623" t="s">
        <v>3074</v>
      </c>
      <c r="G623" s="47" t="s">
        <v>3613</v>
      </c>
      <c r="H623" s="44">
        <v>1914</v>
      </c>
      <c r="I623" s="347" t="s">
        <v>44</v>
      </c>
      <c r="J623" s="277" t="str">
        <f>IF(ISBLANK(INDEX('Policy Characteristics'!D:D,MATCH($C623,'Policy Characteristics'!$C:$C,0))),"",INDEX('Policy Characteristics'!D:D,MATCH($C623,'Policy Characteristics'!$C:$C,0)))</f>
        <v>Electrification</v>
      </c>
      <c r="K623" s="276" t="str">
        <f>IF(ISBLANK(INDEX('Policy Characteristics'!E:E,MATCH($C623,'Policy Characteristics'!$C:$C,0))),"",INDEX('Policy Characteristics'!E:E,MATCH($C623,'Policy Characteristics'!$C:$C,0)))</f>
        <v>indst shift to electricity</v>
      </c>
      <c r="L623" s="284">
        <f>IF(ISBLANK(INDEX('Policy Characteristics'!F:F,MATCH($C623,'Policy Characteristics'!$C:$C,0))),"",INDEX('Policy Characteristics'!F:F,MATCH($C623,'Policy Characteristics'!$C:$C,0)))</f>
        <v>0</v>
      </c>
      <c r="M623" s="284">
        <f>IF(ISBLANK(INDEX('Policy Characteristics'!G:G,MATCH($C623,'Policy Characteristics'!$C:$C,0))),"",INDEX('Policy Characteristics'!G:G,MATCH($C623,'Policy Characteristics'!$C:$C,0)))</f>
        <v>1</v>
      </c>
      <c r="N623" s="284">
        <f>IF(ISBLANK(INDEX('Policy Characteristics'!H:H,MATCH($C623,'Policy Characteristics'!$C:$C,0))),"",INDEX('Policy Characteristics'!H:H,MATCH($C623,'Policy Characteristics'!$C:$C,0)))</f>
        <v>0.01</v>
      </c>
      <c r="O623" s="276" t="str">
        <f>IF(ISBLANK(INDEX('Policy Characteristics'!I:I,MATCH($C623,'Policy Characteristics'!$C:$C,0))),"",INDEX('Policy Characteristics'!I:I,MATCH($C623,'Policy Characteristics'!$C:$C,0)))</f>
        <v>% of fuel shifted</v>
      </c>
      <c r="P623" s="27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3" s="276" t="str">
        <f>IF(ISBLANK(INDEX('Policy Characteristics'!K:K,MATCH($C623,'Policy Characteristics'!$C:$C,0))),"",INDEX('Policy Characteristics'!K:K,MATCH($C623,'Policy Characteristics'!$C:$C,0)))</f>
        <v>industry-ag-main.html#fuel-switching</v>
      </c>
      <c r="R623" s="276" t="str">
        <f>IF(ISBLANK(INDEX('Policy Characteristics'!L:L,MATCH($C623,'Policy Characteristics'!$C:$C,0))),"",INDEX('Policy Characteristics'!L:L,MATCH($C623,'Policy Characteristics'!$C:$C,0)))</f>
        <v>industry-elec-and-hydrogen.html</v>
      </c>
    </row>
    <row r="624" spans="1:18" x14ac:dyDescent="0.25">
      <c r="A624" s="276" t="str">
        <f>IF(ISBLANK(INDEX('Policy Characteristics'!A:A,MATCH($C624,'Policy Characteristics'!$C:$C,0))),"",INDEX('Policy Characteristics'!A:A,MATCH($C624,'Policy Characteristics'!$C:$C,0)))</f>
        <v>Industry</v>
      </c>
      <c r="B624" s="285" t="str">
        <f>IF(ISBLANK(INDEX('Policy Characteristics'!B:B,MATCH($C624,'Policy Characteristics'!$C:$C,0))),"",INDEX('Policy Characteristics'!B:B,MATCH($C624,'Policy Characteristics'!$C:$C,0)))</f>
        <v>Electrification</v>
      </c>
      <c r="C624" s="276" t="str">
        <f t="shared" si="33"/>
        <v>Fraction of Eligible Industrial Energy Use Shifted to Electricity</v>
      </c>
      <c r="D624" s="6" t="s">
        <v>3111</v>
      </c>
      <c r="E624" s="1" t="s">
        <v>3607</v>
      </c>
      <c r="F624" t="s">
        <v>3074</v>
      </c>
      <c r="G624" s="47" t="s">
        <v>3614</v>
      </c>
      <c r="H624" s="44">
        <v>1915</v>
      </c>
      <c r="I624" s="347" t="s">
        <v>44</v>
      </c>
      <c r="J624" s="277" t="str">
        <f>IF(ISBLANK(INDEX('Policy Characteristics'!D:D,MATCH($C624,'Policy Characteristics'!$C:$C,0))),"",INDEX('Policy Characteristics'!D:D,MATCH($C624,'Policy Characteristics'!$C:$C,0)))</f>
        <v>Electrification</v>
      </c>
      <c r="K624" s="276" t="str">
        <f>IF(ISBLANK(INDEX('Policy Characteristics'!E:E,MATCH($C624,'Policy Characteristics'!$C:$C,0))),"",INDEX('Policy Characteristics'!E:E,MATCH($C624,'Policy Characteristics'!$C:$C,0)))</f>
        <v>indst shift to electricity</v>
      </c>
      <c r="L624" s="284">
        <f>IF(ISBLANK(INDEX('Policy Characteristics'!F:F,MATCH($C624,'Policy Characteristics'!$C:$C,0))),"",INDEX('Policy Characteristics'!F:F,MATCH($C624,'Policy Characteristics'!$C:$C,0)))</f>
        <v>0</v>
      </c>
      <c r="M624" s="284">
        <f>IF(ISBLANK(INDEX('Policy Characteristics'!G:G,MATCH($C624,'Policy Characteristics'!$C:$C,0))),"",INDEX('Policy Characteristics'!G:G,MATCH($C624,'Policy Characteristics'!$C:$C,0)))</f>
        <v>1</v>
      </c>
      <c r="N624" s="284">
        <f>IF(ISBLANK(INDEX('Policy Characteristics'!H:H,MATCH($C624,'Policy Characteristics'!$C:$C,0))),"",INDEX('Policy Characteristics'!H:H,MATCH($C624,'Policy Characteristics'!$C:$C,0)))</f>
        <v>0.01</v>
      </c>
      <c r="O624" s="276" t="str">
        <f>IF(ISBLANK(INDEX('Policy Characteristics'!I:I,MATCH($C624,'Policy Characteristics'!$C:$C,0))),"",INDEX('Policy Characteristics'!I:I,MATCH($C624,'Policy Characteristics'!$C:$C,0)))</f>
        <v>% of fuel shifted</v>
      </c>
      <c r="P624" s="27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4" s="276" t="str">
        <f>IF(ISBLANK(INDEX('Policy Characteristics'!K:K,MATCH($C624,'Policy Characteristics'!$C:$C,0))),"",INDEX('Policy Characteristics'!K:K,MATCH($C624,'Policy Characteristics'!$C:$C,0)))</f>
        <v>industry-ag-main.html#fuel-switching</v>
      </c>
      <c r="R624" s="276" t="str">
        <f>IF(ISBLANK(INDEX('Policy Characteristics'!L:L,MATCH($C624,'Policy Characteristics'!$C:$C,0))),"",INDEX('Policy Characteristics'!L:L,MATCH($C624,'Policy Characteristics'!$C:$C,0)))</f>
        <v>industry-elec-and-hydrogen.html</v>
      </c>
    </row>
    <row r="625" spans="1:18" x14ac:dyDescent="0.25">
      <c r="A625" s="276" t="str">
        <f>IF(ISBLANK(INDEX('Policy Characteristics'!A:A,MATCH($C625,'Policy Characteristics'!$C:$C,0))),"",INDEX('Policy Characteristics'!A:A,MATCH($C625,'Policy Characteristics'!$C:$C,0)))</f>
        <v>Industry</v>
      </c>
      <c r="B625" s="285" t="str">
        <f>IF(ISBLANK(INDEX('Policy Characteristics'!B:B,MATCH($C625,'Policy Characteristics'!$C:$C,0))),"",INDEX('Policy Characteristics'!B:B,MATCH($C625,'Policy Characteristics'!$C:$C,0)))</f>
        <v>Electrification</v>
      </c>
      <c r="C625" s="276" t="str">
        <f t="shared" si="33"/>
        <v>Fraction of Eligible Industrial Energy Use Shifted to Electricity</v>
      </c>
      <c r="D625" s="6" t="s">
        <v>3111</v>
      </c>
      <c r="E625" s="1" t="s">
        <v>3608</v>
      </c>
      <c r="F625" t="s">
        <v>3074</v>
      </c>
      <c r="G625" s="47" t="s">
        <v>3615</v>
      </c>
      <c r="H625" s="44">
        <v>1916</v>
      </c>
      <c r="I625" s="347" t="s">
        <v>44</v>
      </c>
      <c r="J625" s="277" t="str">
        <f>IF(ISBLANK(INDEX('Policy Characteristics'!D:D,MATCH($C625,'Policy Characteristics'!$C:$C,0))),"",INDEX('Policy Characteristics'!D:D,MATCH($C625,'Policy Characteristics'!$C:$C,0)))</f>
        <v>Electrification</v>
      </c>
      <c r="K625" s="276" t="str">
        <f>IF(ISBLANK(INDEX('Policy Characteristics'!E:E,MATCH($C625,'Policy Characteristics'!$C:$C,0))),"",INDEX('Policy Characteristics'!E:E,MATCH($C625,'Policy Characteristics'!$C:$C,0)))</f>
        <v>indst shift to electricity</v>
      </c>
      <c r="L625" s="284">
        <f>IF(ISBLANK(INDEX('Policy Characteristics'!F:F,MATCH($C625,'Policy Characteristics'!$C:$C,0))),"",INDEX('Policy Characteristics'!F:F,MATCH($C625,'Policy Characteristics'!$C:$C,0)))</f>
        <v>0</v>
      </c>
      <c r="M625" s="284">
        <f>IF(ISBLANK(INDEX('Policy Characteristics'!G:G,MATCH($C625,'Policy Characteristics'!$C:$C,0))),"",INDEX('Policy Characteristics'!G:G,MATCH($C625,'Policy Characteristics'!$C:$C,0)))</f>
        <v>1</v>
      </c>
      <c r="N625" s="284">
        <f>IF(ISBLANK(INDEX('Policy Characteristics'!H:H,MATCH($C625,'Policy Characteristics'!$C:$C,0))),"",INDEX('Policy Characteristics'!H:H,MATCH($C625,'Policy Characteristics'!$C:$C,0)))</f>
        <v>0.01</v>
      </c>
      <c r="O625" s="276" t="str">
        <f>IF(ISBLANK(INDEX('Policy Characteristics'!I:I,MATCH($C625,'Policy Characteristics'!$C:$C,0))),"",INDEX('Policy Characteristics'!I:I,MATCH($C625,'Policy Characteristics'!$C:$C,0)))</f>
        <v>% of fuel shifted</v>
      </c>
      <c r="P625" s="27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5" s="276" t="str">
        <f>IF(ISBLANK(INDEX('Policy Characteristics'!K:K,MATCH($C625,'Policy Characteristics'!$C:$C,0))),"",INDEX('Policy Characteristics'!K:K,MATCH($C625,'Policy Characteristics'!$C:$C,0)))</f>
        <v>industry-ag-main.html#fuel-switching</v>
      </c>
      <c r="R625" s="276" t="str">
        <f>IF(ISBLANK(INDEX('Policy Characteristics'!L:L,MATCH($C625,'Policy Characteristics'!$C:$C,0))),"",INDEX('Policy Characteristics'!L:L,MATCH($C625,'Policy Characteristics'!$C:$C,0)))</f>
        <v>industry-elec-and-hydrogen.html</v>
      </c>
    </row>
    <row r="626" spans="1:18" x14ac:dyDescent="0.25">
      <c r="A626" s="276" t="str">
        <f>IF(ISBLANK(INDEX('Policy Characteristics'!A:A,MATCH($C626,'Policy Characteristics'!$C:$C,0))),"",INDEX('Policy Characteristics'!A:A,MATCH($C626,'Policy Characteristics'!$C:$C,0)))</f>
        <v>Industry</v>
      </c>
      <c r="B626" s="285" t="str">
        <f>IF(ISBLANK(INDEX('Policy Characteristics'!B:B,MATCH($C626,'Policy Characteristics'!$C:$C,0))),"",INDEX('Policy Characteristics'!B:B,MATCH($C626,'Policy Characteristics'!$C:$C,0)))</f>
        <v>Electrification</v>
      </c>
      <c r="C626" s="276" t="str">
        <f t="shared" si="33"/>
        <v>Fraction of Eligible Industrial Energy Use Shifted to Electricity</v>
      </c>
      <c r="D626" s="6" t="s">
        <v>3111</v>
      </c>
      <c r="E626" s="1" t="s">
        <v>3609</v>
      </c>
      <c r="F626" t="s">
        <v>3074</v>
      </c>
      <c r="G626" s="47" t="s">
        <v>3616</v>
      </c>
      <c r="H626" s="44">
        <v>1917</v>
      </c>
      <c r="I626" s="347" t="s">
        <v>44</v>
      </c>
      <c r="J626" s="277" t="str">
        <f>IF(ISBLANK(INDEX('Policy Characteristics'!D:D,MATCH($C626,'Policy Characteristics'!$C:$C,0))),"",INDEX('Policy Characteristics'!D:D,MATCH($C626,'Policy Characteristics'!$C:$C,0)))</f>
        <v>Electrification</v>
      </c>
      <c r="K626" s="276" t="str">
        <f>IF(ISBLANK(INDEX('Policy Characteristics'!E:E,MATCH($C626,'Policy Characteristics'!$C:$C,0))),"",INDEX('Policy Characteristics'!E:E,MATCH($C626,'Policy Characteristics'!$C:$C,0)))</f>
        <v>indst shift to electricity</v>
      </c>
      <c r="L626" s="284">
        <f>IF(ISBLANK(INDEX('Policy Characteristics'!F:F,MATCH($C626,'Policy Characteristics'!$C:$C,0))),"",INDEX('Policy Characteristics'!F:F,MATCH($C626,'Policy Characteristics'!$C:$C,0)))</f>
        <v>0</v>
      </c>
      <c r="M626" s="284">
        <f>IF(ISBLANK(INDEX('Policy Characteristics'!G:G,MATCH($C626,'Policy Characteristics'!$C:$C,0))),"",INDEX('Policy Characteristics'!G:G,MATCH($C626,'Policy Characteristics'!$C:$C,0)))</f>
        <v>1</v>
      </c>
      <c r="N626" s="284">
        <f>IF(ISBLANK(INDEX('Policy Characteristics'!H:H,MATCH($C626,'Policy Characteristics'!$C:$C,0))),"",INDEX('Policy Characteristics'!H:H,MATCH($C626,'Policy Characteristics'!$C:$C,0)))</f>
        <v>0.01</v>
      </c>
      <c r="O626" s="276" t="str">
        <f>IF(ISBLANK(INDEX('Policy Characteristics'!I:I,MATCH($C626,'Policy Characteristics'!$C:$C,0))),"",INDEX('Policy Characteristics'!I:I,MATCH($C626,'Policy Characteristics'!$C:$C,0)))</f>
        <v>% of fuel shifted</v>
      </c>
      <c r="P626" s="27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6" s="276" t="str">
        <f>IF(ISBLANK(INDEX('Policy Characteristics'!K:K,MATCH($C626,'Policy Characteristics'!$C:$C,0))),"",INDEX('Policy Characteristics'!K:K,MATCH($C626,'Policy Characteristics'!$C:$C,0)))</f>
        <v>industry-ag-main.html#fuel-switching</v>
      </c>
      <c r="R626" s="276" t="str">
        <f>IF(ISBLANK(INDEX('Policy Characteristics'!L:L,MATCH($C626,'Policy Characteristics'!$C:$C,0))),"",INDEX('Policy Characteristics'!L:L,MATCH($C626,'Policy Characteristics'!$C:$C,0)))</f>
        <v>industry-elec-and-hydrogen.html</v>
      </c>
    </row>
    <row r="627" spans="1:18" x14ac:dyDescent="0.25">
      <c r="A627" s="276" t="str">
        <f>IF(ISBLANK(INDEX('Policy Characteristics'!A:A,MATCH($C627,'Policy Characteristics'!$C:$C,0))),"",INDEX('Policy Characteristics'!A:A,MATCH($C627,'Policy Characteristics'!$C:$C,0)))</f>
        <v>Industry</v>
      </c>
      <c r="B627" s="285" t="str">
        <f>IF(ISBLANK(INDEX('Policy Characteristics'!B:B,MATCH($C627,'Policy Characteristics'!$C:$C,0))),"",INDEX('Policy Characteristics'!B:B,MATCH($C627,'Policy Characteristics'!$C:$C,0)))</f>
        <v>Electrification</v>
      </c>
      <c r="C627" s="276" t="str">
        <f t="shared" si="33"/>
        <v>Fraction of Eligible Industrial Energy Use Shifted to Electricity</v>
      </c>
      <c r="D627" s="6" t="s">
        <v>3111</v>
      </c>
      <c r="E627" s="1" t="s">
        <v>3610</v>
      </c>
      <c r="F627" t="s">
        <v>3074</v>
      </c>
      <c r="G627" s="47" t="s">
        <v>3617</v>
      </c>
      <c r="H627" s="44">
        <v>1918</v>
      </c>
      <c r="I627" s="347" t="s">
        <v>45</v>
      </c>
      <c r="J627" s="277" t="str">
        <f>IF(ISBLANK(INDEX('Policy Characteristics'!D:D,MATCH($C627,'Policy Characteristics'!$C:$C,0))),"",INDEX('Policy Characteristics'!D:D,MATCH($C627,'Policy Characteristics'!$C:$C,0)))</f>
        <v>Electrification</v>
      </c>
      <c r="K627" s="276" t="str">
        <f>IF(ISBLANK(INDEX('Policy Characteristics'!E:E,MATCH($C627,'Policy Characteristics'!$C:$C,0))),"",INDEX('Policy Characteristics'!E:E,MATCH($C627,'Policy Characteristics'!$C:$C,0)))</f>
        <v>indst shift to electricity</v>
      </c>
      <c r="L627" s="284">
        <f>IF(ISBLANK(INDEX('Policy Characteristics'!F:F,MATCH($C627,'Policy Characteristics'!$C:$C,0))),"",INDEX('Policy Characteristics'!F:F,MATCH($C627,'Policy Characteristics'!$C:$C,0)))</f>
        <v>0</v>
      </c>
      <c r="M627" s="284">
        <f>IF(ISBLANK(INDEX('Policy Characteristics'!G:G,MATCH($C627,'Policy Characteristics'!$C:$C,0))),"",INDEX('Policy Characteristics'!G:G,MATCH($C627,'Policy Characteristics'!$C:$C,0)))</f>
        <v>1</v>
      </c>
      <c r="N627" s="284">
        <f>IF(ISBLANK(INDEX('Policy Characteristics'!H:H,MATCH($C627,'Policy Characteristics'!$C:$C,0))),"",INDEX('Policy Characteristics'!H:H,MATCH($C627,'Policy Characteristics'!$C:$C,0)))</f>
        <v>0.01</v>
      </c>
      <c r="O627" s="276" t="str">
        <f>IF(ISBLANK(INDEX('Policy Characteristics'!I:I,MATCH($C627,'Policy Characteristics'!$C:$C,0))),"",INDEX('Policy Characteristics'!I:I,MATCH($C627,'Policy Characteristics'!$C:$C,0)))</f>
        <v>% of fuel shifted</v>
      </c>
      <c r="P627" s="27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7" s="276" t="str">
        <f>IF(ISBLANK(INDEX('Policy Characteristics'!K:K,MATCH($C627,'Policy Characteristics'!$C:$C,0))),"",INDEX('Policy Characteristics'!K:K,MATCH($C627,'Policy Characteristics'!$C:$C,0)))</f>
        <v>industry-ag-main.html#fuel-switching</v>
      </c>
      <c r="R627" s="276" t="str">
        <f>IF(ISBLANK(INDEX('Policy Characteristics'!L:L,MATCH($C627,'Policy Characteristics'!$C:$C,0))),"",INDEX('Policy Characteristics'!L:L,MATCH($C627,'Policy Characteristics'!$C:$C,0)))</f>
        <v>industry-elec-and-hydrogen.html</v>
      </c>
    </row>
    <row r="628" spans="1:18" x14ac:dyDescent="0.25">
      <c r="A628" s="276" t="str">
        <f>IF(ISBLANK(INDEX('Policy Characteristics'!A:A,MATCH($C628,'Policy Characteristics'!$C:$C,0))),"",INDEX('Policy Characteristics'!A:A,MATCH($C628,'Policy Characteristics'!$C:$C,0)))</f>
        <v>Industry</v>
      </c>
      <c r="B628" s="285" t="str">
        <f>IF(ISBLANK(INDEX('Policy Characteristics'!B:B,MATCH($C628,'Policy Characteristics'!$C:$C,0))),"",INDEX('Policy Characteristics'!B:B,MATCH($C628,'Policy Characteristics'!$C:$C,0)))</f>
        <v>Electrification</v>
      </c>
      <c r="C628" s="276" t="str">
        <f t="shared" si="33"/>
        <v>Fraction of Eligible Industrial Energy Use Shifted to Electricity</v>
      </c>
      <c r="D628" s="6" t="s">
        <v>3111</v>
      </c>
      <c r="E628" s="1" t="s">
        <v>3611</v>
      </c>
      <c r="F628" t="s">
        <v>3074</v>
      </c>
      <c r="G628" s="47" t="s">
        <v>3618</v>
      </c>
      <c r="H628" s="44">
        <v>1919</v>
      </c>
      <c r="I628" s="347" t="s">
        <v>45</v>
      </c>
      <c r="J628" s="277" t="str">
        <f>IF(ISBLANK(INDEX('Policy Characteristics'!D:D,MATCH($C628,'Policy Characteristics'!$C:$C,0))),"",INDEX('Policy Characteristics'!D:D,MATCH($C628,'Policy Characteristics'!$C:$C,0)))</f>
        <v>Electrification</v>
      </c>
      <c r="K628" s="276" t="str">
        <f>IF(ISBLANK(INDEX('Policy Characteristics'!E:E,MATCH($C628,'Policy Characteristics'!$C:$C,0))),"",INDEX('Policy Characteristics'!E:E,MATCH($C628,'Policy Characteristics'!$C:$C,0)))</f>
        <v>indst shift to electricity</v>
      </c>
      <c r="L628" s="284">
        <f>IF(ISBLANK(INDEX('Policy Characteristics'!F:F,MATCH($C628,'Policy Characteristics'!$C:$C,0))),"",INDEX('Policy Characteristics'!F:F,MATCH($C628,'Policy Characteristics'!$C:$C,0)))</f>
        <v>0</v>
      </c>
      <c r="M628" s="284">
        <f>IF(ISBLANK(INDEX('Policy Characteristics'!G:G,MATCH($C628,'Policy Characteristics'!$C:$C,0))),"",INDEX('Policy Characteristics'!G:G,MATCH($C628,'Policy Characteristics'!$C:$C,0)))</f>
        <v>1</v>
      </c>
      <c r="N628" s="284">
        <f>IF(ISBLANK(INDEX('Policy Characteristics'!H:H,MATCH($C628,'Policy Characteristics'!$C:$C,0))),"",INDEX('Policy Characteristics'!H:H,MATCH($C628,'Policy Characteristics'!$C:$C,0)))</f>
        <v>0.01</v>
      </c>
      <c r="O628" s="276" t="str">
        <f>IF(ISBLANK(INDEX('Policy Characteristics'!I:I,MATCH($C628,'Policy Characteristics'!$C:$C,0))),"",INDEX('Policy Characteristics'!I:I,MATCH($C628,'Policy Characteristics'!$C:$C,0)))</f>
        <v>% of fuel shifted</v>
      </c>
      <c r="P628" s="27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8" s="276" t="str">
        <f>IF(ISBLANK(INDEX('Policy Characteristics'!K:K,MATCH($C628,'Policy Characteristics'!$C:$C,0))),"",INDEX('Policy Characteristics'!K:K,MATCH($C628,'Policy Characteristics'!$C:$C,0)))</f>
        <v>industry-ag-main.html#fuel-switching</v>
      </c>
      <c r="R628" s="276" t="str">
        <f>IF(ISBLANK(INDEX('Policy Characteristics'!L:L,MATCH($C628,'Policy Characteristics'!$C:$C,0))),"",INDEX('Policy Characteristics'!L:L,MATCH($C628,'Policy Characteristics'!$C:$C,0)))</f>
        <v>industry-elec-and-hydrogen.html</v>
      </c>
    </row>
    <row r="629" spans="1:18" x14ac:dyDescent="0.25">
      <c r="A629" s="276" t="str">
        <f>IF(ISBLANK(INDEX('Policy Characteristics'!A:A,MATCH($C629,'Policy Characteristics'!$C:$C,0))),"",INDEX('Policy Characteristics'!A:A,MATCH($C629,'Policy Characteristics'!$C:$C,0)))</f>
        <v>Industry</v>
      </c>
      <c r="B629" s="285" t="str">
        <f>IF(ISBLANK(INDEX('Policy Characteristics'!B:B,MATCH($C629,'Policy Characteristics'!$C:$C,0))),"",INDEX('Policy Characteristics'!B:B,MATCH($C629,'Policy Characteristics'!$C:$C,0)))</f>
        <v>Electrification</v>
      </c>
      <c r="C629" s="276" t="str">
        <f t="shared" si="33"/>
        <v>Fraction of Eligible Industrial Energy Use Shifted to Electricity</v>
      </c>
      <c r="D629" s="6" t="s">
        <v>3111</v>
      </c>
      <c r="E629" s="1" t="s">
        <v>3612</v>
      </c>
      <c r="F629" t="s">
        <v>3074</v>
      </c>
      <c r="G629" s="47" t="s">
        <v>3619</v>
      </c>
      <c r="H629" s="44">
        <v>1920</v>
      </c>
      <c r="I629" s="347" t="s">
        <v>45</v>
      </c>
      <c r="J629" s="277" t="str">
        <f>IF(ISBLANK(INDEX('Policy Characteristics'!D:D,MATCH($C629,'Policy Characteristics'!$C:$C,0))),"",INDEX('Policy Characteristics'!D:D,MATCH($C629,'Policy Characteristics'!$C:$C,0)))</f>
        <v>Electrification</v>
      </c>
      <c r="K629" s="276" t="str">
        <f>IF(ISBLANK(INDEX('Policy Characteristics'!E:E,MATCH($C629,'Policy Characteristics'!$C:$C,0))),"",INDEX('Policy Characteristics'!E:E,MATCH($C629,'Policy Characteristics'!$C:$C,0)))</f>
        <v>indst shift to electricity</v>
      </c>
      <c r="L629" s="284">
        <f>IF(ISBLANK(INDEX('Policy Characteristics'!F:F,MATCH($C629,'Policy Characteristics'!$C:$C,0))),"",INDEX('Policy Characteristics'!F:F,MATCH($C629,'Policy Characteristics'!$C:$C,0)))</f>
        <v>0</v>
      </c>
      <c r="M629" s="284">
        <f>IF(ISBLANK(INDEX('Policy Characteristics'!G:G,MATCH($C629,'Policy Characteristics'!$C:$C,0))),"",INDEX('Policy Characteristics'!G:G,MATCH($C629,'Policy Characteristics'!$C:$C,0)))</f>
        <v>1</v>
      </c>
      <c r="N629" s="284">
        <f>IF(ISBLANK(INDEX('Policy Characteristics'!H:H,MATCH($C629,'Policy Characteristics'!$C:$C,0))),"",INDEX('Policy Characteristics'!H:H,MATCH($C629,'Policy Characteristics'!$C:$C,0)))</f>
        <v>0.01</v>
      </c>
      <c r="O629" s="276" t="str">
        <f>IF(ISBLANK(INDEX('Policy Characteristics'!I:I,MATCH($C629,'Policy Characteristics'!$C:$C,0))),"",INDEX('Policy Characteristics'!I:I,MATCH($C629,'Policy Characteristics'!$C:$C,0)))</f>
        <v>% of fuel shifted</v>
      </c>
      <c r="P629" s="27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29" s="276" t="str">
        <f>IF(ISBLANK(INDEX('Policy Characteristics'!K:K,MATCH($C629,'Policy Characteristics'!$C:$C,0))),"",INDEX('Policy Characteristics'!K:K,MATCH($C629,'Policy Characteristics'!$C:$C,0)))</f>
        <v>industry-ag-main.html#fuel-switching</v>
      </c>
      <c r="R629" s="276" t="str">
        <f>IF(ISBLANK(INDEX('Policy Characteristics'!L:L,MATCH($C629,'Policy Characteristics'!$C:$C,0))),"",INDEX('Policy Characteristics'!L:L,MATCH($C629,'Policy Characteristics'!$C:$C,0)))</f>
        <v>industry-elec-and-hydrogen.html</v>
      </c>
    </row>
    <row r="630" spans="1:18" x14ac:dyDescent="0.25">
      <c r="A630" s="276" t="str">
        <f>IF(ISBLANK(INDEX('Policy Characteristics'!A:A,MATCH($C630,'Policy Characteristics'!$C:$C,0))),"",INDEX('Policy Characteristics'!A:A,MATCH($C630,'Policy Characteristics'!$C:$C,0)))</f>
        <v>Industry</v>
      </c>
      <c r="B630" s="285" t="str">
        <f>IF(ISBLANK(INDEX('Policy Characteristics'!B:B,MATCH($C630,'Policy Characteristics'!$C:$C,0))),"",INDEX('Policy Characteristics'!B:B,MATCH($C630,'Policy Characteristics'!$C:$C,0)))</f>
        <v>Electrification</v>
      </c>
      <c r="C630" s="276" t="str">
        <f t="shared" si="33"/>
        <v>Fraction of Eligible Industrial Energy Use Shifted to Electricity</v>
      </c>
      <c r="D630" s="6" t="s">
        <v>3111</v>
      </c>
      <c r="E630" s="1" t="s">
        <v>3606</v>
      </c>
      <c r="F630" t="s">
        <v>3074</v>
      </c>
      <c r="G630" s="47" t="s">
        <v>3620</v>
      </c>
      <c r="H630" s="44">
        <v>1921</v>
      </c>
      <c r="I630" s="347" t="s">
        <v>45</v>
      </c>
      <c r="J630" s="277" t="str">
        <f>IF(ISBLANK(INDEX('Policy Characteristics'!D:D,MATCH($C630,'Policy Characteristics'!$C:$C,0))),"",INDEX('Policy Characteristics'!D:D,MATCH($C630,'Policy Characteristics'!$C:$C,0)))</f>
        <v>Electrification</v>
      </c>
      <c r="K630" s="276" t="str">
        <f>IF(ISBLANK(INDEX('Policy Characteristics'!E:E,MATCH($C630,'Policy Characteristics'!$C:$C,0))),"",INDEX('Policy Characteristics'!E:E,MATCH($C630,'Policy Characteristics'!$C:$C,0)))</f>
        <v>indst shift to electricity</v>
      </c>
      <c r="L630" s="284">
        <f>IF(ISBLANK(INDEX('Policy Characteristics'!F:F,MATCH($C630,'Policy Characteristics'!$C:$C,0))),"",INDEX('Policy Characteristics'!F:F,MATCH($C630,'Policy Characteristics'!$C:$C,0)))</f>
        <v>0</v>
      </c>
      <c r="M630" s="284">
        <f>IF(ISBLANK(INDEX('Policy Characteristics'!G:G,MATCH($C630,'Policy Characteristics'!$C:$C,0))),"",INDEX('Policy Characteristics'!G:G,MATCH($C630,'Policy Characteristics'!$C:$C,0)))</f>
        <v>1</v>
      </c>
      <c r="N630" s="284">
        <f>IF(ISBLANK(INDEX('Policy Characteristics'!H:H,MATCH($C630,'Policy Characteristics'!$C:$C,0))),"",INDEX('Policy Characteristics'!H:H,MATCH($C630,'Policy Characteristics'!$C:$C,0)))</f>
        <v>0.01</v>
      </c>
      <c r="O630" s="276" t="str">
        <f>IF(ISBLANK(INDEX('Policy Characteristics'!I:I,MATCH($C630,'Policy Characteristics'!$C:$C,0))),"",INDEX('Policy Characteristics'!I:I,MATCH($C630,'Policy Characteristics'!$C:$C,0)))</f>
        <v>% of fuel shifted</v>
      </c>
      <c r="P630" s="27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0" s="276" t="str">
        <f>IF(ISBLANK(INDEX('Policy Characteristics'!K:K,MATCH($C630,'Policy Characteristics'!$C:$C,0))),"",INDEX('Policy Characteristics'!K:K,MATCH($C630,'Policy Characteristics'!$C:$C,0)))</f>
        <v>industry-ag-main.html#fuel-switching</v>
      </c>
      <c r="R630" s="276" t="str">
        <f>IF(ISBLANK(INDEX('Policy Characteristics'!L:L,MATCH($C630,'Policy Characteristics'!$C:$C,0))),"",INDEX('Policy Characteristics'!L:L,MATCH($C630,'Policy Characteristics'!$C:$C,0)))</f>
        <v>industry-elec-and-hydrogen.html</v>
      </c>
    </row>
    <row r="631" spans="1:18" x14ac:dyDescent="0.25">
      <c r="A631" s="276" t="str">
        <f>IF(ISBLANK(INDEX('Policy Characteristics'!A:A,MATCH($C631,'Policy Characteristics'!$C:$C,0))),"",INDEX('Policy Characteristics'!A:A,MATCH($C631,'Policy Characteristics'!$C:$C,0)))</f>
        <v>Industry</v>
      </c>
      <c r="B631" s="285" t="str">
        <f>IF(ISBLANK(INDEX('Policy Characteristics'!B:B,MATCH($C631,'Policy Characteristics'!$C:$C,0))),"",INDEX('Policy Characteristics'!B:B,MATCH($C631,'Policy Characteristics'!$C:$C,0)))</f>
        <v>Electrification</v>
      </c>
      <c r="C631" s="276" t="str">
        <f t="shared" si="33"/>
        <v>Fraction of Eligible Industrial Energy Use Shifted to Electricity</v>
      </c>
      <c r="D631" s="6" t="s">
        <v>3112</v>
      </c>
      <c r="E631" s="1" t="s">
        <v>3605</v>
      </c>
      <c r="F631" t="s">
        <v>3075</v>
      </c>
      <c r="G631" s="47" t="s">
        <v>3613</v>
      </c>
      <c r="H631" s="44">
        <v>1922</v>
      </c>
      <c r="I631" s="347" t="s">
        <v>45</v>
      </c>
      <c r="J631" s="277" t="str">
        <f>IF(ISBLANK(INDEX('Policy Characteristics'!D:D,MATCH($C631,'Policy Characteristics'!$C:$C,0))),"",INDEX('Policy Characteristics'!D:D,MATCH($C631,'Policy Characteristics'!$C:$C,0)))</f>
        <v>Electrification</v>
      </c>
      <c r="K631" s="276" t="str">
        <f>IF(ISBLANK(INDEX('Policy Characteristics'!E:E,MATCH($C631,'Policy Characteristics'!$C:$C,0))),"",INDEX('Policy Characteristics'!E:E,MATCH($C631,'Policy Characteristics'!$C:$C,0)))</f>
        <v>indst shift to electricity</v>
      </c>
      <c r="L631" s="284">
        <f>IF(ISBLANK(INDEX('Policy Characteristics'!F:F,MATCH($C631,'Policy Characteristics'!$C:$C,0))),"",INDEX('Policy Characteristics'!F:F,MATCH($C631,'Policy Characteristics'!$C:$C,0)))</f>
        <v>0</v>
      </c>
      <c r="M631" s="284">
        <f>IF(ISBLANK(INDEX('Policy Characteristics'!G:G,MATCH($C631,'Policy Characteristics'!$C:$C,0))),"",INDEX('Policy Characteristics'!G:G,MATCH($C631,'Policy Characteristics'!$C:$C,0)))</f>
        <v>1</v>
      </c>
      <c r="N631" s="284">
        <f>IF(ISBLANK(INDEX('Policy Characteristics'!H:H,MATCH($C631,'Policy Characteristics'!$C:$C,0))),"",INDEX('Policy Characteristics'!H:H,MATCH($C631,'Policy Characteristics'!$C:$C,0)))</f>
        <v>0.01</v>
      </c>
      <c r="O631" s="276" t="str">
        <f>IF(ISBLANK(INDEX('Policy Characteristics'!I:I,MATCH($C631,'Policy Characteristics'!$C:$C,0))),"",INDEX('Policy Characteristics'!I:I,MATCH($C631,'Policy Characteristics'!$C:$C,0)))</f>
        <v>% of fuel shifted</v>
      </c>
      <c r="P631" s="27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1" s="276" t="str">
        <f>IF(ISBLANK(INDEX('Policy Characteristics'!K:K,MATCH($C631,'Policy Characteristics'!$C:$C,0))),"",INDEX('Policy Characteristics'!K:K,MATCH($C631,'Policy Characteristics'!$C:$C,0)))</f>
        <v>industry-ag-main.html#fuel-switching</v>
      </c>
      <c r="R631" s="276" t="str">
        <f>IF(ISBLANK(INDEX('Policy Characteristics'!L:L,MATCH($C631,'Policy Characteristics'!$C:$C,0))),"",INDEX('Policy Characteristics'!L:L,MATCH($C631,'Policy Characteristics'!$C:$C,0)))</f>
        <v>industry-elec-and-hydrogen.html</v>
      </c>
    </row>
    <row r="632" spans="1:18" x14ac:dyDescent="0.25">
      <c r="A632" s="276" t="str">
        <f>IF(ISBLANK(INDEX('Policy Characteristics'!A:A,MATCH($C632,'Policy Characteristics'!$C:$C,0))),"",INDEX('Policy Characteristics'!A:A,MATCH($C632,'Policy Characteristics'!$C:$C,0)))</f>
        <v>Industry</v>
      </c>
      <c r="B632" s="285" t="str">
        <f>IF(ISBLANK(INDEX('Policy Characteristics'!B:B,MATCH($C632,'Policy Characteristics'!$C:$C,0))),"",INDEX('Policy Characteristics'!B:B,MATCH($C632,'Policy Characteristics'!$C:$C,0)))</f>
        <v>Electrification</v>
      </c>
      <c r="C632" s="276" t="str">
        <f t="shared" si="33"/>
        <v>Fraction of Eligible Industrial Energy Use Shifted to Electricity</v>
      </c>
      <c r="D632" s="6" t="s">
        <v>3112</v>
      </c>
      <c r="E632" s="1" t="s">
        <v>3607</v>
      </c>
      <c r="F632" t="s">
        <v>3075</v>
      </c>
      <c r="G632" s="47" t="s">
        <v>3614</v>
      </c>
      <c r="H632" s="44">
        <v>1923</v>
      </c>
      <c r="I632" s="347" t="s">
        <v>45</v>
      </c>
      <c r="J632" s="277" t="str">
        <f>IF(ISBLANK(INDEX('Policy Characteristics'!D:D,MATCH($C632,'Policy Characteristics'!$C:$C,0))),"",INDEX('Policy Characteristics'!D:D,MATCH($C632,'Policy Characteristics'!$C:$C,0)))</f>
        <v>Electrification</v>
      </c>
      <c r="K632" s="276" t="str">
        <f>IF(ISBLANK(INDEX('Policy Characteristics'!E:E,MATCH($C632,'Policy Characteristics'!$C:$C,0))),"",INDEX('Policy Characteristics'!E:E,MATCH($C632,'Policy Characteristics'!$C:$C,0)))</f>
        <v>indst shift to electricity</v>
      </c>
      <c r="L632" s="284">
        <f>IF(ISBLANK(INDEX('Policy Characteristics'!F:F,MATCH($C632,'Policy Characteristics'!$C:$C,0))),"",INDEX('Policy Characteristics'!F:F,MATCH($C632,'Policy Characteristics'!$C:$C,0)))</f>
        <v>0</v>
      </c>
      <c r="M632" s="284">
        <f>IF(ISBLANK(INDEX('Policy Characteristics'!G:G,MATCH($C632,'Policy Characteristics'!$C:$C,0))),"",INDEX('Policy Characteristics'!G:G,MATCH($C632,'Policy Characteristics'!$C:$C,0)))</f>
        <v>1</v>
      </c>
      <c r="N632" s="284">
        <f>IF(ISBLANK(INDEX('Policy Characteristics'!H:H,MATCH($C632,'Policy Characteristics'!$C:$C,0))),"",INDEX('Policy Characteristics'!H:H,MATCH($C632,'Policy Characteristics'!$C:$C,0)))</f>
        <v>0.01</v>
      </c>
      <c r="O632" s="276" t="str">
        <f>IF(ISBLANK(INDEX('Policy Characteristics'!I:I,MATCH($C632,'Policy Characteristics'!$C:$C,0))),"",INDEX('Policy Characteristics'!I:I,MATCH($C632,'Policy Characteristics'!$C:$C,0)))</f>
        <v>% of fuel shifted</v>
      </c>
      <c r="P632" s="27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2" s="276" t="str">
        <f>IF(ISBLANK(INDEX('Policy Characteristics'!K:K,MATCH($C632,'Policy Characteristics'!$C:$C,0))),"",INDEX('Policy Characteristics'!K:K,MATCH($C632,'Policy Characteristics'!$C:$C,0)))</f>
        <v>industry-ag-main.html#fuel-switching</v>
      </c>
      <c r="R632" s="276" t="str">
        <f>IF(ISBLANK(INDEX('Policy Characteristics'!L:L,MATCH($C632,'Policy Characteristics'!$C:$C,0))),"",INDEX('Policy Characteristics'!L:L,MATCH($C632,'Policy Characteristics'!$C:$C,0)))</f>
        <v>industry-elec-and-hydrogen.html</v>
      </c>
    </row>
    <row r="633" spans="1:18" x14ac:dyDescent="0.25">
      <c r="A633" s="276" t="str">
        <f>IF(ISBLANK(INDEX('Policy Characteristics'!A:A,MATCH($C633,'Policy Characteristics'!$C:$C,0))),"",INDEX('Policy Characteristics'!A:A,MATCH($C633,'Policy Characteristics'!$C:$C,0)))</f>
        <v>Industry</v>
      </c>
      <c r="B633" s="285" t="str">
        <f>IF(ISBLANK(INDEX('Policy Characteristics'!B:B,MATCH($C633,'Policy Characteristics'!$C:$C,0))),"",INDEX('Policy Characteristics'!B:B,MATCH($C633,'Policy Characteristics'!$C:$C,0)))</f>
        <v>Electrification</v>
      </c>
      <c r="C633" s="276" t="str">
        <f t="shared" si="33"/>
        <v>Fraction of Eligible Industrial Energy Use Shifted to Electricity</v>
      </c>
      <c r="D633" s="6" t="s">
        <v>3112</v>
      </c>
      <c r="E633" s="1" t="s">
        <v>3608</v>
      </c>
      <c r="F633" t="s">
        <v>3075</v>
      </c>
      <c r="G633" s="47" t="s">
        <v>3615</v>
      </c>
      <c r="H633" s="44">
        <v>1924</v>
      </c>
      <c r="I633" s="347" t="s">
        <v>45</v>
      </c>
      <c r="J633" s="277" t="str">
        <f>IF(ISBLANK(INDEX('Policy Characteristics'!D:D,MATCH($C633,'Policy Characteristics'!$C:$C,0))),"",INDEX('Policy Characteristics'!D:D,MATCH($C633,'Policy Characteristics'!$C:$C,0)))</f>
        <v>Electrification</v>
      </c>
      <c r="K633" s="276" t="str">
        <f>IF(ISBLANK(INDEX('Policy Characteristics'!E:E,MATCH($C633,'Policy Characteristics'!$C:$C,0))),"",INDEX('Policy Characteristics'!E:E,MATCH($C633,'Policy Characteristics'!$C:$C,0)))</f>
        <v>indst shift to electricity</v>
      </c>
      <c r="L633" s="284">
        <f>IF(ISBLANK(INDEX('Policy Characteristics'!F:F,MATCH($C633,'Policy Characteristics'!$C:$C,0))),"",INDEX('Policy Characteristics'!F:F,MATCH($C633,'Policy Characteristics'!$C:$C,0)))</f>
        <v>0</v>
      </c>
      <c r="M633" s="284">
        <f>IF(ISBLANK(INDEX('Policy Characteristics'!G:G,MATCH($C633,'Policy Characteristics'!$C:$C,0))),"",INDEX('Policy Characteristics'!G:G,MATCH($C633,'Policy Characteristics'!$C:$C,0)))</f>
        <v>1</v>
      </c>
      <c r="N633" s="284">
        <f>IF(ISBLANK(INDEX('Policy Characteristics'!H:H,MATCH($C633,'Policy Characteristics'!$C:$C,0))),"",INDEX('Policy Characteristics'!H:H,MATCH($C633,'Policy Characteristics'!$C:$C,0)))</f>
        <v>0.01</v>
      </c>
      <c r="O633" s="276" t="str">
        <f>IF(ISBLANK(INDEX('Policy Characteristics'!I:I,MATCH($C633,'Policy Characteristics'!$C:$C,0))),"",INDEX('Policy Characteristics'!I:I,MATCH($C633,'Policy Characteristics'!$C:$C,0)))</f>
        <v>% of fuel shifted</v>
      </c>
      <c r="P633" s="27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3" s="276" t="str">
        <f>IF(ISBLANK(INDEX('Policy Characteristics'!K:K,MATCH($C633,'Policy Characteristics'!$C:$C,0))),"",INDEX('Policy Characteristics'!K:K,MATCH($C633,'Policy Characteristics'!$C:$C,0)))</f>
        <v>industry-ag-main.html#fuel-switching</v>
      </c>
      <c r="R633" s="276" t="str">
        <f>IF(ISBLANK(INDEX('Policy Characteristics'!L:L,MATCH($C633,'Policy Characteristics'!$C:$C,0))),"",INDEX('Policy Characteristics'!L:L,MATCH($C633,'Policy Characteristics'!$C:$C,0)))</f>
        <v>industry-elec-and-hydrogen.html</v>
      </c>
    </row>
    <row r="634" spans="1:18" x14ac:dyDescent="0.25">
      <c r="A634" s="276" t="str">
        <f>IF(ISBLANK(INDEX('Policy Characteristics'!A:A,MATCH($C634,'Policy Characteristics'!$C:$C,0))),"",INDEX('Policy Characteristics'!A:A,MATCH($C634,'Policy Characteristics'!$C:$C,0)))</f>
        <v>Industry</v>
      </c>
      <c r="B634" s="285" t="str">
        <f>IF(ISBLANK(INDEX('Policy Characteristics'!B:B,MATCH($C634,'Policy Characteristics'!$C:$C,0))),"",INDEX('Policy Characteristics'!B:B,MATCH($C634,'Policy Characteristics'!$C:$C,0)))</f>
        <v>Electrification</v>
      </c>
      <c r="C634" s="276" t="str">
        <f t="shared" si="33"/>
        <v>Fraction of Eligible Industrial Energy Use Shifted to Electricity</v>
      </c>
      <c r="D634" s="6" t="s">
        <v>3112</v>
      </c>
      <c r="E634" s="1" t="s">
        <v>3609</v>
      </c>
      <c r="F634" t="s">
        <v>3075</v>
      </c>
      <c r="G634" s="47" t="s">
        <v>3616</v>
      </c>
      <c r="H634" s="44">
        <v>1925</v>
      </c>
      <c r="I634" s="347" t="s">
        <v>44</v>
      </c>
      <c r="J634" s="277" t="str">
        <f>IF(ISBLANK(INDEX('Policy Characteristics'!D:D,MATCH($C634,'Policy Characteristics'!$C:$C,0))),"",INDEX('Policy Characteristics'!D:D,MATCH($C634,'Policy Characteristics'!$C:$C,0)))</f>
        <v>Electrification</v>
      </c>
      <c r="K634" s="276" t="str">
        <f>IF(ISBLANK(INDEX('Policy Characteristics'!E:E,MATCH($C634,'Policy Characteristics'!$C:$C,0))),"",INDEX('Policy Characteristics'!E:E,MATCH($C634,'Policy Characteristics'!$C:$C,0)))</f>
        <v>indst shift to electricity</v>
      </c>
      <c r="L634" s="284">
        <f>IF(ISBLANK(INDEX('Policy Characteristics'!F:F,MATCH($C634,'Policy Characteristics'!$C:$C,0))),"",INDEX('Policy Characteristics'!F:F,MATCH($C634,'Policy Characteristics'!$C:$C,0)))</f>
        <v>0</v>
      </c>
      <c r="M634" s="284">
        <f>IF(ISBLANK(INDEX('Policy Characteristics'!G:G,MATCH($C634,'Policy Characteristics'!$C:$C,0))),"",INDEX('Policy Characteristics'!G:G,MATCH($C634,'Policy Characteristics'!$C:$C,0)))</f>
        <v>1</v>
      </c>
      <c r="N634" s="284">
        <f>IF(ISBLANK(INDEX('Policy Characteristics'!H:H,MATCH($C634,'Policy Characteristics'!$C:$C,0))),"",INDEX('Policy Characteristics'!H:H,MATCH($C634,'Policy Characteristics'!$C:$C,0)))</f>
        <v>0.01</v>
      </c>
      <c r="O634" s="276" t="str">
        <f>IF(ISBLANK(INDEX('Policy Characteristics'!I:I,MATCH($C634,'Policy Characteristics'!$C:$C,0))),"",INDEX('Policy Characteristics'!I:I,MATCH($C634,'Policy Characteristics'!$C:$C,0)))</f>
        <v>% of fuel shifted</v>
      </c>
      <c r="P634" s="27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4" s="276" t="str">
        <f>IF(ISBLANK(INDEX('Policy Characteristics'!K:K,MATCH($C634,'Policy Characteristics'!$C:$C,0))),"",INDEX('Policy Characteristics'!K:K,MATCH($C634,'Policy Characteristics'!$C:$C,0)))</f>
        <v>industry-ag-main.html#fuel-switching</v>
      </c>
      <c r="R634" s="276" t="str">
        <f>IF(ISBLANK(INDEX('Policy Characteristics'!L:L,MATCH($C634,'Policy Characteristics'!$C:$C,0))),"",INDEX('Policy Characteristics'!L:L,MATCH($C634,'Policy Characteristics'!$C:$C,0)))</f>
        <v>industry-elec-and-hydrogen.html</v>
      </c>
    </row>
    <row r="635" spans="1:18" x14ac:dyDescent="0.25">
      <c r="A635" s="276" t="str">
        <f>IF(ISBLANK(INDEX('Policy Characteristics'!A:A,MATCH($C635,'Policy Characteristics'!$C:$C,0))),"",INDEX('Policy Characteristics'!A:A,MATCH($C635,'Policy Characteristics'!$C:$C,0)))</f>
        <v>Industry</v>
      </c>
      <c r="B635" s="285" t="str">
        <f>IF(ISBLANK(INDEX('Policy Characteristics'!B:B,MATCH($C635,'Policy Characteristics'!$C:$C,0))),"",INDEX('Policy Characteristics'!B:B,MATCH($C635,'Policy Characteristics'!$C:$C,0)))</f>
        <v>Electrification</v>
      </c>
      <c r="C635" s="276" t="str">
        <f t="shared" si="33"/>
        <v>Fraction of Eligible Industrial Energy Use Shifted to Electricity</v>
      </c>
      <c r="D635" s="6" t="s">
        <v>3112</v>
      </c>
      <c r="E635" s="1" t="s">
        <v>3610</v>
      </c>
      <c r="F635" t="s">
        <v>3075</v>
      </c>
      <c r="G635" s="47" t="s">
        <v>3617</v>
      </c>
      <c r="H635" s="44">
        <v>1926</v>
      </c>
      <c r="I635" s="347" t="s">
        <v>45</v>
      </c>
      <c r="J635" s="277" t="str">
        <f>IF(ISBLANK(INDEX('Policy Characteristics'!D:D,MATCH($C635,'Policy Characteristics'!$C:$C,0))),"",INDEX('Policy Characteristics'!D:D,MATCH($C635,'Policy Characteristics'!$C:$C,0)))</f>
        <v>Electrification</v>
      </c>
      <c r="K635" s="276" t="str">
        <f>IF(ISBLANK(INDEX('Policy Characteristics'!E:E,MATCH($C635,'Policy Characteristics'!$C:$C,0))),"",INDEX('Policy Characteristics'!E:E,MATCH($C635,'Policy Characteristics'!$C:$C,0)))</f>
        <v>indst shift to electricity</v>
      </c>
      <c r="L635" s="284">
        <f>IF(ISBLANK(INDEX('Policy Characteristics'!F:F,MATCH($C635,'Policy Characteristics'!$C:$C,0))),"",INDEX('Policy Characteristics'!F:F,MATCH($C635,'Policy Characteristics'!$C:$C,0)))</f>
        <v>0</v>
      </c>
      <c r="M635" s="284">
        <f>IF(ISBLANK(INDEX('Policy Characteristics'!G:G,MATCH($C635,'Policy Characteristics'!$C:$C,0))),"",INDEX('Policy Characteristics'!G:G,MATCH($C635,'Policy Characteristics'!$C:$C,0)))</f>
        <v>1</v>
      </c>
      <c r="N635" s="284">
        <f>IF(ISBLANK(INDEX('Policy Characteristics'!H:H,MATCH($C635,'Policy Characteristics'!$C:$C,0))),"",INDEX('Policy Characteristics'!H:H,MATCH($C635,'Policy Characteristics'!$C:$C,0)))</f>
        <v>0.01</v>
      </c>
      <c r="O635" s="276" t="str">
        <f>IF(ISBLANK(INDEX('Policy Characteristics'!I:I,MATCH($C635,'Policy Characteristics'!$C:$C,0))),"",INDEX('Policy Characteristics'!I:I,MATCH($C635,'Policy Characteristics'!$C:$C,0)))</f>
        <v>% of fuel shifted</v>
      </c>
      <c r="P635" s="27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5" s="276" t="str">
        <f>IF(ISBLANK(INDEX('Policy Characteristics'!K:K,MATCH($C635,'Policy Characteristics'!$C:$C,0))),"",INDEX('Policy Characteristics'!K:K,MATCH($C635,'Policy Characteristics'!$C:$C,0)))</f>
        <v>industry-ag-main.html#fuel-switching</v>
      </c>
      <c r="R635" s="276" t="str">
        <f>IF(ISBLANK(INDEX('Policy Characteristics'!L:L,MATCH($C635,'Policy Characteristics'!$C:$C,0))),"",INDEX('Policy Characteristics'!L:L,MATCH($C635,'Policy Characteristics'!$C:$C,0)))</f>
        <v>industry-elec-and-hydrogen.html</v>
      </c>
    </row>
    <row r="636" spans="1:18" x14ac:dyDescent="0.25">
      <c r="A636" s="276" t="str">
        <f>IF(ISBLANK(INDEX('Policy Characteristics'!A:A,MATCH($C636,'Policy Characteristics'!$C:$C,0))),"",INDEX('Policy Characteristics'!A:A,MATCH($C636,'Policy Characteristics'!$C:$C,0)))</f>
        <v>Industry</v>
      </c>
      <c r="B636" s="285" t="str">
        <f>IF(ISBLANK(INDEX('Policy Characteristics'!B:B,MATCH($C636,'Policy Characteristics'!$C:$C,0))),"",INDEX('Policy Characteristics'!B:B,MATCH($C636,'Policy Characteristics'!$C:$C,0)))</f>
        <v>Electrification</v>
      </c>
      <c r="C636" s="276" t="str">
        <f t="shared" si="33"/>
        <v>Fraction of Eligible Industrial Energy Use Shifted to Electricity</v>
      </c>
      <c r="D636" s="6" t="s">
        <v>3112</v>
      </c>
      <c r="E636" s="1" t="s">
        <v>3611</v>
      </c>
      <c r="F636" t="s">
        <v>3075</v>
      </c>
      <c r="G636" s="47" t="s">
        <v>3618</v>
      </c>
      <c r="H636" s="44">
        <v>1927</v>
      </c>
      <c r="I636" s="347" t="s">
        <v>44</v>
      </c>
      <c r="J636" s="277" t="str">
        <f>IF(ISBLANK(INDEX('Policy Characteristics'!D:D,MATCH($C636,'Policy Characteristics'!$C:$C,0))),"",INDEX('Policy Characteristics'!D:D,MATCH($C636,'Policy Characteristics'!$C:$C,0)))</f>
        <v>Electrification</v>
      </c>
      <c r="K636" s="276" t="str">
        <f>IF(ISBLANK(INDEX('Policy Characteristics'!E:E,MATCH($C636,'Policy Characteristics'!$C:$C,0))),"",INDEX('Policy Characteristics'!E:E,MATCH($C636,'Policy Characteristics'!$C:$C,0)))</f>
        <v>indst shift to electricity</v>
      </c>
      <c r="L636" s="284">
        <f>IF(ISBLANK(INDEX('Policy Characteristics'!F:F,MATCH($C636,'Policy Characteristics'!$C:$C,0))),"",INDEX('Policy Characteristics'!F:F,MATCH($C636,'Policy Characteristics'!$C:$C,0)))</f>
        <v>0</v>
      </c>
      <c r="M636" s="284">
        <f>IF(ISBLANK(INDEX('Policy Characteristics'!G:G,MATCH($C636,'Policy Characteristics'!$C:$C,0))),"",INDEX('Policy Characteristics'!G:G,MATCH($C636,'Policy Characteristics'!$C:$C,0)))</f>
        <v>1</v>
      </c>
      <c r="N636" s="284">
        <f>IF(ISBLANK(INDEX('Policy Characteristics'!H:H,MATCH($C636,'Policy Characteristics'!$C:$C,0))),"",INDEX('Policy Characteristics'!H:H,MATCH($C636,'Policy Characteristics'!$C:$C,0)))</f>
        <v>0.01</v>
      </c>
      <c r="O636" s="276" t="str">
        <f>IF(ISBLANK(INDEX('Policy Characteristics'!I:I,MATCH($C636,'Policy Characteristics'!$C:$C,0))),"",INDEX('Policy Characteristics'!I:I,MATCH($C636,'Policy Characteristics'!$C:$C,0)))</f>
        <v>% of fuel shifted</v>
      </c>
      <c r="P636" s="27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6" s="276" t="str">
        <f>IF(ISBLANK(INDEX('Policy Characteristics'!K:K,MATCH($C636,'Policy Characteristics'!$C:$C,0))),"",INDEX('Policy Characteristics'!K:K,MATCH($C636,'Policy Characteristics'!$C:$C,0)))</f>
        <v>industry-ag-main.html#fuel-switching</v>
      </c>
      <c r="R636" s="276" t="str">
        <f>IF(ISBLANK(INDEX('Policy Characteristics'!L:L,MATCH($C636,'Policy Characteristics'!$C:$C,0))),"",INDEX('Policy Characteristics'!L:L,MATCH($C636,'Policy Characteristics'!$C:$C,0)))</f>
        <v>industry-elec-and-hydrogen.html</v>
      </c>
    </row>
    <row r="637" spans="1:18" x14ac:dyDescent="0.25">
      <c r="A637" s="276" t="str">
        <f>IF(ISBLANK(INDEX('Policy Characteristics'!A:A,MATCH($C637,'Policy Characteristics'!$C:$C,0))),"",INDEX('Policy Characteristics'!A:A,MATCH($C637,'Policy Characteristics'!$C:$C,0)))</f>
        <v>Industry</v>
      </c>
      <c r="B637" s="285" t="str">
        <f>IF(ISBLANK(INDEX('Policy Characteristics'!B:B,MATCH($C637,'Policy Characteristics'!$C:$C,0))),"",INDEX('Policy Characteristics'!B:B,MATCH($C637,'Policy Characteristics'!$C:$C,0)))</f>
        <v>Electrification</v>
      </c>
      <c r="C637" s="276" t="str">
        <f t="shared" si="33"/>
        <v>Fraction of Eligible Industrial Energy Use Shifted to Electricity</v>
      </c>
      <c r="D637" s="6" t="s">
        <v>3112</v>
      </c>
      <c r="E637" s="1" t="s">
        <v>3612</v>
      </c>
      <c r="F637" t="s">
        <v>3075</v>
      </c>
      <c r="G637" s="47" t="s">
        <v>3619</v>
      </c>
      <c r="H637" s="44">
        <v>1928</v>
      </c>
      <c r="I637" s="347" t="s">
        <v>45</v>
      </c>
      <c r="J637" s="277" t="str">
        <f>IF(ISBLANK(INDEX('Policy Characteristics'!D:D,MATCH($C637,'Policy Characteristics'!$C:$C,0))),"",INDEX('Policy Characteristics'!D:D,MATCH($C637,'Policy Characteristics'!$C:$C,0)))</f>
        <v>Electrification</v>
      </c>
      <c r="K637" s="276" t="str">
        <f>IF(ISBLANK(INDEX('Policy Characteristics'!E:E,MATCH($C637,'Policy Characteristics'!$C:$C,0))),"",INDEX('Policy Characteristics'!E:E,MATCH($C637,'Policy Characteristics'!$C:$C,0)))</f>
        <v>indst shift to electricity</v>
      </c>
      <c r="L637" s="284">
        <f>IF(ISBLANK(INDEX('Policy Characteristics'!F:F,MATCH($C637,'Policy Characteristics'!$C:$C,0))),"",INDEX('Policy Characteristics'!F:F,MATCH($C637,'Policy Characteristics'!$C:$C,0)))</f>
        <v>0</v>
      </c>
      <c r="M637" s="284">
        <f>IF(ISBLANK(INDEX('Policy Characteristics'!G:G,MATCH($C637,'Policy Characteristics'!$C:$C,0))),"",INDEX('Policy Characteristics'!G:G,MATCH($C637,'Policy Characteristics'!$C:$C,0)))</f>
        <v>1</v>
      </c>
      <c r="N637" s="284">
        <f>IF(ISBLANK(INDEX('Policy Characteristics'!H:H,MATCH($C637,'Policy Characteristics'!$C:$C,0))),"",INDEX('Policy Characteristics'!H:H,MATCH($C637,'Policy Characteristics'!$C:$C,0)))</f>
        <v>0.01</v>
      </c>
      <c r="O637" s="276" t="str">
        <f>IF(ISBLANK(INDEX('Policy Characteristics'!I:I,MATCH($C637,'Policy Characteristics'!$C:$C,0))),"",INDEX('Policy Characteristics'!I:I,MATCH($C637,'Policy Characteristics'!$C:$C,0)))</f>
        <v>% of fuel shifted</v>
      </c>
      <c r="P637" s="27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7" s="276" t="str">
        <f>IF(ISBLANK(INDEX('Policy Characteristics'!K:K,MATCH($C637,'Policy Characteristics'!$C:$C,0))),"",INDEX('Policy Characteristics'!K:K,MATCH($C637,'Policy Characteristics'!$C:$C,0)))</f>
        <v>industry-ag-main.html#fuel-switching</v>
      </c>
      <c r="R637" s="276" t="str">
        <f>IF(ISBLANK(INDEX('Policy Characteristics'!L:L,MATCH($C637,'Policy Characteristics'!$C:$C,0))),"",INDEX('Policy Characteristics'!L:L,MATCH($C637,'Policy Characteristics'!$C:$C,0)))</f>
        <v>industry-elec-and-hydrogen.html</v>
      </c>
    </row>
    <row r="638" spans="1:18" x14ac:dyDescent="0.25">
      <c r="A638" s="276" t="str">
        <f>IF(ISBLANK(INDEX('Policy Characteristics'!A:A,MATCH($C638,'Policy Characteristics'!$C:$C,0))),"",INDEX('Policy Characteristics'!A:A,MATCH($C638,'Policy Characteristics'!$C:$C,0)))</f>
        <v>Industry</v>
      </c>
      <c r="B638" s="285" t="str">
        <f>IF(ISBLANK(INDEX('Policy Characteristics'!B:B,MATCH($C638,'Policy Characteristics'!$C:$C,0))),"",INDEX('Policy Characteristics'!B:B,MATCH($C638,'Policy Characteristics'!$C:$C,0)))</f>
        <v>Electrification</v>
      </c>
      <c r="C638" s="276" t="str">
        <f t="shared" si="33"/>
        <v>Fraction of Eligible Industrial Energy Use Shifted to Electricity</v>
      </c>
      <c r="D638" s="6" t="s">
        <v>3112</v>
      </c>
      <c r="E638" s="1" t="s">
        <v>3606</v>
      </c>
      <c r="F638" t="s">
        <v>3075</v>
      </c>
      <c r="G638" s="47" t="s">
        <v>3620</v>
      </c>
      <c r="H638" s="44">
        <v>1929</v>
      </c>
      <c r="I638" s="347" t="s">
        <v>45</v>
      </c>
      <c r="J638" s="277" t="str">
        <f>IF(ISBLANK(INDEX('Policy Characteristics'!D:D,MATCH($C638,'Policy Characteristics'!$C:$C,0))),"",INDEX('Policy Characteristics'!D:D,MATCH($C638,'Policy Characteristics'!$C:$C,0)))</f>
        <v>Electrification</v>
      </c>
      <c r="K638" s="276" t="str">
        <f>IF(ISBLANK(INDEX('Policy Characteristics'!E:E,MATCH($C638,'Policy Characteristics'!$C:$C,0))),"",INDEX('Policy Characteristics'!E:E,MATCH($C638,'Policy Characteristics'!$C:$C,0)))</f>
        <v>indst shift to electricity</v>
      </c>
      <c r="L638" s="284">
        <f>IF(ISBLANK(INDEX('Policy Characteristics'!F:F,MATCH($C638,'Policy Characteristics'!$C:$C,0))),"",INDEX('Policy Characteristics'!F:F,MATCH($C638,'Policy Characteristics'!$C:$C,0)))</f>
        <v>0</v>
      </c>
      <c r="M638" s="284">
        <f>IF(ISBLANK(INDEX('Policy Characteristics'!G:G,MATCH($C638,'Policy Characteristics'!$C:$C,0))),"",INDEX('Policy Characteristics'!G:G,MATCH($C638,'Policy Characteristics'!$C:$C,0)))</f>
        <v>1</v>
      </c>
      <c r="N638" s="284">
        <f>IF(ISBLANK(INDEX('Policy Characteristics'!H:H,MATCH($C638,'Policy Characteristics'!$C:$C,0))),"",INDEX('Policy Characteristics'!H:H,MATCH($C638,'Policy Characteristics'!$C:$C,0)))</f>
        <v>0.01</v>
      </c>
      <c r="O638" s="276" t="str">
        <f>IF(ISBLANK(INDEX('Policy Characteristics'!I:I,MATCH($C638,'Policy Characteristics'!$C:$C,0))),"",INDEX('Policy Characteristics'!I:I,MATCH($C638,'Policy Characteristics'!$C:$C,0)))</f>
        <v>% of fuel shifted</v>
      </c>
      <c r="P638" s="27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8" s="276" t="str">
        <f>IF(ISBLANK(INDEX('Policy Characteristics'!K:K,MATCH($C638,'Policy Characteristics'!$C:$C,0))),"",INDEX('Policy Characteristics'!K:K,MATCH($C638,'Policy Characteristics'!$C:$C,0)))</f>
        <v>industry-ag-main.html#fuel-switching</v>
      </c>
      <c r="R638" s="276" t="str">
        <f>IF(ISBLANK(INDEX('Policy Characteristics'!L:L,MATCH($C638,'Policy Characteristics'!$C:$C,0))),"",INDEX('Policy Characteristics'!L:L,MATCH($C638,'Policy Characteristics'!$C:$C,0)))</f>
        <v>industry-elec-and-hydrogen.html</v>
      </c>
    </row>
    <row r="639" spans="1:18" x14ac:dyDescent="0.25">
      <c r="A639" s="276" t="str">
        <f>IF(ISBLANK(INDEX('Policy Characteristics'!A:A,MATCH($C639,'Policy Characteristics'!$C:$C,0))),"",INDEX('Policy Characteristics'!A:A,MATCH($C639,'Policy Characteristics'!$C:$C,0)))</f>
        <v>Industry</v>
      </c>
      <c r="B639" s="285" t="str">
        <f>IF(ISBLANK(INDEX('Policy Characteristics'!B:B,MATCH($C639,'Policy Characteristics'!$C:$C,0))),"",INDEX('Policy Characteristics'!B:B,MATCH($C639,'Policy Characteristics'!$C:$C,0)))</f>
        <v>Electrification</v>
      </c>
      <c r="C639" s="276" t="str">
        <f t="shared" si="33"/>
        <v>Fraction of Eligible Industrial Energy Use Shifted to Electricity</v>
      </c>
      <c r="D639" s="6" t="s">
        <v>3113</v>
      </c>
      <c r="E639" s="1" t="s">
        <v>3605</v>
      </c>
      <c r="F639" t="s">
        <v>3076</v>
      </c>
      <c r="G639" s="47" t="s">
        <v>3613</v>
      </c>
      <c r="H639" s="44">
        <v>1930</v>
      </c>
      <c r="I639" s="347" t="s">
        <v>44</v>
      </c>
      <c r="J639" s="277" t="str">
        <f>IF(ISBLANK(INDEX('Policy Characteristics'!D:D,MATCH($C639,'Policy Characteristics'!$C:$C,0))),"",INDEX('Policy Characteristics'!D:D,MATCH($C639,'Policy Characteristics'!$C:$C,0)))</f>
        <v>Electrification</v>
      </c>
      <c r="K639" s="276" t="str">
        <f>IF(ISBLANK(INDEX('Policy Characteristics'!E:E,MATCH($C639,'Policy Characteristics'!$C:$C,0))),"",INDEX('Policy Characteristics'!E:E,MATCH($C639,'Policy Characteristics'!$C:$C,0)))</f>
        <v>indst shift to electricity</v>
      </c>
      <c r="L639" s="284">
        <f>IF(ISBLANK(INDEX('Policy Characteristics'!F:F,MATCH($C639,'Policy Characteristics'!$C:$C,0))),"",INDEX('Policy Characteristics'!F:F,MATCH($C639,'Policy Characteristics'!$C:$C,0)))</f>
        <v>0</v>
      </c>
      <c r="M639" s="284">
        <f>IF(ISBLANK(INDEX('Policy Characteristics'!G:G,MATCH($C639,'Policy Characteristics'!$C:$C,0))),"",INDEX('Policy Characteristics'!G:G,MATCH($C639,'Policy Characteristics'!$C:$C,0)))</f>
        <v>1</v>
      </c>
      <c r="N639" s="284">
        <f>IF(ISBLANK(INDEX('Policy Characteristics'!H:H,MATCH($C639,'Policy Characteristics'!$C:$C,0))),"",INDEX('Policy Characteristics'!H:H,MATCH($C639,'Policy Characteristics'!$C:$C,0)))</f>
        <v>0.01</v>
      </c>
      <c r="O639" s="276" t="str">
        <f>IF(ISBLANK(INDEX('Policy Characteristics'!I:I,MATCH($C639,'Policy Characteristics'!$C:$C,0))),"",INDEX('Policy Characteristics'!I:I,MATCH($C639,'Policy Characteristics'!$C:$C,0)))</f>
        <v>% of fuel shifted</v>
      </c>
      <c r="P639" s="27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39" s="276" t="str">
        <f>IF(ISBLANK(INDEX('Policy Characteristics'!K:K,MATCH($C639,'Policy Characteristics'!$C:$C,0))),"",INDEX('Policy Characteristics'!K:K,MATCH($C639,'Policy Characteristics'!$C:$C,0)))</f>
        <v>industry-ag-main.html#fuel-switching</v>
      </c>
      <c r="R639" s="276" t="str">
        <f>IF(ISBLANK(INDEX('Policy Characteristics'!L:L,MATCH($C639,'Policy Characteristics'!$C:$C,0))),"",INDEX('Policy Characteristics'!L:L,MATCH($C639,'Policy Characteristics'!$C:$C,0)))</f>
        <v>industry-elec-and-hydrogen.html</v>
      </c>
    </row>
    <row r="640" spans="1:18" x14ac:dyDescent="0.25">
      <c r="A640" s="276" t="str">
        <f>IF(ISBLANK(INDEX('Policy Characteristics'!A:A,MATCH($C640,'Policy Characteristics'!$C:$C,0))),"",INDEX('Policy Characteristics'!A:A,MATCH($C640,'Policy Characteristics'!$C:$C,0)))</f>
        <v>Industry</v>
      </c>
      <c r="B640" s="285" t="str">
        <f>IF(ISBLANK(INDEX('Policy Characteristics'!B:B,MATCH($C640,'Policy Characteristics'!$C:$C,0))),"",INDEX('Policy Characteristics'!B:B,MATCH($C640,'Policy Characteristics'!$C:$C,0)))</f>
        <v>Electrification</v>
      </c>
      <c r="C640" s="276" t="str">
        <f t="shared" si="33"/>
        <v>Fraction of Eligible Industrial Energy Use Shifted to Electricity</v>
      </c>
      <c r="D640" s="6" t="s">
        <v>3113</v>
      </c>
      <c r="E640" s="1" t="s">
        <v>3607</v>
      </c>
      <c r="F640" t="s">
        <v>3076</v>
      </c>
      <c r="G640" s="47" t="s">
        <v>3614</v>
      </c>
      <c r="H640" s="44">
        <v>1931</v>
      </c>
      <c r="I640" s="347" t="s">
        <v>44</v>
      </c>
      <c r="J640" s="277" t="str">
        <f>IF(ISBLANK(INDEX('Policy Characteristics'!D:D,MATCH($C640,'Policy Characteristics'!$C:$C,0))),"",INDEX('Policy Characteristics'!D:D,MATCH($C640,'Policy Characteristics'!$C:$C,0)))</f>
        <v>Electrification</v>
      </c>
      <c r="K640" s="276" t="str">
        <f>IF(ISBLANK(INDEX('Policy Characteristics'!E:E,MATCH($C640,'Policy Characteristics'!$C:$C,0))),"",INDEX('Policy Characteristics'!E:E,MATCH($C640,'Policy Characteristics'!$C:$C,0)))</f>
        <v>indst shift to electricity</v>
      </c>
      <c r="L640" s="284">
        <f>IF(ISBLANK(INDEX('Policy Characteristics'!F:F,MATCH($C640,'Policy Characteristics'!$C:$C,0))),"",INDEX('Policy Characteristics'!F:F,MATCH($C640,'Policy Characteristics'!$C:$C,0)))</f>
        <v>0</v>
      </c>
      <c r="M640" s="284">
        <f>IF(ISBLANK(INDEX('Policy Characteristics'!G:G,MATCH($C640,'Policy Characteristics'!$C:$C,0))),"",INDEX('Policy Characteristics'!G:G,MATCH($C640,'Policy Characteristics'!$C:$C,0)))</f>
        <v>1</v>
      </c>
      <c r="N640" s="284">
        <f>IF(ISBLANK(INDEX('Policy Characteristics'!H:H,MATCH($C640,'Policy Characteristics'!$C:$C,0))),"",INDEX('Policy Characteristics'!H:H,MATCH($C640,'Policy Characteristics'!$C:$C,0)))</f>
        <v>0.01</v>
      </c>
      <c r="O640" s="276" t="str">
        <f>IF(ISBLANK(INDEX('Policy Characteristics'!I:I,MATCH($C640,'Policy Characteristics'!$C:$C,0))),"",INDEX('Policy Characteristics'!I:I,MATCH($C640,'Policy Characteristics'!$C:$C,0)))</f>
        <v>% of fuel shifted</v>
      </c>
      <c r="P640" s="27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0" s="276" t="str">
        <f>IF(ISBLANK(INDEX('Policy Characteristics'!K:K,MATCH($C640,'Policy Characteristics'!$C:$C,0))),"",INDEX('Policy Characteristics'!K:K,MATCH($C640,'Policy Characteristics'!$C:$C,0)))</f>
        <v>industry-ag-main.html#fuel-switching</v>
      </c>
      <c r="R640" s="276" t="str">
        <f>IF(ISBLANK(INDEX('Policy Characteristics'!L:L,MATCH($C640,'Policy Characteristics'!$C:$C,0))),"",INDEX('Policy Characteristics'!L:L,MATCH($C640,'Policy Characteristics'!$C:$C,0)))</f>
        <v>industry-elec-and-hydrogen.html</v>
      </c>
    </row>
    <row r="641" spans="1:18" x14ac:dyDescent="0.25">
      <c r="A641" s="276" t="str">
        <f>IF(ISBLANK(INDEX('Policy Characteristics'!A:A,MATCH($C641,'Policy Characteristics'!$C:$C,0))),"",INDEX('Policy Characteristics'!A:A,MATCH($C641,'Policy Characteristics'!$C:$C,0)))</f>
        <v>Industry</v>
      </c>
      <c r="B641" s="285" t="str">
        <f>IF(ISBLANK(INDEX('Policy Characteristics'!B:B,MATCH($C641,'Policy Characteristics'!$C:$C,0))),"",INDEX('Policy Characteristics'!B:B,MATCH($C641,'Policy Characteristics'!$C:$C,0)))</f>
        <v>Electrification</v>
      </c>
      <c r="C641" s="276" t="str">
        <f t="shared" si="33"/>
        <v>Fraction of Eligible Industrial Energy Use Shifted to Electricity</v>
      </c>
      <c r="D641" s="6" t="s">
        <v>3113</v>
      </c>
      <c r="E641" s="1" t="s">
        <v>3608</v>
      </c>
      <c r="F641" t="s">
        <v>3076</v>
      </c>
      <c r="G641" s="47" t="s">
        <v>3615</v>
      </c>
      <c r="H641" s="44">
        <v>1932</v>
      </c>
      <c r="I641" s="347" t="s">
        <v>45</v>
      </c>
      <c r="J641" s="277" t="str">
        <f>IF(ISBLANK(INDEX('Policy Characteristics'!D:D,MATCH($C641,'Policy Characteristics'!$C:$C,0))),"",INDEX('Policy Characteristics'!D:D,MATCH($C641,'Policy Characteristics'!$C:$C,0)))</f>
        <v>Electrification</v>
      </c>
      <c r="K641" s="276" t="str">
        <f>IF(ISBLANK(INDEX('Policy Characteristics'!E:E,MATCH($C641,'Policy Characteristics'!$C:$C,0))),"",INDEX('Policy Characteristics'!E:E,MATCH($C641,'Policy Characteristics'!$C:$C,0)))</f>
        <v>indst shift to electricity</v>
      </c>
      <c r="L641" s="284">
        <f>IF(ISBLANK(INDEX('Policy Characteristics'!F:F,MATCH($C641,'Policy Characteristics'!$C:$C,0))),"",INDEX('Policy Characteristics'!F:F,MATCH($C641,'Policy Characteristics'!$C:$C,0)))</f>
        <v>0</v>
      </c>
      <c r="M641" s="284">
        <f>IF(ISBLANK(INDEX('Policy Characteristics'!G:G,MATCH($C641,'Policy Characteristics'!$C:$C,0))),"",INDEX('Policy Characteristics'!G:G,MATCH($C641,'Policy Characteristics'!$C:$C,0)))</f>
        <v>1</v>
      </c>
      <c r="N641" s="284">
        <f>IF(ISBLANK(INDEX('Policy Characteristics'!H:H,MATCH($C641,'Policy Characteristics'!$C:$C,0))),"",INDEX('Policy Characteristics'!H:H,MATCH($C641,'Policy Characteristics'!$C:$C,0)))</f>
        <v>0.01</v>
      </c>
      <c r="O641" s="276" t="str">
        <f>IF(ISBLANK(INDEX('Policy Characteristics'!I:I,MATCH($C641,'Policy Characteristics'!$C:$C,0))),"",INDEX('Policy Characteristics'!I:I,MATCH($C641,'Policy Characteristics'!$C:$C,0)))</f>
        <v>% of fuel shifted</v>
      </c>
      <c r="P641" s="27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1" s="276" t="str">
        <f>IF(ISBLANK(INDEX('Policy Characteristics'!K:K,MATCH($C641,'Policy Characteristics'!$C:$C,0))),"",INDEX('Policy Characteristics'!K:K,MATCH($C641,'Policy Characteristics'!$C:$C,0)))</f>
        <v>industry-ag-main.html#fuel-switching</v>
      </c>
      <c r="R641" s="276" t="str">
        <f>IF(ISBLANK(INDEX('Policy Characteristics'!L:L,MATCH($C641,'Policy Characteristics'!$C:$C,0))),"",INDEX('Policy Characteristics'!L:L,MATCH($C641,'Policy Characteristics'!$C:$C,0)))</f>
        <v>industry-elec-and-hydrogen.html</v>
      </c>
    </row>
    <row r="642" spans="1:18" x14ac:dyDescent="0.25">
      <c r="A642" s="276" t="str">
        <f>IF(ISBLANK(INDEX('Policy Characteristics'!A:A,MATCH($C642,'Policy Characteristics'!$C:$C,0))),"",INDEX('Policy Characteristics'!A:A,MATCH($C642,'Policy Characteristics'!$C:$C,0)))</f>
        <v>Industry</v>
      </c>
      <c r="B642" s="285" t="str">
        <f>IF(ISBLANK(INDEX('Policy Characteristics'!B:B,MATCH($C642,'Policy Characteristics'!$C:$C,0))),"",INDEX('Policy Characteristics'!B:B,MATCH($C642,'Policy Characteristics'!$C:$C,0)))</f>
        <v>Electrification</v>
      </c>
      <c r="C642" s="276" t="str">
        <f t="shared" si="33"/>
        <v>Fraction of Eligible Industrial Energy Use Shifted to Electricity</v>
      </c>
      <c r="D642" s="6" t="s">
        <v>3113</v>
      </c>
      <c r="E642" s="1" t="s">
        <v>3609</v>
      </c>
      <c r="F642" t="s">
        <v>3076</v>
      </c>
      <c r="G642" s="47" t="s">
        <v>3616</v>
      </c>
      <c r="H642" s="44">
        <v>1933</v>
      </c>
      <c r="I642" s="347" t="s">
        <v>44</v>
      </c>
      <c r="J642" s="277" t="str">
        <f>IF(ISBLANK(INDEX('Policy Characteristics'!D:D,MATCH($C642,'Policy Characteristics'!$C:$C,0))),"",INDEX('Policy Characteristics'!D:D,MATCH($C642,'Policy Characteristics'!$C:$C,0)))</f>
        <v>Electrification</v>
      </c>
      <c r="K642" s="276" t="str">
        <f>IF(ISBLANK(INDEX('Policy Characteristics'!E:E,MATCH($C642,'Policy Characteristics'!$C:$C,0))),"",INDEX('Policy Characteristics'!E:E,MATCH($C642,'Policy Characteristics'!$C:$C,0)))</f>
        <v>indst shift to electricity</v>
      </c>
      <c r="L642" s="284">
        <f>IF(ISBLANK(INDEX('Policy Characteristics'!F:F,MATCH($C642,'Policy Characteristics'!$C:$C,0))),"",INDEX('Policy Characteristics'!F:F,MATCH($C642,'Policy Characteristics'!$C:$C,0)))</f>
        <v>0</v>
      </c>
      <c r="M642" s="284">
        <f>IF(ISBLANK(INDEX('Policy Characteristics'!G:G,MATCH($C642,'Policy Characteristics'!$C:$C,0))),"",INDEX('Policy Characteristics'!G:G,MATCH($C642,'Policy Characteristics'!$C:$C,0)))</f>
        <v>1</v>
      </c>
      <c r="N642" s="284">
        <f>IF(ISBLANK(INDEX('Policy Characteristics'!H:H,MATCH($C642,'Policy Characteristics'!$C:$C,0))),"",INDEX('Policy Characteristics'!H:H,MATCH($C642,'Policy Characteristics'!$C:$C,0)))</f>
        <v>0.01</v>
      </c>
      <c r="O642" s="276" t="str">
        <f>IF(ISBLANK(INDEX('Policy Characteristics'!I:I,MATCH($C642,'Policy Characteristics'!$C:$C,0))),"",INDEX('Policy Characteristics'!I:I,MATCH($C642,'Policy Characteristics'!$C:$C,0)))</f>
        <v>% of fuel shifted</v>
      </c>
      <c r="P642" s="27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2" s="276" t="str">
        <f>IF(ISBLANK(INDEX('Policy Characteristics'!K:K,MATCH($C642,'Policy Characteristics'!$C:$C,0))),"",INDEX('Policy Characteristics'!K:K,MATCH($C642,'Policy Characteristics'!$C:$C,0)))</f>
        <v>industry-ag-main.html#fuel-switching</v>
      </c>
      <c r="R642" s="276" t="str">
        <f>IF(ISBLANK(INDEX('Policy Characteristics'!L:L,MATCH($C642,'Policy Characteristics'!$C:$C,0))),"",INDEX('Policy Characteristics'!L:L,MATCH($C642,'Policy Characteristics'!$C:$C,0)))</f>
        <v>industry-elec-and-hydrogen.html</v>
      </c>
    </row>
    <row r="643" spans="1:18" x14ac:dyDescent="0.25">
      <c r="A643" s="276" t="str">
        <f>IF(ISBLANK(INDEX('Policy Characteristics'!A:A,MATCH($C643,'Policy Characteristics'!$C:$C,0))),"",INDEX('Policy Characteristics'!A:A,MATCH($C643,'Policy Characteristics'!$C:$C,0)))</f>
        <v>Industry</v>
      </c>
      <c r="B643" s="285" t="str">
        <f>IF(ISBLANK(INDEX('Policy Characteristics'!B:B,MATCH($C643,'Policy Characteristics'!$C:$C,0))),"",INDEX('Policy Characteristics'!B:B,MATCH($C643,'Policy Characteristics'!$C:$C,0)))</f>
        <v>Electrification</v>
      </c>
      <c r="C643" s="276" t="str">
        <f t="shared" si="33"/>
        <v>Fraction of Eligible Industrial Energy Use Shifted to Electricity</v>
      </c>
      <c r="D643" s="6" t="s">
        <v>3113</v>
      </c>
      <c r="E643" s="1" t="s">
        <v>3610</v>
      </c>
      <c r="F643" t="s">
        <v>3076</v>
      </c>
      <c r="G643" s="47" t="s">
        <v>3617</v>
      </c>
      <c r="H643" s="44">
        <v>1934</v>
      </c>
      <c r="I643" s="347" t="s">
        <v>44</v>
      </c>
      <c r="J643" s="277" t="str">
        <f>IF(ISBLANK(INDEX('Policy Characteristics'!D:D,MATCH($C643,'Policy Characteristics'!$C:$C,0))),"",INDEX('Policy Characteristics'!D:D,MATCH($C643,'Policy Characteristics'!$C:$C,0)))</f>
        <v>Electrification</v>
      </c>
      <c r="K643" s="276" t="str">
        <f>IF(ISBLANK(INDEX('Policy Characteristics'!E:E,MATCH($C643,'Policy Characteristics'!$C:$C,0))),"",INDEX('Policy Characteristics'!E:E,MATCH($C643,'Policy Characteristics'!$C:$C,0)))</f>
        <v>indst shift to electricity</v>
      </c>
      <c r="L643" s="284">
        <f>IF(ISBLANK(INDEX('Policy Characteristics'!F:F,MATCH($C643,'Policy Characteristics'!$C:$C,0))),"",INDEX('Policy Characteristics'!F:F,MATCH($C643,'Policy Characteristics'!$C:$C,0)))</f>
        <v>0</v>
      </c>
      <c r="M643" s="284">
        <f>IF(ISBLANK(INDEX('Policy Characteristics'!G:G,MATCH($C643,'Policy Characteristics'!$C:$C,0))),"",INDEX('Policy Characteristics'!G:G,MATCH($C643,'Policy Characteristics'!$C:$C,0)))</f>
        <v>1</v>
      </c>
      <c r="N643" s="284">
        <f>IF(ISBLANK(INDEX('Policy Characteristics'!H:H,MATCH($C643,'Policy Characteristics'!$C:$C,0))),"",INDEX('Policy Characteristics'!H:H,MATCH($C643,'Policy Characteristics'!$C:$C,0)))</f>
        <v>0.01</v>
      </c>
      <c r="O643" s="276" t="str">
        <f>IF(ISBLANK(INDEX('Policy Characteristics'!I:I,MATCH($C643,'Policy Characteristics'!$C:$C,0))),"",INDEX('Policy Characteristics'!I:I,MATCH($C643,'Policy Characteristics'!$C:$C,0)))</f>
        <v>% of fuel shifted</v>
      </c>
      <c r="P643" s="27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3" s="276" t="str">
        <f>IF(ISBLANK(INDEX('Policy Characteristics'!K:K,MATCH($C643,'Policy Characteristics'!$C:$C,0))),"",INDEX('Policy Characteristics'!K:K,MATCH($C643,'Policy Characteristics'!$C:$C,0)))</f>
        <v>industry-ag-main.html#fuel-switching</v>
      </c>
      <c r="R643" s="276" t="str">
        <f>IF(ISBLANK(INDEX('Policy Characteristics'!L:L,MATCH($C643,'Policy Characteristics'!$C:$C,0))),"",INDEX('Policy Characteristics'!L:L,MATCH($C643,'Policy Characteristics'!$C:$C,0)))</f>
        <v>industry-elec-and-hydrogen.html</v>
      </c>
    </row>
    <row r="644" spans="1:18" x14ac:dyDescent="0.25">
      <c r="A644" s="276" t="str">
        <f>IF(ISBLANK(INDEX('Policy Characteristics'!A:A,MATCH($C644,'Policy Characteristics'!$C:$C,0))),"",INDEX('Policy Characteristics'!A:A,MATCH($C644,'Policy Characteristics'!$C:$C,0)))</f>
        <v>Industry</v>
      </c>
      <c r="B644" s="285" t="str">
        <f>IF(ISBLANK(INDEX('Policy Characteristics'!B:B,MATCH($C644,'Policy Characteristics'!$C:$C,0))),"",INDEX('Policy Characteristics'!B:B,MATCH($C644,'Policy Characteristics'!$C:$C,0)))</f>
        <v>Electrification</v>
      </c>
      <c r="C644" s="276" t="str">
        <f t="shared" si="33"/>
        <v>Fraction of Eligible Industrial Energy Use Shifted to Electricity</v>
      </c>
      <c r="D644" s="6" t="s">
        <v>3113</v>
      </c>
      <c r="E644" s="1" t="s">
        <v>3611</v>
      </c>
      <c r="F644" t="s">
        <v>3076</v>
      </c>
      <c r="G644" s="47" t="s">
        <v>3618</v>
      </c>
      <c r="H644" s="44">
        <v>1935</v>
      </c>
      <c r="I644" s="347" t="s">
        <v>44</v>
      </c>
      <c r="J644" s="277" t="str">
        <f>IF(ISBLANK(INDEX('Policy Characteristics'!D:D,MATCH($C644,'Policy Characteristics'!$C:$C,0))),"",INDEX('Policy Characteristics'!D:D,MATCH($C644,'Policy Characteristics'!$C:$C,0)))</f>
        <v>Electrification</v>
      </c>
      <c r="K644" s="276" t="str">
        <f>IF(ISBLANK(INDEX('Policy Characteristics'!E:E,MATCH($C644,'Policy Characteristics'!$C:$C,0))),"",INDEX('Policy Characteristics'!E:E,MATCH($C644,'Policy Characteristics'!$C:$C,0)))</f>
        <v>indst shift to electricity</v>
      </c>
      <c r="L644" s="284">
        <f>IF(ISBLANK(INDEX('Policy Characteristics'!F:F,MATCH($C644,'Policy Characteristics'!$C:$C,0))),"",INDEX('Policy Characteristics'!F:F,MATCH($C644,'Policy Characteristics'!$C:$C,0)))</f>
        <v>0</v>
      </c>
      <c r="M644" s="284">
        <f>IF(ISBLANK(INDEX('Policy Characteristics'!G:G,MATCH($C644,'Policy Characteristics'!$C:$C,0))),"",INDEX('Policy Characteristics'!G:G,MATCH($C644,'Policy Characteristics'!$C:$C,0)))</f>
        <v>1</v>
      </c>
      <c r="N644" s="284">
        <f>IF(ISBLANK(INDEX('Policy Characteristics'!H:H,MATCH($C644,'Policy Characteristics'!$C:$C,0))),"",INDEX('Policy Characteristics'!H:H,MATCH($C644,'Policy Characteristics'!$C:$C,0)))</f>
        <v>0.01</v>
      </c>
      <c r="O644" s="276" t="str">
        <f>IF(ISBLANK(INDEX('Policy Characteristics'!I:I,MATCH($C644,'Policy Characteristics'!$C:$C,0))),"",INDEX('Policy Characteristics'!I:I,MATCH($C644,'Policy Characteristics'!$C:$C,0)))</f>
        <v>% of fuel shifted</v>
      </c>
      <c r="P644" s="27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4" s="276" t="str">
        <f>IF(ISBLANK(INDEX('Policy Characteristics'!K:K,MATCH($C644,'Policy Characteristics'!$C:$C,0))),"",INDEX('Policy Characteristics'!K:K,MATCH($C644,'Policy Characteristics'!$C:$C,0)))</f>
        <v>industry-ag-main.html#fuel-switching</v>
      </c>
      <c r="R644" s="276" t="str">
        <f>IF(ISBLANK(INDEX('Policy Characteristics'!L:L,MATCH($C644,'Policy Characteristics'!$C:$C,0))),"",INDEX('Policy Characteristics'!L:L,MATCH($C644,'Policy Characteristics'!$C:$C,0)))</f>
        <v>industry-elec-and-hydrogen.html</v>
      </c>
    </row>
    <row r="645" spans="1:18" x14ac:dyDescent="0.25">
      <c r="A645" s="276" t="str">
        <f>IF(ISBLANK(INDEX('Policy Characteristics'!A:A,MATCH($C645,'Policy Characteristics'!$C:$C,0))),"",INDEX('Policy Characteristics'!A:A,MATCH($C645,'Policy Characteristics'!$C:$C,0)))</f>
        <v>Industry</v>
      </c>
      <c r="B645" s="285" t="str">
        <f>IF(ISBLANK(INDEX('Policy Characteristics'!B:B,MATCH($C645,'Policy Characteristics'!$C:$C,0))),"",INDEX('Policy Characteristics'!B:B,MATCH($C645,'Policy Characteristics'!$C:$C,0)))</f>
        <v>Electrification</v>
      </c>
      <c r="C645" s="276" t="str">
        <f t="shared" si="33"/>
        <v>Fraction of Eligible Industrial Energy Use Shifted to Electricity</v>
      </c>
      <c r="D645" s="6" t="s">
        <v>3113</v>
      </c>
      <c r="E645" s="1" t="s">
        <v>3612</v>
      </c>
      <c r="F645" t="s">
        <v>3076</v>
      </c>
      <c r="G645" s="47" t="s">
        <v>3619</v>
      </c>
      <c r="H645" s="44">
        <v>1936</v>
      </c>
      <c r="I645" s="347" t="s">
        <v>45</v>
      </c>
      <c r="J645" s="277" t="str">
        <f>IF(ISBLANK(INDEX('Policy Characteristics'!D:D,MATCH($C645,'Policy Characteristics'!$C:$C,0))),"",INDEX('Policy Characteristics'!D:D,MATCH($C645,'Policy Characteristics'!$C:$C,0)))</f>
        <v>Electrification</v>
      </c>
      <c r="K645" s="276" t="str">
        <f>IF(ISBLANK(INDEX('Policy Characteristics'!E:E,MATCH($C645,'Policy Characteristics'!$C:$C,0))),"",INDEX('Policy Characteristics'!E:E,MATCH($C645,'Policy Characteristics'!$C:$C,0)))</f>
        <v>indst shift to electricity</v>
      </c>
      <c r="L645" s="284">
        <f>IF(ISBLANK(INDEX('Policy Characteristics'!F:F,MATCH($C645,'Policy Characteristics'!$C:$C,0))),"",INDEX('Policy Characteristics'!F:F,MATCH($C645,'Policy Characteristics'!$C:$C,0)))</f>
        <v>0</v>
      </c>
      <c r="M645" s="284">
        <f>IF(ISBLANK(INDEX('Policy Characteristics'!G:G,MATCH($C645,'Policy Characteristics'!$C:$C,0))),"",INDEX('Policy Characteristics'!G:G,MATCH($C645,'Policy Characteristics'!$C:$C,0)))</f>
        <v>1</v>
      </c>
      <c r="N645" s="284">
        <f>IF(ISBLANK(INDEX('Policy Characteristics'!H:H,MATCH($C645,'Policy Characteristics'!$C:$C,0))),"",INDEX('Policy Characteristics'!H:H,MATCH($C645,'Policy Characteristics'!$C:$C,0)))</f>
        <v>0.01</v>
      </c>
      <c r="O645" s="276" t="str">
        <f>IF(ISBLANK(INDEX('Policy Characteristics'!I:I,MATCH($C645,'Policy Characteristics'!$C:$C,0))),"",INDEX('Policy Characteristics'!I:I,MATCH($C645,'Policy Characteristics'!$C:$C,0)))</f>
        <v>% of fuel shifted</v>
      </c>
      <c r="P645" s="27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5" s="276" t="str">
        <f>IF(ISBLANK(INDEX('Policy Characteristics'!K:K,MATCH($C645,'Policy Characteristics'!$C:$C,0))),"",INDEX('Policy Characteristics'!K:K,MATCH($C645,'Policy Characteristics'!$C:$C,0)))</f>
        <v>industry-ag-main.html#fuel-switching</v>
      </c>
      <c r="R645" s="276" t="str">
        <f>IF(ISBLANK(INDEX('Policy Characteristics'!L:L,MATCH($C645,'Policy Characteristics'!$C:$C,0))),"",INDEX('Policy Characteristics'!L:L,MATCH($C645,'Policy Characteristics'!$C:$C,0)))</f>
        <v>industry-elec-and-hydrogen.html</v>
      </c>
    </row>
    <row r="646" spans="1:18" x14ac:dyDescent="0.25">
      <c r="A646" s="276" t="str">
        <f>IF(ISBLANK(INDEX('Policy Characteristics'!A:A,MATCH($C646,'Policy Characteristics'!$C:$C,0))),"",INDEX('Policy Characteristics'!A:A,MATCH($C646,'Policy Characteristics'!$C:$C,0)))</f>
        <v>Industry</v>
      </c>
      <c r="B646" s="285" t="str">
        <f>IF(ISBLANK(INDEX('Policy Characteristics'!B:B,MATCH($C646,'Policy Characteristics'!$C:$C,0))),"",INDEX('Policy Characteristics'!B:B,MATCH($C646,'Policy Characteristics'!$C:$C,0)))</f>
        <v>Electrification</v>
      </c>
      <c r="C646" s="276" t="str">
        <f t="shared" si="33"/>
        <v>Fraction of Eligible Industrial Energy Use Shifted to Electricity</v>
      </c>
      <c r="D646" s="6" t="s">
        <v>3113</v>
      </c>
      <c r="E646" s="1" t="s">
        <v>3606</v>
      </c>
      <c r="F646" t="s">
        <v>3076</v>
      </c>
      <c r="G646" s="47" t="s">
        <v>3620</v>
      </c>
      <c r="H646" s="44">
        <v>1937</v>
      </c>
      <c r="I646" s="347" t="s">
        <v>45</v>
      </c>
      <c r="J646" s="277" t="str">
        <f>IF(ISBLANK(INDEX('Policy Characteristics'!D:D,MATCH($C646,'Policy Characteristics'!$C:$C,0))),"",INDEX('Policy Characteristics'!D:D,MATCH($C646,'Policy Characteristics'!$C:$C,0)))</f>
        <v>Electrification</v>
      </c>
      <c r="K646" s="276" t="str">
        <f>IF(ISBLANK(INDEX('Policy Characteristics'!E:E,MATCH($C646,'Policy Characteristics'!$C:$C,0))),"",INDEX('Policy Characteristics'!E:E,MATCH($C646,'Policy Characteristics'!$C:$C,0)))</f>
        <v>indst shift to electricity</v>
      </c>
      <c r="L646" s="284">
        <f>IF(ISBLANK(INDEX('Policy Characteristics'!F:F,MATCH($C646,'Policy Characteristics'!$C:$C,0))),"",INDEX('Policy Characteristics'!F:F,MATCH($C646,'Policy Characteristics'!$C:$C,0)))</f>
        <v>0</v>
      </c>
      <c r="M646" s="284">
        <f>IF(ISBLANK(INDEX('Policy Characteristics'!G:G,MATCH($C646,'Policy Characteristics'!$C:$C,0))),"",INDEX('Policy Characteristics'!G:G,MATCH($C646,'Policy Characteristics'!$C:$C,0)))</f>
        <v>1</v>
      </c>
      <c r="N646" s="284">
        <f>IF(ISBLANK(INDEX('Policy Characteristics'!H:H,MATCH($C646,'Policy Characteristics'!$C:$C,0))),"",INDEX('Policy Characteristics'!H:H,MATCH($C646,'Policy Characteristics'!$C:$C,0)))</f>
        <v>0.01</v>
      </c>
      <c r="O646" s="276" t="str">
        <f>IF(ISBLANK(INDEX('Policy Characteristics'!I:I,MATCH($C646,'Policy Characteristics'!$C:$C,0))),"",INDEX('Policy Characteristics'!I:I,MATCH($C646,'Policy Characteristics'!$C:$C,0)))</f>
        <v>% of fuel shifted</v>
      </c>
      <c r="P646" s="27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6" s="276" t="str">
        <f>IF(ISBLANK(INDEX('Policy Characteristics'!K:K,MATCH($C646,'Policy Characteristics'!$C:$C,0))),"",INDEX('Policy Characteristics'!K:K,MATCH($C646,'Policy Characteristics'!$C:$C,0)))</f>
        <v>industry-ag-main.html#fuel-switching</v>
      </c>
      <c r="R646" s="276" t="str">
        <f>IF(ISBLANK(INDEX('Policy Characteristics'!L:L,MATCH($C646,'Policy Characteristics'!$C:$C,0))),"",INDEX('Policy Characteristics'!L:L,MATCH($C646,'Policy Characteristics'!$C:$C,0)))</f>
        <v>industry-elec-and-hydrogen.html</v>
      </c>
    </row>
    <row r="647" spans="1:18" x14ac:dyDescent="0.25">
      <c r="A647" s="276" t="str">
        <f>IF(ISBLANK(INDEX('Policy Characteristics'!A:A,MATCH($C647,'Policy Characteristics'!$C:$C,0))),"",INDEX('Policy Characteristics'!A:A,MATCH($C647,'Policy Characteristics'!$C:$C,0)))</f>
        <v>Industry</v>
      </c>
      <c r="B647" s="285" t="str">
        <f>IF(ISBLANK(INDEX('Policy Characteristics'!B:B,MATCH($C647,'Policy Characteristics'!$C:$C,0))),"",INDEX('Policy Characteristics'!B:B,MATCH($C647,'Policy Characteristics'!$C:$C,0)))</f>
        <v>Electrification</v>
      </c>
      <c r="C647" s="276" t="str">
        <f t="shared" si="33"/>
        <v>Fraction of Eligible Industrial Energy Use Shifted to Electricity</v>
      </c>
      <c r="D647" s="6" t="s">
        <v>3114</v>
      </c>
      <c r="E647" s="1" t="s">
        <v>3605</v>
      </c>
      <c r="F647" t="s">
        <v>2606</v>
      </c>
      <c r="G647" s="47" t="s">
        <v>3613</v>
      </c>
      <c r="H647" s="44">
        <v>1938</v>
      </c>
      <c r="I647" s="347" t="s">
        <v>44</v>
      </c>
      <c r="J647" s="277" t="str">
        <f>IF(ISBLANK(INDEX('Policy Characteristics'!D:D,MATCH($C647,'Policy Characteristics'!$C:$C,0))),"",INDEX('Policy Characteristics'!D:D,MATCH($C647,'Policy Characteristics'!$C:$C,0)))</f>
        <v>Electrification</v>
      </c>
      <c r="K647" s="276" t="str">
        <f>IF(ISBLANK(INDEX('Policy Characteristics'!E:E,MATCH($C647,'Policy Characteristics'!$C:$C,0))),"",INDEX('Policy Characteristics'!E:E,MATCH($C647,'Policy Characteristics'!$C:$C,0)))</f>
        <v>indst shift to electricity</v>
      </c>
      <c r="L647" s="284">
        <f>IF(ISBLANK(INDEX('Policy Characteristics'!F:F,MATCH($C647,'Policy Characteristics'!$C:$C,0))),"",INDEX('Policy Characteristics'!F:F,MATCH($C647,'Policy Characteristics'!$C:$C,0)))</f>
        <v>0</v>
      </c>
      <c r="M647" s="284">
        <f>IF(ISBLANK(INDEX('Policy Characteristics'!G:G,MATCH($C647,'Policy Characteristics'!$C:$C,0))),"",INDEX('Policy Characteristics'!G:G,MATCH($C647,'Policy Characteristics'!$C:$C,0)))</f>
        <v>1</v>
      </c>
      <c r="N647" s="284">
        <f>IF(ISBLANK(INDEX('Policy Characteristics'!H:H,MATCH($C647,'Policy Characteristics'!$C:$C,0))),"",INDEX('Policy Characteristics'!H:H,MATCH($C647,'Policy Characteristics'!$C:$C,0)))</f>
        <v>0.01</v>
      </c>
      <c r="O647" s="276" t="str">
        <f>IF(ISBLANK(INDEX('Policy Characteristics'!I:I,MATCH($C647,'Policy Characteristics'!$C:$C,0))),"",INDEX('Policy Characteristics'!I:I,MATCH($C647,'Policy Characteristics'!$C:$C,0)))</f>
        <v>% of fuel shifted</v>
      </c>
      <c r="P647" s="27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7" s="276" t="str">
        <f>IF(ISBLANK(INDEX('Policy Characteristics'!K:K,MATCH($C647,'Policy Characteristics'!$C:$C,0))),"",INDEX('Policy Characteristics'!K:K,MATCH($C647,'Policy Characteristics'!$C:$C,0)))</f>
        <v>industry-ag-main.html#fuel-switching</v>
      </c>
      <c r="R647" s="276" t="str">
        <f>IF(ISBLANK(INDEX('Policy Characteristics'!L:L,MATCH($C647,'Policy Characteristics'!$C:$C,0))),"",INDEX('Policy Characteristics'!L:L,MATCH($C647,'Policy Characteristics'!$C:$C,0)))</f>
        <v>industry-elec-and-hydrogen.html</v>
      </c>
    </row>
    <row r="648" spans="1:18" x14ac:dyDescent="0.25">
      <c r="A648" s="276" t="str">
        <f>IF(ISBLANK(INDEX('Policy Characteristics'!A:A,MATCH($C648,'Policy Characteristics'!$C:$C,0))),"",INDEX('Policy Characteristics'!A:A,MATCH($C648,'Policy Characteristics'!$C:$C,0)))</f>
        <v>Industry</v>
      </c>
      <c r="B648" s="285" t="str">
        <f>IF(ISBLANK(INDEX('Policy Characteristics'!B:B,MATCH($C648,'Policy Characteristics'!$C:$C,0))),"",INDEX('Policy Characteristics'!B:B,MATCH($C648,'Policy Characteristics'!$C:$C,0)))</f>
        <v>Electrification</v>
      </c>
      <c r="C648" s="276" t="str">
        <f t="shared" si="33"/>
        <v>Fraction of Eligible Industrial Energy Use Shifted to Electricity</v>
      </c>
      <c r="D648" s="6" t="s">
        <v>3114</v>
      </c>
      <c r="E648" s="1" t="s">
        <v>3607</v>
      </c>
      <c r="F648" t="s">
        <v>2606</v>
      </c>
      <c r="G648" s="47" t="s">
        <v>3614</v>
      </c>
      <c r="H648" s="44">
        <v>1939</v>
      </c>
      <c r="I648" s="347" t="s">
        <v>44</v>
      </c>
      <c r="J648" s="277" t="str">
        <f>IF(ISBLANK(INDEX('Policy Characteristics'!D:D,MATCH($C648,'Policy Characteristics'!$C:$C,0))),"",INDEX('Policy Characteristics'!D:D,MATCH($C648,'Policy Characteristics'!$C:$C,0)))</f>
        <v>Electrification</v>
      </c>
      <c r="K648" s="276" t="str">
        <f>IF(ISBLANK(INDEX('Policy Characteristics'!E:E,MATCH($C648,'Policy Characteristics'!$C:$C,0))),"",INDEX('Policy Characteristics'!E:E,MATCH($C648,'Policy Characteristics'!$C:$C,0)))</f>
        <v>indst shift to electricity</v>
      </c>
      <c r="L648" s="284">
        <f>IF(ISBLANK(INDEX('Policy Characteristics'!F:F,MATCH($C648,'Policy Characteristics'!$C:$C,0))),"",INDEX('Policy Characteristics'!F:F,MATCH($C648,'Policy Characteristics'!$C:$C,0)))</f>
        <v>0</v>
      </c>
      <c r="M648" s="284">
        <f>IF(ISBLANK(INDEX('Policy Characteristics'!G:G,MATCH($C648,'Policy Characteristics'!$C:$C,0))),"",INDEX('Policy Characteristics'!G:G,MATCH($C648,'Policy Characteristics'!$C:$C,0)))</f>
        <v>1</v>
      </c>
      <c r="N648" s="284">
        <f>IF(ISBLANK(INDEX('Policy Characteristics'!H:H,MATCH($C648,'Policy Characteristics'!$C:$C,0))),"",INDEX('Policy Characteristics'!H:H,MATCH($C648,'Policy Characteristics'!$C:$C,0)))</f>
        <v>0.01</v>
      </c>
      <c r="O648" s="276" t="str">
        <f>IF(ISBLANK(INDEX('Policy Characteristics'!I:I,MATCH($C648,'Policy Characteristics'!$C:$C,0))),"",INDEX('Policy Characteristics'!I:I,MATCH($C648,'Policy Characteristics'!$C:$C,0)))</f>
        <v>% of fuel shifted</v>
      </c>
      <c r="P648" s="27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8" s="276" t="str">
        <f>IF(ISBLANK(INDEX('Policy Characteristics'!K:K,MATCH($C648,'Policy Characteristics'!$C:$C,0))),"",INDEX('Policy Characteristics'!K:K,MATCH($C648,'Policy Characteristics'!$C:$C,0)))</f>
        <v>industry-ag-main.html#fuel-switching</v>
      </c>
      <c r="R648" s="276" t="str">
        <f>IF(ISBLANK(INDEX('Policy Characteristics'!L:L,MATCH($C648,'Policy Characteristics'!$C:$C,0))),"",INDEX('Policy Characteristics'!L:L,MATCH($C648,'Policy Characteristics'!$C:$C,0)))</f>
        <v>industry-elec-and-hydrogen.html</v>
      </c>
    </row>
    <row r="649" spans="1:18" x14ac:dyDescent="0.25">
      <c r="A649" s="276" t="str">
        <f>IF(ISBLANK(INDEX('Policy Characteristics'!A:A,MATCH($C649,'Policy Characteristics'!$C:$C,0))),"",INDEX('Policy Characteristics'!A:A,MATCH($C649,'Policy Characteristics'!$C:$C,0)))</f>
        <v>Industry</v>
      </c>
      <c r="B649" s="285" t="str">
        <f>IF(ISBLANK(INDEX('Policy Characteristics'!B:B,MATCH($C649,'Policy Characteristics'!$C:$C,0))),"",INDEX('Policy Characteristics'!B:B,MATCH($C649,'Policy Characteristics'!$C:$C,0)))</f>
        <v>Electrification</v>
      </c>
      <c r="C649" s="276" t="str">
        <f t="shared" si="33"/>
        <v>Fraction of Eligible Industrial Energy Use Shifted to Electricity</v>
      </c>
      <c r="D649" s="6" t="s">
        <v>3114</v>
      </c>
      <c r="E649" s="1" t="s">
        <v>3608</v>
      </c>
      <c r="F649" t="s">
        <v>2606</v>
      </c>
      <c r="G649" s="47" t="s">
        <v>3615</v>
      </c>
      <c r="H649" s="44">
        <v>1940</v>
      </c>
      <c r="I649" s="347" t="s">
        <v>44</v>
      </c>
      <c r="J649" s="277" t="str">
        <f>IF(ISBLANK(INDEX('Policy Characteristics'!D:D,MATCH($C649,'Policy Characteristics'!$C:$C,0))),"",INDEX('Policy Characteristics'!D:D,MATCH($C649,'Policy Characteristics'!$C:$C,0)))</f>
        <v>Electrification</v>
      </c>
      <c r="K649" s="276" t="str">
        <f>IF(ISBLANK(INDEX('Policy Characteristics'!E:E,MATCH($C649,'Policy Characteristics'!$C:$C,0))),"",INDEX('Policy Characteristics'!E:E,MATCH($C649,'Policy Characteristics'!$C:$C,0)))</f>
        <v>indst shift to electricity</v>
      </c>
      <c r="L649" s="284">
        <f>IF(ISBLANK(INDEX('Policy Characteristics'!F:F,MATCH($C649,'Policy Characteristics'!$C:$C,0))),"",INDEX('Policy Characteristics'!F:F,MATCH($C649,'Policy Characteristics'!$C:$C,0)))</f>
        <v>0</v>
      </c>
      <c r="M649" s="284">
        <f>IF(ISBLANK(INDEX('Policy Characteristics'!G:G,MATCH($C649,'Policy Characteristics'!$C:$C,0))),"",INDEX('Policy Characteristics'!G:G,MATCH($C649,'Policy Characteristics'!$C:$C,0)))</f>
        <v>1</v>
      </c>
      <c r="N649" s="284">
        <f>IF(ISBLANK(INDEX('Policy Characteristics'!H:H,MATCH($C649,'Policy Characteristics'!$C:$C,0))),"",INDEX('Policy Characteristics'!H:H,MATCH($C649,'Policy Characteristics'!$C:$C,0)))</f>
        <v>0.01</v>
      </c>
      <c r="O649" s="276" t="str">
        <f>IF(ISBLANK(INDEX('Policy Characteristics'!I:I,MATCH($C649,'Policy Characteristics'!$C:$C,0))),"",INDEX('Policy Characteristics'!I:I,MATCH($C649,'Policy Characteristics'!$C:$C,0)))</f>
        <v>% of fuel shifted</v>
      </c>
      <c r="P649" s="27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49" s="276" t="str">
        <f>IF(ISBLANK(INDEX('Policy Characteristics'!K:K,MATCH($C649,'Policy Characteristics'!$C:$C,0))),"",INDEX('Policy Characteristics'!K:K,MATCH($C649,'Policy Characteristics'!$C:$C,0)))</f>
        <v>industry-ag-main.html#fuel-switching</v>
      </c>
      <c r="R649" s="276" t="str">
        <f>IF(ISBLANK(INDEX('Policy Characteristics'!L:L,MATCH($C649,'Policy Characteristics'!$C:$C,0))),"",INDEX('Policy Characteristics'!L:L,MATCH($C649,'Policy Characteristics'!$C:$C,0)))</f>
        <v>industry-elec-and-hydrogen.html</v>
      </c>
    </row>
    <row r="650" spans="1:18" x14ac:dyDescent="0.25">
      <c r="A650" s="276" t="str">
        <f>IF(ISBLANK(INDEX('Policy Characteristics'!A:A,MATCH($C650,'Policy Characteristics'!$C:$C,0))),"",INDEX('Policy Characteristics'!A:A,MATCH($C650,'Policy Characteristics'!$C:$C,0)))</f>
        <v>Industry</v>
      </c>
      <c r="B650" s="285" t="str">
        <f>IF(ISBLANK(INDEX('Policy Characteristics'!B:B,MATCH($C650,'Policy Characteristics'!$C:$C,0))),"",INDEX('Policy Characteristics'!B:B,MATCH($C650,'Policy Characteristics'!$C:$C,0)))</f>
        <v>Electrification</v>
      </c>
      <c r="C650" s="276" t="str">
        <f t="shared" si="33"/>
        <v>Fraction of Eligible Industrial Energy Use Shifted to Electricity</v>
      </c>
      <c r="D650" s="6" t="s">
        <v>3114</v>
      </c>
      <c r="E650" s="1" t="s">
        <v>3609</v>
      </c>
      <c r="F650" t="s">
        <v>2606</v>
      </c>
      <c r="G650" s="47" t="s">
        <v>3616</v>
      </c>
      <c r="H650" s="44">
        <v>1941</v>
      </c>
      <c r="I650" s="347" t="s">
        <v>44</v>
      </c>
      <c r="J650" s="277" t="str">
        <f>IF(ISBLANK(INDEX('Policy Characteristics'!D:D,MATCH($C650,'Policy Characteristics'!$C:$C,0))),"",INDEX('Policy Characteristics'!D:D,MATCH($C650,'Policy Characteristics'!$C:$C,0)))</f>
        <v>Electrification</v>
      </c>
      <c r="K650" s="276" t="str">
        <f>IF(ISBLANK(INDEX('Policy Characteristics'!E:E,MATCH($C650,'Policy Characteristics'!$C:$C,0))),"",INDEX('Policy Characteristics'!E:E,MATCH($C650,'Policy Characteristics'!$C:$C,0)))</f>
        <v>indst shift to electricity</v>
      </c>
      <c r="L650" s="284">
        <f>IF(ISBLANK(INDEX('Policy Characteristics'!F:F,MATCH($C650,'Policy Characteristics'!$C:$C,0))),"",INDEX('Policy Characteristics'!F:F,MATCH($C650,'Policy Characteristics'!$C:$C,0)))</f>
        <v>0</v>
      </c>
      <c r="M650" s="284">
        <f>IF(ISBLANK(INDEX('Policy Characteristics'!G:G,MATCH($C650,'Policy Characteristics'!$C:$C,0))),"",INDEX('Policy Characteristics'!G:G,MATCH($C650,'Policy Characteristics'!$C:$C,0)))</f>
        <v>1</v>
      </c>
      <c r="N650" s="284">
        <f>IF(ISBLANK(INDEX('Policy Characteristics'!H:H,MATCH($C650,'Policy Characteristics'!$C:$C,0))),"",INDEX('Policy Characteristics'!H:H,MATCH($C650,'Policy Characteristics'!$C:$C,0)))</f>
        <v>0.01</v>
      </c>
      <c r="O650" s="276" t="str">
        <f>IF(ISBLANK(INDEX('Policy Characteristics'!I:I,MATCH($C650,'Policy Characteristics'!$C:$C,0))),"",INDEX('Policy Characteristics'!I:I,MATCH($C650,'Policy Characteristics'!$C:$C,0)))</f>
        <v>% of fuel shifted</v>
      </c>
      <c r="P650" s="27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0" s="276" t="str">
        <f>IF(ISBLANK(INDEX('Policy Characteristics'!K:K,MATCH($C650,'Policy Characteristics'!$C:$C,0))),"",INDEX('Policy Characteristics'!K:K,MATCH($C650,'Policy Characteristics'!$C:$C,0)))</f>
        <v>industry-ag-main.html#fuel-switching</v>
      </c>
      <c r="R650" s="276" t="str">
        <f>IF(ISBLANK(INDEX('Policy Characteristics'!L:L,MATCH($C650,'Policy Characteristics'!$C:$C,0))),"",INDEX('Policy Characteristics'!L:L,MATCH($C650,'Policy Characteristics'!$C:$C,0)))</f>
        <v>industry-elec-and-hydrogen.html</v>
      </c>
    </row>
    <row r="651" spans="1:18" x14ac:dyDescent="0.25">
      <c r="A651" s="276" t="str">
        <f>IF(ISBLANK(INDEX('Policy Characteristics'!A:A,MATCH($C651,'Policy Characteristics'!$C:$C,0))),"",INDEX('Policy Characteristics'!A:A,MATCH($C651,'Policy Characteristics'!$C:$C,0)))</f>
        <v>Industry</v>
      </c>
      <c r="B651" s="285" t="str">
        <f>IF(ISBLANK(INDEX('Policy Characteristics'!B:B,MATCH($C651,'Policy Characteristics'!$C:$C,0))),"",INDEX('Policy Characteristics'!B:B,MATCH($C651,'Policy Characteristics'!$C:$C,0)))</f>
        <v>Electrification</v>
      </c>
      <c r="C651" s="276" t="str">
        <f t="shared" si="33"/>
        <v>Fraction of Eligible Industrial Energy Use Shifted to Electricity</v>
      </c>
      <c r="D651" s="6" t="s">
        <v>3114</v>
      </c>
      <c r="E651" s="1" t="s">
        <v>3610</v>
      </c>
      <c r="F651" t="s">
        <v>2606</v>
      </c>
      <c r="G651" s="47" t="s">
        <v>3617</v>
      </c>
      <c r="H651" s="44">
        <v>1942</v>
      </c>
      <c r="I651" s="347" t="s">
        <v>44</v>
      </c>
      <c r="J651" s="277" t="str">
        <f>IF(ISBLANK(INDEX('Policy Characteristics'!D:D,MATCH($C651,'Policy Characteristics'!$C:$C,0))),"",INDEX('Policy Characteristics'!D:D,MATCH($C651,'Policy Characteristics'!$C:$C,0)))</f>
        <v>Electrification</v>
      </c>
      <c r="K651" s="276" t="str">
        <f>IF(ISBLANK(INDEX('Policy Characteristics'!E:E,MATCH($C651,'Policy Characteristics'!$C:$C,0))),"",INDEX('Policy Characteristics'!E:E,MATCH($C651,'Policy Characteristics'!$C:$C,0)))</f>
        <v>indst shift to electricity</v>
      </c>
      <c r="L651" s="284">
        <f>IF(ISBLANK(INDEX('Policy Characteristics'!F:F,MATCH($C651,'Policy Characteristics'!$C:$C,0))),"",INDEX('Policy Characteristics'!F:F,MATCH($C651,'Policy Characteristics'!$C:$C,0)))</f>
        <v>0</v>
      </c>
      <c r="M651" s="284">
        <f>IF(ISBLANK(INDEX('Policy Characteristics'!G:G,MATCH($C651,'Policy Characteristics'!$C:$C,0))),"",INDEX('Policy Characteristics'!G:G,MATCH($C651,'Policy Characteristics'!$C:$C,0)))</f>
        <v>1</v>
      </c>
      <c r="N651" s="284">
        <f>IF(ISBLANK(INDEX('Policy Characteristics'!H:H,MATCH($C651,'Policy Characteristics'!$C:$C,0))),"",INDEX('Policy Characteristics'!H:H,MATCH($C651,'Policy Characteristics'!$C:$C,0)))</f>
        <v>0.01</v>
      </c>
      <c r="O651" s="276" t="str">
        <f>IF(ISBLANK(INDEX('Policy Characteristics'!I:I,MATCH($C651,'Policy Characteristics'!$C:$C,0))),"",INDEX('Policy Characteristics'!I:I,MATCH($C651,'Policy Characteristics'!$C:$C,0)))</f>
        <v>% of fuel shifted</v>
      </c>
      <c r="P651" s="27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1" s="276" t="str">
        <f>IF(ISBLANK(INDEX('Policy Characteristics'!K:K,MATCH($C651,'Policy Characteristics'!$C:$C,0))),"",INDEX('Policy Characteristics'!K:K,MATCH($C651,'Policy Characteristics'!$C:$C,0)))</f>
        <v>industry-ag-main.html#fuel-switching</v>
      </c>
      <c r="R651" s="276" t="str">
        <f>IF(ISBLANK(INDEX('Policy Characteristics'!L:L,MATCH($C651,'Policy Characteristics'!$C:$C,0))),"",INDEX('Policy Characteristics'!L:L,MATCH($C651,'Policy Characteristics'!$C:$C,0)))</f>
        <v>industry-elec-and-hydrogen.html</v>
      </c>
    </row>
    <row r="652" spans="1:18" x14ac:dyDescent="0.25">
      <c r="A652" s="276" t="str">
        <f>IF(ISBLANK(INDEX('Policy Characteristics'!A:A,MATCH($C652,'Policy Characteristics'!$C:$C,0))),"",INDEX('Policy Characteristics'!A:A,MATCH($C652,'Policy Characteristics'!$C:$C,0)))</f>
        <v>Industry</v>
      </c>
      <c r="B652" s="285" t="str">
        <f>IF(ISBLANK(INDEX('Policy Characteristics'!B:B,MATCH($C652,'Policy Characteristics'!$C:$C,0))),"",INDEX('Policy Characteristics'!B:B,MATCH($C652,'Policy Characteristics'!$C:$C,0)))</f>
        <v>Electrification</v>
      </c>
      <c r="C652" s="276" t="str">
        <f t="shared" si="33"/>
        <v>Fraction of Eligible Industrial Energy Use Shifted to Electricity</v>
      </c>
      <c r="D652" s="6" t="s">
        <v>3114</v>
      </c>
      <c r="E652" s="1" t="s">
        <v>3611</v>
      </c>
      <c r="F652" t="s">
        <v>2606</v>
      </c>
      <c r="G652" s="47" t="s">
        <v>3618</v>
      </c>
      <c r="H652" s="44">
        <v>1943</v>
      </c>
      <c r="I652" s="347" t="s">
        <v>44</v>
      </c>
      <c r="J652" s="277" t="str">
        <f>IF(ISBLANK(INDEX('Policy Characteristics'!D:D,MATCH($C652,'Policy Characteristics'!$C:$C,0))),"",INDEX('Policy Characteristics'!D:D,MATCH($C652,'Policy Characteristics'!$C:$C,0)))</f>
        <v>Electrification</v>
      </c>
      <c r="K652" s="276" t="str">
        <f>IF(ISBLANK(INDEX('Policy Characteristics'!E:E,MATCH($C652,'Policy Characteristics'!$C:$C,0))),"",INDEX('Policy Characteristics'!E:E,MATCH($C652,'Policy Characteristics'!$C:$C,0)))</f>
        <v>indst shift to electricity</v>
      </c>
      <c r="L652" s="284">
        <f>IF(ISBLANK(INDEX('Policy Characteristics'!F:F,MATCH($C652,'Policy Characteristics'!$C:$C,0))),"",INDEX('Policy Characteristics'!F:F,MATCH($C652,'Policy Characteristics'!$C:$C,0)))</f>
        <v>0</v>
      </c>
      <c r="M652" s="284">
        <f>IF(ISBLANK(INDEX('Policy Characteristics'!G:G,MATCH($C652,'Policy Characteristics'!$C:$C,0))),"",INDEX('Policy Characteristics'!G:G,MATCH($C652,'Policy Characteristics'!$C:$C,0)))</f>
        <v>1</v>
      </c>
      <c r="N652" s="284">
        <f>IF(ISBLANK(INDEX('Policy Characteristics'!H:H,MATCH($C652,'Policy Characteristics'!$C:$C,0))),"",INDEX('Policy Characteristics'!H:H,MATCH($C652,'Policy Characteristics'!$C:$C,0)))</f>
        <v>0.01</v>
      </c>
      <c r="O652" s="276" t="str">
        <f>IF(ISBLANK(INDEX('Policy Characteristics'!I:I,MATCH($C652,'Policy Characteristics'!$C:$C,0))),"",INDEX('Policy Characteristics'!I:I,MATCH($C652,'Policy Characteristics'!$C:$C,0)))</f>
        <v>% of fuel shifted</v>
      </c>
      <c r="P652" s="27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2" s="276" t="str">
        <f>IF(ISBLANK(INDEX('Policy Characteristics'!K:K,MATCH($C652,'Policy Characteristics'!$C:$C,0))),"",INDEX('Policy Characteristics'!K:K,MATCH($C652,'Policy Characteristics'!$C:$C,0)))</f>
        <v>industry-ag-main.html#fuel-switching</v>
      </c>
      <c r="R652" s="276" t="str">
        <f>IF(ISBLANK(INDEX('Policy Characteristics'!L:L,MATCH($C652,'Policy Characteristics'!$C:$C,0))),"",INDEX('Policy Characteristics'!L:L,MATCH($C652,'Policy Characteristics'!$C:$C,0)))</f>
        <v>industry-elec-and-hydrogen.html</v>
      </c>
    </row>
    <row r="653" spans="1:18" x14ac:dyDescent="0.25">
      <c r="A653" s="276" t="str">
        <f>IF(ISBLANK(INDEX('Policy Characteristics'!A:A,MATCH($C653,'Policy Characteristics'!$C:$C,0))),"",INDEX('Policy Characteristics'!A:A,MATCH($C653,'Policy Characteristics'!$C:$C,0)))</f>
        <v>Industry</v>
      </c>
      <c r="B653" s="285" t="str">
        <f>IF(ISBLANK(INDEX('Policy Characteristics'!B:B,MATCH($C653,'Policy Characteristics'!$C:$C,0))),"",INDEX('Policy Characteristics'!B:B,MATCH($C653,'Policy Characteristics'!$C:$C,0)))</f>
        <v>Electrification</v>
      </c>
      <c r="C653" s="276" t="str">
        <f t="shared" si="33"/>
        <v>Fraction of Eligible Industrial Energy Use Shifted to Electricity</v>
      </c>
      <c r="D653" s="6" t="s">
        <v>3114</v>
      </c>
      <c r="E653" s="1" t="s">
        <v>3612</v>
      </c>
      <c r="F653" t="s">
        <v>2606</v>
      </c>
      <c r="G653" s="47" t="s">
        <v>3619</v>
      </c>
      <c r="H653" s="44">
        <v>1944</v>
      </c>
      <c r="I653" s="347" t="s">
        <v>45</v>
      </c>
      <c r="J653" s="277" t="str">
        <f>IF(ISBLANK(INDEX('Policy Characteristics'!D:D,MATCH($C653,'Policy Characteristics'!$C:$C,0))),"",INDEX('Policy Characteristics'!D:D,MATCH($C653,'Policy Characteristics'!$C:$C,0)))</f>
        <v>Electrification</v>
      </c>
      <c r="K653" s="276" t="str">
        <f>IF(ISBLANK(INDEX('Policy Characteristics'!E:E,MATCH($C653,'Policy Characteristics'!$C:$C,0))),"",INDEX('Policy Characteristics'!E:E,MATCH($C653,'Policy Characteristics'!$C:$C,0)))</f>
        <v>indst shift to electricity</v>
      </c>
      <c r="L653" s="284">
        <f>IF(ISBLANK(INDEX('Policy Characteristics'!F:F,MATCH($C653,'Policy Characteristics'!$C:$C,0))),"",INDEX('Policy Characteristics'!F:F,MATCH($C653,'Policy Characteristics'!$C:$C,0)))</f>
        <v>0</v>
      </c>
      <c r="M653" s="284">
        <f>IF(ISBLANK(INDEX('Policy Characteristics'!G:G,MATCH($C653,'Policy Characteristics'!$C:$C,0))),"",INDEX('Policy Characteristics'!G:G,MATCH($C653,'Policy Characteristics'!$C:$C,0)))</f>
        <v>1</v>
      </c>
      <c r="N653" s="284">
        <f>IF(ISBLANK(INDEX('Policy Characteristics'!H:H,MATCH($C653,'Policy Characteristics'!$C:$C,0))),"",INDEX('Policy Characteristics'!H:H,MATCH($C653,'Policy Characteristics'!$C:$C,0)))</f>
        <v>0.01</v>
      </c>
      <c r="O653" s="276" t="str">
        <f>IF(ISBLANK(INDEX('Policy Characteristics'!I:I,MATCH($C653,'Policy Characteristics'!$C:$C,0))),"",INDEX('Policy Characteristics'!I:I,MATCH($C653,'Policy Characteristics'!$C:$C,0)))</f>
        <v>% of fuel shifted</v>
      </c>
      <c r="P653" s="27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3" s="276" t="str">
        <f>IF(ISBLANK(INDEX('Policy Characteristics'!K:K,MATCH($C653,'Policy Characteristics'!$C:$C,0))),"",INDEX('Policy Characteristics'!K:K,MATCH($C653,'Policy Characteristics'!$C:$C,0)))</f>
        <v>industry-ag-main.html#fuel-switching</v>
      </c>
      <c r="R653" s="276" t="str">
        <f>IF(ISBLANK(INDEX('Policy Characteristics'!L:L,MATCH($C653,'Policy Characteristics'!$C:$C,0))),"",INDEX('Policy Characteristics'!L:L,MATCH($C653,'Policy Characteristics'!$C:$C,0)))</f>
        <v>industry-elec-and-hydrogen.html</v>
      </c>
    </row>
    <row r="654" spans="1:18" x14ac:dyDescent="0.25">
      <c r="A654" s="276" t="str">
        <f>IF(ISBLANK(INDEX('Policy Characteristics'!A:A,MATCH($C654,'Policy Characteristics'!$C:$C,0))),"",INDEX('Policy Characteristics'!A:A,MATCH($C654,'Policy Characteristics'!$C:$C,0)))</f>
        <v>Industry</v>
      </c>
      <c r="B654" s="285" t="str">
        <f>IF(ISBLANK(INDEX('Policy Characteristics'!B:B,MATCH($C654,'Policy Characteristics'!$C:$C,0))),"",INDEX('Policy Characteristics'!B:B,MATCH($C654,'Policy Characteristics'!$C:$C,0)))</f>
        <v>Electrification</v>
      </c>
      <c r="C654" s="276" t="str">
        <f t="shared" si="33"/>
        <v>Fraction of Eligible Industrial Energy Use Shifted to Electricity</v>
      </c>
      <c r="D654" s="6" t="s">
        <v>3114</v>
      </c>
      <c r="E654" s="1" t="s">
        <v>3606</v>
      </c>
      <c r="F654" t="s">
        <v>2606</v>
      </c>
      <c r="G654" s="47" t="s">
        <v>3620</v>
      </c>
      <c r="H654" s="44">
        <v>1945</v>
      </c>
      <c r="I654" s="347" t="s">
        <v>44</v>
      </c>
      <c r="J654" s="277" t="str">
        <f>IF(ISBLANK(INDEX('Policy Characteristics'!D:D,MATCH($C654,'Policy Characteristics'!$C:$C,0))),"",INDEX('Policy Characteristics'!D:D,MATCH($C654,'Policy Characteristics'!$C:$C,0)))</f>
        <v>Electrification</v>
      </c>
      <c r="K654" s="276" t="str">
        <f>IF(ISBLANK(INDEX('Policy Characteristics'!E:E,MATCH($C654,'Policy Characteristics'!$C:$C,0))),"",INDEX('Policy Characteristics'!E:E,MATCH($C654,'Policy Characteristics'!$C:$C,0)))</f>
        <v>indst shift to electricity</v>
      </c>
      <c r="L654" s="284">
        <f>IF(ISBLANK(INDEX('Policy Characteristics'!F:F,MATCH($C654,'Policy Characteristics'!$C:$C,0))),"",INDEX('Policy Characteristics'!F:F,MATCH($C654,'Policy Characteristics'!$C:$C,0)))</f>
        <v>0</v>
      </c>
      <c r="M654" s="284">
        <f>IF(ISBLANK(INDEX('Policy Characteristics'!G:G,MATCH($C654,'Policy Characteristics'!$C:$C,0))),"",INDEX('Policy Characteristics'!G:G,MATCH($C654,'Policy Characteristics'!$C:$C,0)))</f>
        <v>1</v>
      </c>
      <c r="N654" s="284">
        <f>IF(ISBLANK(INDEX('Policy Characteristics'!H:H,MATCH($C654,'Policy Characteristics'!$C:$C,0))),"",INDEX('Policy Characteristics'!H:H,MATCH($C654,'Policy Characteristics'!$C:$C,0)))</f>
        <v>0.01</v>
      </c>
      <c r="O654" s="276" t="str">
        <f>IF(ISBLANK(INDEX('Policy Characteristics'!I:I,MATCH($C654,'Policy Characteristics'!$C:$C,0))),"",INDEX('Policy Characteristics'!I:I,MATCH($C654,'Policy Characteristics'!$C:$C,0)))</f>
        <v>% of fuel shifted</v>
      </c>
      <c r="P654" s="27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4" s="276" t="str">
        <f>IF(ISBLANK(INDEX('Policy Characteristics'!K:K,MATCH($C654,'Policy Characteristics'!$C:$C,0))),"",INDEX('Policy Characteristics'!K:K,MATCH($C654,'Policy Characteristics'!$C:$C,0)))</f>
        <v>industry-ag-main.html#fuel-switching</v>
      </c>
      <c r="R654" s="276" t="str">
        <f>IF(ISBLANK(INDEX('Policy Characteristics'!L:L,MATCH($C654,'Policy Characteristics'!$C:$C,0))),"",INDEX('Policy Characteristics'!L:L,MATCH($C654,'Policy Characteristics'!$C:$C,0)))</f>
        <v>industry-elec-and-hydrogen.html</v>
      </c>
    </row>
    <row r="655" spans="1:18" x14ac:dyDescent="0.25">
      <c r="A655" s="276" t="str">
        <f>IF(ISBLANK(INDEX('Policy Characteristics'!A:A,MATCH($C655,'Policy Characteristics'!$C:$C,0))),"",INDEX('Policy Characteristics'!A:A,MATCH($C655,'Policy Characteristics'!$C:$C,0)))</f>
        <v>Industry</v>
      </c>
      <c r="B655" s="285" t="str">
        <f>IF(ISBLANK(INDEX('Policy Characteristics'!B:B,MATCH($C655,'Policy Characteristics'!$C:$C,0))),"",INDEX('Policy Characteristics'!B:B,MATCH($C655,'Policy Characteristics'!$C:$C,0)))</f>
        <v>Electrification</v>
      </c>
      <c r="C655" s="276" t="str">
        <f t="shared" si="33"/>
        <v>Fraction of Eligible Industrial Energy Use Shifted to Electricity</v>
      </c>
      <c r="D655" s="6" t="s">
        <v>3115</v>
      </c>
      <c r="E655" s="1" t="s">
        <v>3605</v>
      </c>
      <c r="F655" t="s">
        <v>3077</v>
      </c>
      <c r="G655" s="47" t="s">
        <v>3613</v>
      </c>
      <c r="H655" s="44">
        <v>1946</v>
      </c>
      <c r="I655" s="347" t="s">
        <v>44</v>
      </c>
      <c r="J655" s="277" t="str">
        <f>IF(ISBLANK(INDEX('Policy Characteristics'!D:D,MATCH($C655,'Policy Characteristics'!$C:$C,0))),"",INDEX('Policy Characteristics'!D:D,MATCH($C655,'Policy Characteristics'!$C:$C,0)))</f>
        <v>Electrification</v>
      </c>
      <c r="K655" s="276" t="str">
        <f>IF(ISBLANK(INDEX('Policy Characteristics'!E:E,MATCH($C655,'Policy Characteristics'!$C:$C,0))),"",INDEX('Policy Characteristics'!E:E,MATCH($C655,'Policy Characteristics'!$C:$C,0)))</f>
        <v>indst shift to electricity</v>
      </c>
      <c r="L655" s="284">
        <f>IF(ISBLANK(INDEX('Policy Characteristics'!F:F,MATCH($C655,'Policy Characteristics'!$C:$C,0))),"",INDEX('Policy Characteristics'!F:F,MATCH($C655,'Policy Characteristics'!$C:$C,0)))</f>
        <v>0</v>
      </c>
      <c r="M655" s="284">
        <f>IF(ISBLANK(INDEX('Policy Characteristics'!G:G,MATCH($C655,'Policy Characteristics'!$C:$C,0))),"",INDEX('Policy Characteristics'!G:G,MATCH($C655,'Policy Characteristics'!$C:$C,0)))</f>
        <v>1</v>
      </c>
      <c r="N655" s="284">
        <f>IF(ISBLANK(INDEX('Policy Characteristics'!H:H,MATCH($C655,'Policy Characteristics'!$C:$C,0))),"",INDEX('Policy Characteristics'!H:H,MATCH($C655,'Policy Characteristics'!$C:$C,0)))</f>
        <v>0.01</v>
      </c>
      <c r="O655" s="276" t="str">
        <f>IF(ISBLANK(INDEX('Policy Characteristics'!I:I,MATCH($C655,'Policy Characteristics'!$C:$C,0))),"",INDEX('Policy Characteristics'!I:I,MATCH($C655,'Policy Characteristics'!$C:$C,0)))</f>
        <v>% of fuel shifted</v>
      </c>
      <c r="P655" s="27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5" s="276" t="str">
        <f>IF(ISBLANK(INDEX('Policy Characteristics'!K:K,MATCH($C655,'Policy Characteristics'!$C:$C,0))),"",INDEX('Policy Characteristics'!K:K,MATCH($C655,'Policy Characteristics'!$C:$C,0)))</f>
        <v>industry-ag-main.html#fuel-switching</v>
      </c>
      <c r="R655" s="276" t="str">
        <f>IF(ISBLANK(INDEX('Policy Characteristics'!L:L,MATCH($C655,'Policy Characteristics'!$C:$C,0))),"",INDEX('Policy Characteristics'!L:L,MATCH($C655,'Policy Characteristics'!$C:$C,0)))</f>
        <v>industry-elec-and-hydrogen.html</v>
      </c>
    </row>
    <row r="656" spans="1:18" x14ac:dyDescent="0.25">
      <c r="A656" s="276" t="str">
        <f>IF(ISBLANK(INDEX('Policy Characteristics'!A:A,MATCH($C656,'Policy Characteristics'!$C:$C,0))),"",INDEX('Policy Characteristics'!A:A,MATCH($C656,'Policy Characteristics'!$C:$C,0)))</f>
        <v>Industry</v>
      </c>
      <c r="B656" s="285" t="str">
        <f>IF(ISBLANK(INDEX('Policy Characteristics'!B:B,MATCH($C656,'Policy Characteristics'!$C:$C,0))),"",INDEX('Policy Characteristics'!B:B,MATCH($C656,'Policy Characteristics'!$C:$C,0)))</f>
        <v>Electrification</v>
      </c>
      <c r="C656" s="276" t="str">
        <f t="shared" si="33"/>
        <v>Fraction of Eligible Industrial Energy Use Shifted to Electricity</v>
      </c>
      <c r="D656" s="6" t="s">
        <v>3115</v>
      </c>
      <c r="E656" s="1" t="s">
        <v>3607</v>
      </c>
      <c r="F656" t="s">
        <v>3077</v>
      </c>
      <c r="G656" s="47" t="s">
        <v>3614</v>
      </c>
      <c r="H656" s="44">
        <v>1947</v>
      </c>
      <c r="I656" s="347" t="s">
        <v>44</v>
      </c>
      <c r="J656" s="277" t="str">
        <f>IF(ISBLANK(INDEX('Policy Characteristics'!D:D,MATCH($C656,'Policy Characteristics'!$C:$C,0))),"",INDEX('Policy Characteristics'!D:D,MATCH($C656,'Policy Characteristics'!$C:$C,0)))</f>
        <v>Electrification</v>
      </c>
      <c r="K656" s="276" t="str">
        <f>IF(ISBLANK(INDEX('Policy Characteristics'!E:E,MATCH($C656,'Policy Characteristics'!$C:$C,0))),"",INDEX('Policy Characteristics'!E:E,MATCH($C656,'Policy Characteristics'!$C:$C,0)))</f>
        <v>indst shift to electricity</v>
      </c>
      <c r="L656" s="284">
        <f>IF(ISBLANK(INDEX('Policy Characteristics'!F:F,MATCH($C656,'Policy Characteristics'!$C:$C,0))),"",INDEX('Policy Characteristics'!F:F,MATCH($C656,'Policy Characteristics'!$C:$C,0)))</f>
        <v>0</v>
      </c>
      <c r="M656" s="284">
        <f>IF(ISBLANK(INDEX('Policy Characteristics'!G:G,MATCH($C656,'Policy Characteristics'!$C:$C,0))),"",INDEX('Policy Characteristics'!G:G,MATCH($C656,'Policy Characteristics'!$C:$C,0)))</f>
        <v>1</v>
      </c>
      <c r="N656" s="284">
        <f>IF(ISBLANK(INDEX('Policy Characteristics'!H:H,MATCH($C656,'Policy Characteristics'!$C:$C,0))),"",INDEX('Policy Characteristics'!H:H,MATCH($C656,'Policy Characteristics'!$C:$C,0)))</f>
        <v>0.01</v>
      </c>
      <c r="O656" s="276" t="str">
        <f>IF(ISBLANK(INDEX('Policy Characteristics'!I:I,MATCH($C656,'Policy Characteristics'!$C:$C,0))),"",INDEX('Policy Characteristics'!I:I,MATCH($C656,'Policy Characteristics'!$C:$C,0)))</f>
        <v>% of fuel shifted</v>
      </c>
      <c r="P656" s="27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6" s="276" t="str">
        <f>IF(ISBLANK(INDEX('Policy Characteristics'!K:K,MATCH($C656,'Policy Characteristics'!$C:$C,0))),"",INDEX('Policy Characteristics'!K:K,MATCH($C656,'Policy Characteristics'!$C:$C,0)))</f>
        <v>industry-ag-main.html#fuel-switching</v>
      </c>
      <c r="R656" s="276" t="str">
        <f>IF(ISBLANK(INDEX('Policy Characteristics'!L:L,MATCH($C656,'Policy Characteristics'!$C:$C,0))),"",INDEX('Policy Characteristics'!L:L,MATCH($C656,'Policy Characteristics'!$C:$C,0)))</f>
        <v>industry-elec-and-hydrogen.html</v>
      </c>
    </row>
    <row r="657" spans="1:18" x14ac:dyDescent="0.25">
      <c r="A657" s="276" t="str">
        <f>IF(ISBLANK(INDEX('Policy Characteristics'!A:A,MATCH($C657,'Policy Characteristics'!$C:$C,0))),"",INDEX('Policy Characteristics'!A:A,MATCH($C657,'Policy Characteristics'!$C:$C,0)))</f>
        <v>Industry</v>
      </c>
      <c r="B657" s="285" t="str">
        <f>IF(ISBLANK(INDEX('Policy Characteristics'!B:B,MATCH($C657,'Policy Characteristics'!$C:$C,0))),"",INDEX('Policy Characteristics'!B:B,MATCH($C657,'Policy Characteristics'!$C:$C,0)))</f>
        <v>Electrification</v>
      </c>
      <c r="C657" s="276" t="str">
        <f t="shared" si="33"/>
        <v>Fraction of Eligible Industrial Energy Use Shifted to Electricity</v>
      </c>
      <c r="D657" s="6" t="s">
        <v>3115</v>
      </c>
      <c r="E657" s="1" t="s">
        <v>3608</v>
      </c>
      <c r="F657" t="s">
        <v>3077</v>
      </c>
      <c r="G657" s="47" t="s">
        <v>3615</v>
      </c>
      <c r="H657" s="44">
        <v>1948</v>
      </c>
      <c r="I657" s="347" t="s">
        <v>44</v>
      </c>
      <c r="J657" s="277" t="str">
        <f>IF(ISBLANK(INDEX('Policy Characteristics'!D:D,MATCH($C657,'Policy Characteristics'!$C:$C,0))),"",INDEX('Policy Characteristics'!D:D,MATCH($C657,'Policy Characteristics'!$C:$C,0)))</f>
        <v>Electrification</v>
      </c>
      <c r="K657" s="276" t="str">
        <f>IF(ISBLANK(INDEX('Policy Characteristics'!E:E,MATCH($C657,'Policy Characteristics'!$C:$C,0))),"",INDEX('Policy Characteristics'!E:E,MATCH($C657,'Policy Characteristics'!$C:$C,0)))</f>
        <v>indst shift to electricity</v>
      </c>
      <c r="L657" s="284">
        <f>IF(ISBLANK(INDEX('Policy Characteristics'!F:F,MATCH($C657,'Policy Characteristics'!$C:$C,0))),"",INDEX('Policy Characteristics'!F:F,MATCH($C657,'Policy Characteristics'!$C:$C,0)))</f>
        <v>0</v>
      </c>
      <c r="M657" s="284">
        <f>IF(ISBLANK(INDEX('Policy Characteristics'!G:G,MATCH($C657,'Policy Characteristics'!$C:$C,0))),"",INDEX('Policy Characteristics'!G:G,MATCH($C657,'Policy Characteristics'!$C:$C,0)))</f>
        <v>1</v>
      </c>
      <c r="N657" s="284">
        <f>IF(ISBLANK(INDEX('Policy Characteristics'!H:H,MATCH($C657,'Policy Characteristics'!$C:$C,0))),"",INDEX('Policy Characteristics'!H:H,MATCH($C657,'Policy Characteristics'!$C:$C,0)))</f>
        <v>0.01</v>
      </c>
      <c r="O657" s="276" t="str">
        <f>IF(ISBLANK(INDEX('Policy Characteristics'!I:I,MATCH($C657,'Policy Characteristics'!$C:$C,0))),"",INDEX('Policy Characteristics'!I:I,MATCH($C657,'Policy Characteristics'!$C:$C,0)))</f>
        <v>% of fuel shifted</v>
      </c>
      <c r="P657" s="27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7" s="276" t="str">
        <f>IF(ISBLANK(INDEX('Policy Characteristics'!K:K,MATCH($C657,'Policy Characteristics'!$C:$C,0))),"",INDEX('Policy Characteristics'!K:K,MATCH($C657,'Policy Characteristics'!$C:$C,0)))</f>
        <v>industry-ag-main.html#fuel-switching</v>
      </c>
      <c r="R657" s="276" t="str">
        <f>IF(ISBLANK(INDEX('Policy Characteristics'!L:L,MATCH($C657,'Policy Characteristics'!$C:$C,0))),"",INDEX('Policy Characteristics'!L:L,MATCH($C657,'Policy Characteristics'!$C:$C,0)))</f>
        <v>industry-elec-and-hydrogen.html</v>
      </c>
    </row>
    <row r="658" spans="1:18" x14ac:dyDescent="0.25">
      <c r="A658" s="276" t="str">
        <f>IF(ISBLANK(INDEX('Policy Characteristics'!A:A,MATCH($C658,'Policy Characteristics'!$C:$C,0))),"",INDEX('Policy Characteristics'!A:A,MATCH($C658,'Policy Characteristics'!$C:$C,0)))</f>
        <v>Industry</v>
      </c>
      <c r="B658" s="285" t="str">
        <f>IF(ISBLANK(INDEX('Policy Characteristics'!B:B,MATCH($C658,'Policy Characteristics'!$C:$C,0))),"",INDEX('Policy Characteristics'!B:B,MATCH($C658,'Policy Characteristics'!$C:$C,0)))</f>
        <v>Electrification</v>
      </c>
      <c r="C658" s="276" t="str">
        <f t="shared" si="33"/>
        <v>Fraction of Eligible Industrial Energy Use Shifted to Electricity</v>
      </c>
      <c r="D658" s="6" t="s">
        <v>3115</v>
      </c>
      <c r="E658" s="1" t="s">
        <v>3609</v>
      </c>
      <c r="F658" t="s">
        <v>3077</v>
      </c>
      <c r="G658" s="47" t="s">
        <v>3616</v>
      </c>
      <c r="H658" s="44">
        <v>1949</v>
      </c>
      <c r="I658" s="347" t="s">
        <v>44</v>
      </c>
      <c r="J658" s="277" t="str">
        <f>IF(ISBLANK(INDEX('Policy Characteristics'!D:D,MATCH($C658,'Policy Characteristics'!$C:$C,0))),"",INDEX('Policy Characteristics'!D:D,MATCH($C658,'Policy Characteristics'!$C:$C,0)))</f>
        <v>Electrification</v>
      </c>
      <c r="K658" s="276" t="str">
        <f>IF(ISBLANK(INDEX('Policy Characteristics'!E:E,MATCH($C658,'Policy Characteristics'!$C:$C,0))),"",INDEX('Policy Characteristics'!E:E,MATCH($C658,'Policy Characteristics'!$C:$C,0)))</f>
        <v>indst shift to electricity</v>
      </c>
      <c r="L658" s="284">
        <f>IF(ISBLANK(INDEX('Policy Characteristics'!F:F,MATCH($C658,'Policy Characteristics'!$C:$C,0))),"",INDEX('Policy Characteristics'!F:F,MATCH($C658,'Policy Characteristics'!$C:$C,0)))</f>
        <v>0</v>
      </c>
      <c r="M658" s="284">
        <f>IF(ISBLANK(INDEX('Policy Characteristics'!G:G,MATCH($C658,'Policy Characteristics'!$C:$C,0))),"",INDEX('Policy Characteristics'!G:G,MATCH($C658,'Policy Characteristics'!$C:$C,0)))</f>
        <v>1</v>
      </c>
      <c r="N658" s="284">
        <f>IF(ISBLANK(INDEX('Policy Characteristics'!H:H,MATCH($C658,'Policy Characteristics'!$C:$C,0))),"",INDEX('Policy Characteristics'!H:H,MATCH($C658,'Policy Characteristics'!$C:$C,0)))</f>
        <v>0.01</v>
      </c>
      <c r="O658" s="276" t="str">
        <f>IF(ISBLANK(INDEX('Policy Characteristics'!I:I,MATCH($C658,'Policy Characteristics'!$C:$C,0))),"",INDEX('Policy Characteristics'!I:I,MATCH($C658,'Policy Characteristics'!$C:$C,0)))</f>
        <v>% of fuel shifted</v>
      </c>
      <c r="P658" s="27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8" s="276" t="str">
        <f>IF(ISBLANK(INDEX('Policy Characteristics'!K:K,MATCH($C658,'Policy Characteristics'!$C:$C,0))),"",INDEX('Policy Characteristics'!K:K,MATCH($C658,'Policy Characteristics'!$C:$C,0)))</f>
        <v>industry-ag-main.html#fuel-switching</v>
      </c>
      <c r="R658" s="276" t="str">
        <f>IF(ISBLANK(INDEX('Policy Characteristics'!L:L,MATCH($C658,'Policy Characteristics'!$C:$C,0))),"",INDEX('Policy Characteristics'!L:L,MATCH($C658,'Policy Characteristics'!$C:$C,0)))</f>
        <v>industry-elec-and-hydrogen.html</v>
      </c>
    </row>
    <row r="659" spans="1:18" x14ac:dyDescent="0.25">
      <c r="A659" s="276" t="str">
        <f>IF(ISBLANK(INDEX('Policy Characteristics'!A:A,MATCH($C659,'Policy Characteristics'!$C:$C,0))),"",INDEX('Policy Characteristics'!A:A,MATCH($C659,'Policy Characteristics'!$C:$C,0)))</f>
        <v>Industry</v>
      </c>
      <c r="B659" s="285" t="str">
        <f>IF(ISBLANK(INDEX('Policy Characteristics'!B:B,MATCH($C659,'Policy Characteristics'!$C:$C,0))),"",INDEX('Policy Characteristics'!B:B,MATCH($C659,'Policy Characteristics'!$C:$C,0)))</f>
        <v>Electrification</v>
      </c>
      <c r="C659" s="276" t="str">
        <f t="shared" si="33"/>
        <v>Fraction of Eligible Industrial Energy Use Shifted to Electricity</v>
      </c>
      <c r="D659" s="6" t="s">
        <v>3115</v>
      </c>
      <c r="E659" s="1" t="s">
        <v>3610</v>
      </c>
      <c r="F659" t="s">
        <v>3077</v>
      </c>
      <c r="G659" s="47" t="s">
        <v>3617</v>
      </c>
      <c r="H659" s="44">
        <v>1950</v>
      </c>
      <c r="I659" s="347" t="s">
        <v>45</v>
      </c>
      <c r="J659" s="277" t="str">
        <f>IF(ISBLANK(INDEX('Policy Characteristics'!D:D,MATCH($C659,'Policy Characteristics'!$C:$C,0))),"",INDEX('Policy Characteristics'!D:D,MATCH($C659,'Policy Characteristics'!$C:$C,0)))</f>
        <v>Electrification</v>
      </c>
      <c r="K659" s="276" t="str">
        <f>IF(ISBLANK(INDEX('Policy Characteristics'!E:E,MATCH($C659,'Policy Characteristics'!$C:$C,0))),"",INDEX('Policy Characteristics'!E:E,MATCH($C659,'Policy Characteristics'!$C:$C,0)))</f>
        <v>indst shift to electricity</v>
      </c>
      <c r="L659" s="284">
        <f>IF(ISBLANK(INDEX('Policy Characteristics'!F:F,MATCH($C659,'Policy Characteristics'!$C:$C,0))),"",INDEX('Policy Characteristics'!F:F,MATCH($C659,'Policy Characteristics'!$C:$C,0)))</f>
        <v>0</v>
      </c>
      <c r="M659" s="284">
        <f>IF(ISBLANK(INDEX('Policy Characteristics'!G:G,MATCH($C659,'Policy Characteristics'!$C:$C,0))),"",INDEX('Policy Characteristics'!G:G,MATCH($C659,'Policy Characteristics'!$C:$C,0)))</f>
        <v>1</v>
      </c>
      <c r="N659" s="284">
        <f>IF(ISBLANK(INDEX('Policy Characteristics'!H:H,MATCH($C659,'Policy Characteristics'!$C:$C,0))),"",INDEX('Policy Characteristics'!H:H,MATCH($C659,'Policy Characteristics'!$C:$C,0)))</f>
        <v>0.01</v>
      </c>
      <c r="O659" s="276" t="str">
        <f>IF(ISBLANK(INDEX('Policy Characteristics'!I:I,MATCH($C659,'Policy Characteristics'!$C:$C,0))),"",INDEX('Policy Characteristics'!I:I,MATCH($C659,'Policy Characteristics'!$C:$C,0)))</f>
        <v>% of fuel shifted</v>
      </c>
      <c r="P659" s="27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59" s="276" t="str">
        <f>IF(ISBLANK(INDEX('Policy Characteristics'!K:K,MATCH($C659,'Policy Characteristics'!$C:$C,0))),"",INDEX('Policy Characteristics'!K:K,MATCH($C659,'Policy Characteristics'!$C:$C,0)))</f>
        <v>industry-ag-main.html#fuel-switching</v>
      </c>
      <c r="R659" s="276" t="str">
        <f>IF(ISBLANK(INDEX('Policy Characteristics'!L:L,MATCH($C659,'Policy Characteristics'!$C:$C,0))),"",INDEX('Policy Characteristics'!L:L,MATCH($C659,'Policy Characteristics'!$C:$C,0)))</f>
        <v>industry-elec-and-hydrogen.html</v>
      </c>
    </row>
    <row r="660" spans="1:18" x14ac:dyDescent="0.25">
      <c r="A660" s="276" t="str">
        <f>IF(ISBLANK(INDEX('Policy Characteristics'!A:A,MATCH($C660,'Policy Characteristics'!$C:$C,0))),"",INDEX('Policy Characteristics'!A:A,MATCH($C660,'Policy Characteristics'!$C:$C,0)))</f>
        <v>Industry</v>
      </c>
      <c r="B660" s="285" t="str">
        <f>IF(ISBLANK(INDEX('Policy Characteristics'!B:B,MATCH($C660,'Policy Characteristics'!$C:$C,0))),"",INDEX('Policy Characteristics'!B:B,MATCH($C660,'Policy Characteristics'!$C:$C,0)))</f>
        <v>Electrification</v>
      </c>
      <c r="C660" s="276" t="str">
        <f t="shared" ref="C660:C710" si="34">C$543</f>
        <v>Fraction of Eligible Industrial Energy Use Shifted to Electricity</v>
      </c>
      <c r="D660" s="6" t="s">
        <v>3115</v>
      </c>
      <c r="E660" s="1" t="s">
        <v>3611</v>
      </c>
      <c r="F660" t="s">
        <v>3077</v>
      </c>
      <c r="G660" s="47" t="s">
        <v>3618</v>
      </c>
      <c r="H660" s="44">
        <v>1951</v>
      </c>
      <c r="I660" s="347" t="s">
        <v>45</v>
      </c>
      <c r="J660" s="277" t="str">
        <f>IF(ISBLANK(INDEX('Policy Characteristics'!D:D,MATCH($C660,'Policy Characteristics'!$C:$C,0))),"",INDEX('Policy Characteristics'!D:D,MATCH($C660,'Policy Characteristics'!$C:$C,0)))</f>
        <v>Electrification</v>
      </c>
      <c r="K660" s="276" t="str">
        <f>IF(ISBLANK(INDEX('Policy Characteristics'!E:E,MATCH($C660,'Policy Characteristics'!$C:$C,0))),"",INDEX('Policy Characteristics'!E:E,MATCH($C660,'Policy Characteristics'!$C:$C,0)))</f>
        <v>indst shift to electricity</v>
      </c>
      <c r="L660" s="284">
        <f>IF(ISBLANK(INDEX('Policy Characteristics'!F:F,MATCH($C660,'Policy Characteristics'!$C:$C,0))),"",INDEX('Policy Characteristics'!F:F,MATCH($C660,'Policy Characteristics'!$C:$C,0)))</f>
        <v>0</v>
      </c>
      <c r="M660" s="284">
        <f>IF(ISBLANK(INDEX('Policy Characteristics'!G:G,MATCH($C660,'Policy Characteristics'!$C:$C,0))),"",INDEX('Policy Characteristics'!G:G,MATCH($C660,'Policy Characteristics'!$C:$C,0)))</f>
        <v>1</v>
      </c>
      <c r="N660" s="284">
        <f>IF(ISBLANK(INDEX('Policy Characteristics'!H:H,MATCH($C660,'Policy Characteristics'!$C:$C,0))),"",INDEX('Policy Characteristics'!H:H,MATCH($C660,'Policy Characteristics'!$C:$C,0)))</f>
        <v>0.01</v>
      </c>
      <c r="O660" s="276" t="str">
        <f>IF(ISBLANK(INDEX('Policy Characteristics'!I:I,MATCH($C660,'Policy Characteristics'!$C:$C,0))),"",INDEX('Policy Characteristics'!I:I,MATCH($C660,'Policy Characteristics'!$C:$C,0)))</f>
        <v>% of fuel shifted</v>
      </c>
      <c r="P660" s="27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0" s="276" t="str">
        <f>IF(ISBLANK(INDEX('Policy Characteristics'!K:K,MATCH($C660,'Policy Characteristics'!$C:$C,0))),"",INDEX('Policy Characteristics'!K:K,MATCH($C660,'Policy Characteristics'!$C:$C,0)))</f>
        <v>industry-ag-main.html#fuel-switching</v>
      </c>
      <c r="R660" s="276" t="str">
        <f>IF(ISBLANK(INDEX('Policy Characteristics'!L:L,MATCH($C660,'Policy Characteristics'!$C:$C,0))),"",INDEX('Policy Characteristics'!L:L,MATCH($C660,'Policy Characteristics'!$C:$C,0)))</f>
        <v>industry-elec-and-hydrogen.html</v>
      </c>
    </row>
    <row r="661" spans="1:18" x14ac:dyDescent="0.25">
      <c r="A661" s="276" t="str">
        <f>IF(ISBLANK(INDEX('Policy Characteristics'!A:A,MATCH($C661,'Policy Characteristics'!$C:$C,0))),"",INDEX('Policy Characteristics'!A:A,MATCH($C661,'Policy Characteristics'!$C:$C,0)))</f>
        <v>Industry</v>
      </c>
      <c r="B661" s="285" t="str">
        <f>IF(ISBLANK(INDEX('Policy Characteristics'!B:B,MATCH($C661,'Policy Characteristics'!$C:$C,0))),"",INDEX('Policy Characteristics'!B:B,MATCH($C661,'Policy Characteristics'!$C:$C,0)))</f>
        <v>Electrification</v>
      </c>
      <c r="C661" s="276" t="str">
        <f t="shared" si="34"/>
        <v>Fraction of Eligible Industrial Energy Use Shifted to Electricity</v>
      </c>
      <c r="D661" s="6" t="s">
        <v>3115</v>
      </c>
      <c r="E661" s="1" t="s">
        <v>3612</v>
      </c>
      <c r="F661" t="s">
        <v>3077</v>
      </c>
      <c r="G661" s="47" t="s">
        <v>3619</v>
      </c>
      <c r="H661" s="44">
        <v>1952</v>
      </c>
      <c r="I661" s="347" t="s">
        <v>45</v>
      </c>
      <c r="J661" s="277" t="str">
        <f>IF(ISBLANK(INDEX('Policy Characteristics'!D:D,MATCH($C661,'Policy Characteristics'!$C:$C,0))),"",INDEX('Policy Characteristics'!D:D,MATCH($C661,'Policy Characteristics'!$C:$C,0)))</f>
        <v>Electrification</v>
      </c>
      <c r="K661" s="276" t="str">
        <f>IF(ISBLANK(INDEX('Policy Characteristics'!E:E,MATCH($C661,'Policy Characteristics'!$C:$C,0))),"",INDEX('Policy Characteristics'!E:E,MATCH($C661,'Policy Characteristics'!$C:$C,0)))</f>
        <v>indst shift to electricity</v>
      </c>
      <c r="L661" s="284">
        <f>IF(ISBLANK(INDEX('Policy Characteristics'!F:F,MATCH($C661,'Policy Characteristics'!$C:$C,0))),"",INDEX('Policy Characteristics'!F:F,MATCH($C661,'Policy Characteristics'!$C:$C,0)))</f>
        <v>0</v>
      </c>
      <c r="M661" s="284">
        <f>IF(ISBLANK(INDEX('Policy Characteristics'!G:G,MATCH($C661,'Policy Characteristics'!$C:$C,0))),"",INDEX('Policy Characteristics'!G:G,MATCH($C661,'Policy Characteristics'!$C:$C,0)))</f>
        <v>1</v>
      </c>
      <c r="N661" s="284">
        <f>IF(ISBLANK(INDEX('Policy Characteristics'!H:H,MATCH($C661,'Policy Characteristics'!$C:$C,0))),"",INDEX('Policy Characteristics'!H:H,MATCH($C661,'Policy Characteristics'!$C:$C,0)))</f>
        <v>0.01</v>
      </c>
      <c r="O661" s="276" t="str">
        <f>IF(ISBLANK(INDEX('Policy Characteristics'!I:I,MATCH($C661,'Policy Characteristics'!$C:$C,0))),"",INDEX('Policy Characteristics'!I:I,MATCH($C661,'Policy Characteristics'!$C:$C,0)))</f>
        <v>% of fuel shifted</v>
      </c>
      <c r="P661" s="27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1" s="276" t="str">
        <f>IF(ISBLANK(INDEX('Policy Characteristics'!K:K,MATCH($C661,'Policy Characteristics'!$C:$C,0))),"",INDEX('Policy Characteristics'!K:K,MATCH($C661,'Policy Characteristics'!$C:$C,0)))</f>
        <v>industry-ag-main.html#fuel-switching</v>
      </c>
      <c r="R661" s="276" t="str">
        <f>IF(ISBLANK(INDEX('Policy Characteristics'!L:L,MATCH($C661,'Policy Characteristics'!$C:$C,0))),"",INDEX('Policy Characteristics'!L:L,MATCH($C661,'Policy Characteristics'!$C:$C,0)))</f>
        <v>industry-elec-and-hydrogen.html</v>
      </c>
    </row>
    <row r="662" spans="1:18" x14ac:dyDescent="0.25">
      <c r="A662" s="276" t="str">
        <f>IF(ISBLANK(INDEX('Policy Characteristics'!A:A,MATCH($C662,'Policy Characteristics'!$C:$C,0))),"",INDEX('Policy Characteristics'!A:A,MATCH($C662,'Policy Characteristics'!$C:$C,0)))</f>
        <v>Industry</v>
      </c>
      <c r="B662" s="285" t="str">
        <f>IF(ISBLANK(INDEX('Policy Characteristics'!B:B,MATCH($C662,'Policy Characteristics'!$C:$C,0))),"",INDEX('Policy Characteristics'!B:B,MATCH($C662,'Policy Characteristics'!$C:$C,0)))</f>
        <v>Electrification</v>
      </c>
      <c r="C662" s="276" t="str">
        <f t="shared" si="34"/>
        <v>Fraction of Eligible Industrial Energy Use Shifted to Electricity</v>
      </c>
      <c r="D662" s="6" t="s">
        <v>3115</v>
      </c>
      <c r="E662" s="1" t="s">
        <v>3606</v>
      </c>
      <c r="F662" t="s">
        <v>3077</v>
      </c>
      <c r="G662" s="47" t="s">
        <v>3620</v>
      </c>
      <c r="H662" s="44">
        <v>1953</v>
      </c>
      <c r="I662" s="347" t="s">
        <v>45</v>
      </c>
      <c r="J662" s="277" t="str">
        <f>IF(ISBLANK(INDEX('Policy Characteristics'!D:D,MATCH($C662,'Policy Characteristics'!$C:$C,0))),"",INDEX('Policy Characteristics'!D:D,MATCH($C662,'Policy Characteristics'!$C:$C,0)))</f>
        <v>Electrification</v>
      </c>
      <c r="K662" s="276" t="str">
        <f>IF(ISBLANK(INDEX('Policy Characteristics'!E:E,MATCH($C662,'Policy Characteristics'!$C:$C,0))),"",INDEX('Policy Characteristics'!E:E,MATCH($C662,'Policy Characteristics'!$C:$C,0)))</f>
        <v>indst shift to electricity</v>
      </c>
      <c r="L662" s="284">
        <f>IF(ISBLANK(INDEX('Policy Characteristics'!F:F,MATCH($C662,'Policy Characteristics'!$C:$C,0))),"",INDEX('Policy Characteristics'!F:F,MATCH($C662,'Policy Characteristics'!$C:$C,0)))</f>
        <v>0</v>
      </c>
      <c r="M662" s="284">
        <f>IF(ISBLANK(INDEX('Policy Characteristics'!G:G,MATCH($C662,'Policy Characteristics'!$C:$C,0))),"",INDEX('Policy Characteristics'!G:G,MATCH($C662,'Policy Characteristics'!$C:$C,0)))</f>
        <v>1</v>
      </c>
      <c r="N662" s="284">
        <f>IF(ISBLANK(INDEX('Policy Characteristics'!H:H,MATCH($C662,'Policy Characteristics'!$C:$C,0))),"",INDEX('Policy Characteristics'!H:H,MATCH($C662,'Policy Characteristics'!$C:$C,0)))</f>
        <v>0.01</v>
      </c>
      <c r="O662" s="276" t="str">
        <f>IF(ISBLANK(INDEX('Policy Characteristics'!I:I,MATCH($C662,'Policy Characteristics'!$C:$C,0))),"",INDEX('Policy Characteristics'!I:I,MATCH($C662,'Policy Characteristics'!$C:$C,0)))</f>
        <v>% of fuel shifted</v>
      </c>
      <c r="P662" s="27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2" s="276" t="str">
        <f>IF(ISBLANK(INDEX('Policy Characteristics'!K:K,MATCH($C662,'Policy Characteristics'!$C:$C,0))),"",INDEX('Policy Characteristics'!K:K,MATCH($C662,'Policy Characteristics'!$C:$C,0)))</f>
        <v>industry-ag-main.html#fuel-switching</v>
      </c>
      <c r="R662" s="276" t="str">
        <f>IF(ISBLANK(INDEX('Policy Characteristics'!L:L,MATCH($C662,'Policy Characteristics'!$C:$C,0))),"",INDEX('Policy Characteristics'!L:L,MATCH($C662,'Policy Characteristics'!$C:$C,0)))</f>
        <v>industry-elec-and-hydrogen.html</v>
      </c>
    </row>
    <row r="663" spans="1:18" x14ac:dyDescent="0.25">
      <c r="A663" s="276" t="str">
        <f>IF(ISBLANK(INDEX('Policy Characteristics'!A:A,MATCH($C663,'Policy Characteristics'!$C:$C,0))),"",INDEX('Policy Characteristics'!A:A,MATCH($C663,'Policy Characteristics'!$C:$C,0)))</f>
        <v>Industry</v>
      </c>
      <c r="B663" s="285" t="str">
        <f>IF(ISBLANK(INDEX('Policy Characteristics'!B:B,MATCH($C663,'Policy Characteristics'!$C:$C,0))),"",INDEX('Policy Characteristics'!B:B,MATCH($C663,'Policy Characteristics'!$C:$C,0)))</f>
        <v>Electrification</v>
      </c>
      <c r="C663" s="276" t="str">
        <f t="shared" si="34"/>
        <v>Fraction of Eligible Industrial Energy Use Shifted to Electricity</v>
      </c>
      <c r="D663" s="6" t="s">
        <v>3116</v>
      </c>
      <c r="E663" s="1" t="s">
        <v>3605</v>
      </c>
      <c r="F663" t="s">
        <v>3078</v>
      </c>
      <c r="G663" s="47" t="s">
        <v>3613</v>
      </c>
      <c r="H663" s="44">
        <v>1954</v>
      </c>
      <c r="I663" s="347" t="s">
        <v>44</v>
      </c>
      <c r="J663" s="277" t="str">
        <f>IF(ISBLANK(INDEX('Policy Characteristics'!D:D,MATCH($C663,'Policy Characteristics'!$C:$C,0))),"",INDEX('Policy Characteristics'!D:D,MATCH($C663,'Policy Characteristics'!$C:$C,0)))</f>
        <v>Electrification</v>
      </c>
      <c r="K663" s="276" t="str">
        <f>IF(ISBLANK(INDEX('Policy Characteristics'!E:E,MATCH($C663,'Policy Characteristics'!$C:$C,0))),"",INDEX('Policy Characteristics'!E:E,MATCH($C663,'Policy Characteristics'!$C:$C,0)))</f>
        <v>indst shift to electricity</v>
      </c>
      <c r="L663" s="284">
        <f>IF(ISBLANK(INDEX('Policy Characteristics'!F:F,MATCH($C663,'Policy Characteristics'!$C:$C,0))),"",INDEX('Policy Characteristics'!F:F,MATCH($C663,'Policy Characteristics'!$C:$C,0)))</f>
        <v>0</v>
      </c>
      <c r="M663" s="284">
        <f>IF(ISBLANK(INDEX('Policy Characteristics'!G:G,MATCH($C663,'Policy Characteristics'!$C:$C,0))),"",INDEX('Policy Characteristics'!G:G,MATCH($C663,'Policy Characteristics'!$C:$C,0)))</f>
        <v>1</v>
      </c>
      <c r="N663" s="284">
        <f>IF(ISBLANK(INDEX('Policy Characteristics'!H:H,MATCH($C663,'Policy Characteristics'!$C:$C,0))),"",INDEX('Policy Characteristics'!H:H,MATCH($C663,'Policy Characteristics'!$C:$C,0)))</f>
        <v>0.01</v>
      </c>
      <c r="O663" s="276" t="str">
        <f>IF(ISBLANK(INDEX('Policy Characteristics'!I:I,MATCH($C663,'Policy Characteristics'!$C:$C,0))),"",INDEX('Policy Characteristics'!I:I,MATCH($C663,'Policy Characteristics'!$C:$C,0)))</f>
        <v>% of fuel shifted</v>
      </c>
      <c r="P663" s="27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3" s="276" t="str">
        <f>IF(ISBLANK(INDEX('Policy Characteristics'!K:K,MATCH($C663,'Policy Characteristics'!$C:$C,0))),"",INDEX('Policy Characteristics'!K:K,MATCH($C663,'Policy Characteristics'!$C:$C,0)))</f>
        <v>industry-ag-main.html#fuel-switching</v>
      </c>
      <c r="R663" s="276" t="str">
        <f>IF(ISBLANK(INDEX('Policy Characteristics'!L:L,MATCH($C663,'Policy Characteristics'!$C:$C,0))),"",INDEX('Policy Characteristics'!L:L,MATCH($C663,'Policy Characteristics'!$C:$C,0)))</f>
        <v>industry-elec-and-hydrogen.html</v>
      </c>
    </row>
    <row r="664" spans="1:18" x14ac:dyDescent="0.25">
      <c r="A664" s="276" t="str">
        <f>IF(ISBLANK(INDEX('Policy Characteristics'!A:A,MATCH($C664,'Policy Characteristics'!$C:$C,0))),"",INDEX('Policy Characteristics'!A:A,MATCH($C664,'Policy Characteristics'!$C:$C,0)))</f>
        <v>Industry</v>
      </c>
      <c r="B664" s="285" t="str">
        <f>IF(ISBLANK(INDEX('Policy Characteristics'!B:B,MATCH($C664,'Policy Characteristics'!$C:$C,0))),"",INDEX('Policy Characteristics'!B:B,MATCH($C664,'Policy Characteristics'!$C:$C,0)))</f>
        <v>Electrification</v>
      </c>
      <c r="C664" s="276" t="str">
        <f t="shared" si="34"/>
        <v>Fraction of Eligible Industrial Energy Use Shifted to Electricity</v>
      </c>
      <c r="D664" s="6" t="s">
        <v>3116</v>
      </c>
      <c r="E664" s="1" t="s">
        <v>3607</v>
      </c>
      <c r="F664" t="s">
        <v>3078</v>
      </c>
      <c r="G664" s="47" t="s">
        <v>3614</v>
      </c>
      <c r="H664" s="44">
        <v>1955</v>
      </c>
      <c r="I664" s="347" t="s">
        <v>44</v>
      </c>
      <c r="J664" s="277" t="str">
        <f>IF(ISBLANK(INDEX('Policy Characteristics'!D:D,MATCH($C664,'Policy Characteristics'!$C:$C,0))),"",INDEX('Policy Characteristics'!D:D,MATCH($C664,'Policy Characteristics'!$C:$C,0)))</f>
        <v>Electrification</v>
      </c>
      <c r="K664" s="276" t="str">
        <f>IF(ISBLANK(INDEX('Policy Characteristics'!E:E,MATCH($C664,'Policy Characteristics'!$C:$C,0))),"",INDEX('Policy Characteristics'!E:E,MATCH($C664,'Policy Characteristics'!$C:$C,0)))</f>
        <v>indst shift to electricity</v>
      </c>
      <c r="L664" s="284">
        <f>IF(ISBLANK(INDEX('Policy Characteristics'!F:F,MATCH($C664,'Policy Characteristics'!$C:$C,0))),"",INDEX('Policy Characteristics'!F:F,MATCH($C664,'Policy Characteristics'!$C:$C,0)))</f>
        <v>0</v>
      </c>
      <c r="M664" s="284">
        <f>IF(ISBLANK(INDEX('Policy Characteristics'!G:G,MATCH($C664,'Policy Characteristics'!$C:$C,0))),"",INDEX('Policy Characteristics'!G:G,MATCH($C664,'Policy Characteristics'!$C:$C,0)))</f>
        <v>1</v>
      </c>
      <c r="N664" s="284">
        <f>IF(ISBLANK(INDEX('Policy Characteristics'!H:H,MATCH($C664,'Policy Characteristics'!$C:$C,0))),"",INDEX('Policy Characteristics'!H:H,MATCH($C664,'Policy Characteristics'!$C:$C,0)))</f>
        <v>0.01</v>
      </c>
      <c r="O664" s="276" t="str">
        <f>IF(ISBLANK(INDEX('Policy Characteristics'!I:I,MATCH($C664,'Policy Characteristics'!$C:$C,0))),"",INDEX('Policy Characteristics'!I:I,MATCH($C664,'Policy Characteristics'!$C:$C,0)))</f>
        <v>% of fuel shifted</v>
      </c>
      <c r="P664" s="27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4" s="276" t="str">
        <f>IF(ISBLANK(INDEX('Policy Characteristics'!K:K,MATCH($C664,'Policy Characteristics'!$C:$C,0))),"",INDEX('Policy Characteristics'!K:K,MATCH($C664,'Policy Characteristics'!$C:$C,0)))</f>
        <v>industry-ag-main.html#fuel-switching</v>
      </c>
      <c r="R664" s="276" t="str">
        <f>IF(ISBLANK(INDEX('Policy Characteristics'!L:L,MATCH($C664,'Policy Characteristics'!$C:$C,0))),"",INDEX('Policy Characteristics'!L:L,MATCH($C664,'Policy Characteristics'!$C:$C,0)))</f>
        <v>industry-elec-and-hydrogen.html</v>
      </c>
    </row>
    <row r="665" spans="1:18" x14ac:dyDescent="0.25">
      <c r="A665" s="276" t="str">
        <f>IF(ISBLANK(INDEX('Policy Characteristics'!A:A,MATCH($C665,'Policy Characteristics'!$C:$C,0))),"",INDEX('Policy Characteristics'!A:A,MATCH($C665,'Policy Characteristics'!$C:$C,0)))</f>
        <v>Industry</v>
      </c>
      <c r="B665" s="285" t="str">
        <f>IF(ISBLANK(INDEX('Policy Characteristics'!B:B,MATCH($C665,'Policy Characteristics'!$C:$C,0))),"",INDEX('Policy Characteristics'!B:B,MATCH($C665,'Policy Characteristics'!$C:$C,0)))</f>
        <v>Electrification</v>
      </c>
      <c r="C665" s="276" t="str">
        <f t="shared" si="34"/>
        <v>Fraction of Eligible Industrial Energy Use Shifted to Electricity</v>
      </c>
      <c r="D665" s="6" t="s">
        <v>3116</v>
      </c>
      <c r="E665" s="1" t="s">
        <v>3608</v>
      </c>
      <c r="F665" t="s">
        <v>3078</v>
      </c>
      <c r="G665" s="47" t="s">
        <v>3615</v>
      </c>
      <c r="H665" s="44">
        <v>1956</v>
      </c>
      <c r="I665" s="347" t="s">
        <v>44</v>
      </c>
      <c r="J665" s="277" t="str">
        <f>IF(ISBLANK(INDEX('Policy Characteristics'!D:D,MATCH($C665,'Policy Characteristics'!$C:$C,0))),"",INDEX('Policy Characteristics'!D:D,MATCH($C665,'Policy Characteristics'!$C:$C,0)))</f>
        <v>Electrification</v>
      </c>
      <c r="K665" s="276" t="str">
        <f>IF(ISBLANK(INDEX('Policy Characteristics'!E:E,MATCH($C665,'Policy Characteristics'!$C:$C,0))),"",INDEX('Policy Characteristics'!E:E,MATCH($C665,'Policy Characteristics'!$C:$C,0)))</f>
        <v>indst shift to electricity</v>
      </c>
      <c r="L665" s="284">
        <f>IF(ISBLANK(INDEX('Policy Characteristics'!F:F,MATCH($C665,'Policy Characteristics'!$C:$C,0))),"",INDEX('Policy Characteristics'!F:F,MATCH($C665,'Policy Characteristics'!$C:$C,0)))</f>
        <v>0</v>
      </c>
      <c r="M665" s="284">
        <f>IF(ISBLANK(INDEX('Policy Characteristics'!G:G,MATCH($C665,'Policy Characteristics'!$C:$C,0))),"",INDEX('Policy Characteristics'!G:G,MATCH($C665,'Policy Characteristics'!$C:$C,0)))</f>
        <v>1</v>
      </c>
      <c r="N665" s="284">
        <f>IF(ISBLANK(INDEX('Policy Characteristics'!H:H,MATCH($C665,'Policy Characteristics'!$C:$C,0))),"",INDEX('Policy Characteristics'!H:H,MATCH($C665,'Policy Characteristics'!$C:$C,0)))</f>
        <v>0.01</v>
      </c>
      <c r="O665" s="276" t="str">
        <f>IF(ISBLANK(INDEX('Policy Characteristics'!I:I,MATCH($C665,'Policy Characteristics'!$C:$C,0))),"",INDEX('Policy Characteristics'!I:I,MATCH($C665,'Policy Characteristics'!$C:$C,0)))</f>
        <v>% of fuel shifted</v>
      </c>
      <c r="P665" s="27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5" s="276" t="str">
        <f>IF(ISBLANK(INDEX('Policy Characteristics'!K:K,MATCH($C665,'Policy Characteristics'!$C:$C,0))),"",INDEX('Policy Characteristics'!K:K,MATCH($C665,'Policy Characteristics'!$C:$C,0)))</f>
        <v>industry-ag-main.html#fuel-switching</v>
      </c>
      <c r="R665" s="276" t="str">
        <f>IF(ISBLANK(INDEX('Policy Characteristics'!L:L,MATCH($C665,'Policy Characteristics'!$C:$C,0))),"",INDEX('Policy Characteristics'!L:L,MATCH($C665,'Policy Characteristics'!$C:$C,0)))</f>
        <v>industry-elec-and-hydrogen.html</v>
      </c>
    </row>
    <row r="666" spans="1:18" x14ac:dyDescent="0.25">
      <c r="A666" s="276" t="str">
        <f>IF(ISBLANK(INDEX('Policy Characteristics'!A:A,MATCH($C666,'Policy Characteristics'!$C:$C,0))),"",INDEX('Policy Characteristics'!A:A,MATCH($C666,'Policy Characteristics'!$C:$C,0)))</f>
        <v>Industry</v>
      </c>
      <c r="B666" s="285" t="str">
        <f>IF(ISBLANK(INDEX('Policy Characteristics'!B:B,MATCH($C666,'Policy Characteristics'!$C:$C,0))),"",INDEX('Policy Characteristics'!B:B,MATCH($C666,'Policy Characteristics'!$C:$C,0)))</f>
        <v>Electrification</v>
      </c>
      <c r="C666" s="276" t="str">
        <f t="shared" si="34"/>
        <v>Fraction of Eligible Industrial Energy Use Shifted to Electricity</v>
      </c>
      <c r="D666" s="6" t="s">
        <v>3116</v>
      </c>
      <c r="E666" s="1" t="s">
        <v>3609</v>
      </c>
      <c r="F666" t="s">
        <v>3078</v>
      </c>
      <c r="G666" s="47" t="s">
        <v>3616</v>
      </c>
      <c r="H666" s="44">
        <v>1957</v>
      </c>
      <c r="I666" s="347" t="s">
        <v>44</v>
      </c>
      <c r="J666" s="277" t="str">
        <f>IF(ISBLANK(INDEX('Policy Characteristics'!D:D,MATCH($C666,'Policy Characteristics'!$C:$C,0))),"",INDEX('Policy Characteristics'!D:D,MATCH($C666,'Policy Characteristics'!$C:$C,0)))</f>
        <v>Electrification</v>
      </c>
      <c r="K666" s="276" t="str">
        <f>IF(ISBLANK(INDEX('Policy Characteristics'!E:E,MATCH($C666,'Policy Characteristics'!$C:$C,0))),"",INDEX('Policy Characteristics'!E:E,MATCH($C666,'Policy Characteristics'!$C:$C,0)))</f>
        <v>indst shift to electricity</v>
      </c>
      <c r="L666" s="284">
        <f>IF(ISBLANK(INDEX('Policy Characteristics'!F:F,MATCH($C666,'Policy Characteristics'!$C:$C,0))),"",INDEX('Policy Characteristics'!F:F,MATCH($C666,'Policy Characteristics'!$C:$C,0)))</f>
        <v>0</v>
      </c>
      <c r="M666" s="284">
        <f>IF(ISBLANK(INDEX('Policy Characteristics'!G:G,MATCH($C666,'Policy Characteristics'!$C:$C,0))),"",INDEX('Policy Characteristics'!G:G,MATCH($C666,'Policy Characteristics'!$C:$C,0)))</f>
        <v>1</v>
      </c>
      <c r="N666" s="284">
        <f>IF(ISBLANK(INDEX('Policy Characteristics'!H:H,MATCH($C666,'Policy Characteristics'!$C:$C,0))),"",INDEX('Policy Characteristics'!H:H,MATCH($C666,'Policy Characteristics'!$C:$C,0)))</f>
        <v>0.01</v>
      </c>
      <c r="O666" s="276" t="str">
        <f>IF(ISBLANK(INDEX('Policy Characteristics'!I:I,MATCH($C666,'Policy Characteristics'!$C:$C,0))),"",INDEX('Policy Characteristics'!I:I,MATCH($C666,'Policy Characteristics'!$C:$C,0)))</f>
        <v>% of fuel shifted</v>
      </c>
      <c r="P666" s="27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6" s="276" t="str">
        <f>IF(ISBLANK(INDEX('Policy Characteristics'!K:K,MATCH($C666,'Policy Characteristics'!$C:$C,0))),"",INDEX('Policy Characteristics'!K:K,MATCH($C666,'Policy Characteristics'!$C:$C,0)))</f>
        <v>industry-ag-main.html#fuel-switching</v>
      </c>
      <c r="R666" s="276" t="str">
        <f>IF(ISBLANK(INDEX('Policy Characteristics'!L:L,MATCH($C666,'Policy Characteristics'!$C:$C,0))),"",INDEX('Policy Characteristics'!L:L,MATCH($C666,'Policy Characteristics'!$C:$C,0)))</f>
        <v>industry-elec-and-hydrogen.html</v>
      </c>
    </row>
    <row r="667" spans="1:18" x14ac:dyDescent="0.25">
      <c r="A667" s="276" t="str">
        <f>IF(ISBLANK(INDEX('Policy Characteristics'!A:A,MATCH($C667,'Policy Characteristics'!$C:$C,0))),"",INDEX('Policy Characteristics'!A:A,MATCH($C667,'Policy Characteristics'!$C:$C,0)))</f>
        <v>Industry</v>
      </c>
      <c r="B667" s="285" t="str">
        <f>IF(ISBLANK(INDEX('Policy Characteristics'!B:B,MATCH($C667,'Policy Characteristics'!$C:$C,0))),"",INDEX('Policy Characteristics'!B:B,MATCH($C667,'Policy Characteristics'!$C:$C,0)))</f>
        <v>Electrification</v>
      </c>
      <c r="C667" s="276" t="str">
        <f t="shared" si="34"/>
        <v>Fraction of Eligible Industrial Energy Use Shifted to Electricity</v>
      </c>
      <c r="D667" s="6" t="s">
        <v>3116</v>
      </c>
      <c r="E667" s="1" t="s">
        <v>3610</v>
      </c>
      <c r="F667" t="s">
        <v>3078</v>
      </c>
      <c r="G667" s="47" t="s">
        <v>3617</v>
      </c>
      <c r="H667" s="44">
        <v>1958</v>
      </c>
      <c r="I667" s="347" t="s">
        <v>45</v>
      </c>
      <c r="J667" s="277" t="str">
        <f>IF(ISBLANK(INDEX('Policy Characteristics'!D:D,MATCH($C667,'Policy Characteristics'!$C:$C,0))),"",INDEX('Policy Characteristics'!D:D,MATCH($C667,'Policy Characteristics'!$C:$C,0)))</f>
        <v>Electrification</v>
      </c>
      <c r="K667" s="276" t="str">
        <f>IF(ISBLANK(INDEX('Policy Characteristics'!E:E,MATCH($C667,'Policy Characteristics'!$C:$C,0))),"",INDEX('Policy Characteristics'!E:E,MATCH($C667,'Policy Characteristics'!$C:$C,0)))</f>
        <v>indst shift to electricity</v>
      </c>
      <c r="L667" s="284">
        <f>IF(ISBLANK(INDEX('Policy Characteristics'!F:F,MATCH($C667,'Policy Characteristics'!$C:$C,0))),"",INDEX('Policy Characteristics'!F:F,MATCH($C667,'Policy Characteristics'!$C:$C,0)))</f>
        <v>0</v>
      </c>
      <c r="M667" s="284">
        <f>IF(ISBLANK(INDEX('Policy Characteristics'!G:G,MATCH($C667,'Policy Characteristics'!$C:$C,0))),"",INDEX('Policy Characteristics'!G:G,MATCH($C667,'Policy Characteristics'!$C:$C,0)))</f>
        <v>1</v>
      </c>
      <c r="N667" s="284">
        <f>IF(ISBLANK(INDEX('Policy Characteristics'!H:H,MATCH($C667,'Policy Characteristics'!$C:$C,0))),"",INDEX('Policy Characteristics'!H:H,MATCH($C667,'Policy Characteristics'!$C:$C,0)))</f>
        <v>0.01</v>
      </c>
      <c r="O667" s="276" t="str">
        <f>IF(ISBLANK(INDEX('Policy Characteristics'!I:I,MATCH($C667,'Policy Characteristics'!$C:$C,0))),"",INDEX('Policy Characteristics'!I:I,MATCH($C667,'Policy Characteristics'!$C:$C,0)))</f>
        <v>% of fuel shifted</v>
      </c>
      <c r="P667" s="27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7" s="276" t="str">
        <f>IF(ISBLANK(INDEX('Policy Characteristics'!K:K,MATCH($C667,'Policy Characteristics'!$C:$C,0))),"",INDEX('Policy Characteristics'!K:K,MATCH($C667,'Policy Characteristics'!$C:$C,0)))</f>
        <v>industry-ag-main.html#fuel-switching</v>
      </c>
      <c r="R667" s="276" t="str">
        <f>IF(ISBLANK(INDEX('Policy Characteristics'!L:L,MATCH($C667,'Policy Characteristics'!$C:$C,0))),"",INDEX('Policy Characteristics'!L:L,MATCH($C667,'Policy Characteristics'!$C:$C,0)))</f>
        <v>industry-elec-and-hydrogen.html</v>
      </c>
    </row>
    <row r="668" spans="1:18" x14ac:dyDescent="0.25">
      <c r="A668" s="276" t="str">
        <f>IF(ISBLANK(INDEX('Policy Characteristics'!A:A,MATCH($C668,'Policy Characteristics'!$C:$C,0))),"",INDEX('Policy Characteristics'!A:A,MATCH($C668,'Policy Characteristics'!$C:$C,0)))</f>
        <v>Industry</v>
      </c>
      <c r="B668" s="285" t="str">
        <f>IF(ISBLANK(INDEX('Policy Characteristics'!B:B,MATCH($C668,'Policy Characteristics'!$C:$C,0))),"",INDEX('Policy Characteristics'!B:B,MATCH($C668,'Policy Characteristics'!$C:$C,0)))</f>
        <v>Electrification</v>
      </c>
      <c r="C668" s="276" t="str">
        <f t="shared" si="34"/>
        <v>Fraction of Eligible Industrial Energy Use Shifted to Electricity</v>
      </c>
      <c r="D668" s="6" t="s">
        <v>3116</v>
      </c>
      <c r="E668" s="1" t="s">
        <v>3611</v>
      </c>
      <c r="F668" t="s">
        <v>3078</v>
      </c>
      <c r="G668" s="47" t="s">
        <v>3618</v>
      </c>
      <c r="H668" s="44">
        <v>1959</v>
      </c>
      <c r="I668" s="347" t="s">
        <v>45</v>
      </c>
      <c r="J668" s="277" t="str">
        <f>IF(ISBLANK(INDEX('Policy Characteristics'!D:D,MATCH($C668,'Policy Characteristics'!$C:$C,0))),"",INDEX('Policy Characteristics'!D:D,MATCH($C668,'Policy Characteristics'!$C:$C,0)))</f>
        <v>Electrification</v>
      </c>
      <c r="K668" s="276" t="str">
        <f>IF(ISBLANK(INDEX('Policy Characteristics'!E:E,MATCH($C668,'Policy Characteristics'!$C:$C,0))),"",INDEX('Policy Characteristics'!E:E,MATCH($C668,'Policy Characteristics'!$C:$C,0)))</f>
        <v>indst shift to electricity</v>
      </c>
      <c r="L668" s="284">
        <f>IF(ISBLANK(INDEX('Policy Characteristics'!F:F,MATCH($C668,'Policy Characteristics'!$C:$C,0))),"",INDEX('Policy Characteristics'!F:F,MATCH($C668,'Policy Characteristics'!$C:$C,0)))</f>
        <v>0</v>
      </c>
      <c r="M668" s="284">
        <f>IF(ISBLANK(INDEX('Policy Characteristics'!G:G,MATCH($C668,'Policy Characteristics'!$C:$C,0))),"",INDEX('Policy Characteristics'!G:G,MATCH($C668,'Policy Characteristics'!$C:$C,0)))</f>
        <v>1</v>
      </c>
      <c r="N668" s="284">
        <f>IF(ISBLANK(INDEX('Policy Characteristics'!H:H,MATCH($C668,'Policy Characteristics'!$C:$C,0))),"",INDEX('Policy Characteristics'!H:H,MATCH($C668,'Policy Characteristics'!$C:$C,0)))</f>
        <v>0.01</v>
      </c>
      <c r="O668" s="276" t="str">
        <f>IF(ISBLANK(INDEX('Policy Characteristics'!I:I,MATCH($C668,'Policy Characteristics'!$C:$C,0))),"",INDEX('Policy Characteristics'!I:I,MATCH($C668,'Policy Characteristics'!$C:$C,0)))</f>
        <v>% of fuel shifted</v>
      </c>
      <c r="P668" s="27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8" s="276" t="str">
        <f>IF(ISBLANK(INDEX('Policy Characteristics'!K:K,MATCH($C668,'Policy Characteristics'!$C:$C,0))),"",INDEX('Policy Characteristics'!K:K,MATCH($C668,'Policy Characteristics'!$C:$C,0)))</f>
        <v>industry-ag-main.html#fuel-switching</v>
      </c>
      <c r="R668" s="276" t="str">
        <f>IF(ISBLANK(INDEX('Policy Characteristics'!L:L,MATCH($C668,'Policy Characteristics'!$C:$C,0))),"",INDEX('Policy Characteristics'!L:L,MATCH($C668,'Policy Characteristics'!$C:$C,0)))</f>
        <v>industry-elec-and-hydrogen.html</v>
      </c>
    </row>
    <row r="669" spans="1:18" x14ac:dyDescent="0.25">
      <c r="A669" s="276" t="str">
        <f>IF(ISBLANK(INDEX('Policy Characteristics'!A:A,MATCH($C669,'Policy Characteristics'!$C:$C,0))),"",INDEX('Policy Characteristics'!A:A,MATCH($C669,'Policy Characteristics'!$C:$C,0)))</f>
        <v>Industry</v>
      </c>
      <c r="B669" s="285" t="str">
        <f>IF(ISBLANK(INDEX('Policy Characteristics'!B:B,MATCH($C669,'Policy Characteristics'!$C:$C,0))),"",INDEX('Policy Characteristics'!B:B,MATCH($C669,'Policy Characteristics'!$C:$C,0)))</f>
        <v>Electrification</v>
      </c>
      <c r="C669" s="276" t="str">
        <f t="shared" si="34"/>
        <v>Fraction of Eligible Industrial Energy Use Shifted to Electricity</v>
      </c>
      <c r="D669" s="6" t="s">
        <v>3116</v>
      </c>
      <c r="E669" s="1" t="s">
        <v>3612</v>
      </c>
      <c r="F669" t="s">
        <v>3078</v>
      </c>
      <c r="G669" s="47" t="s">
        <v>3619</v>
      </c>
      <c r="H669" s="44">
        <v>1960</v>
      </c>
      <c r="I669" s="347" t="s">
        <v>45</v>
      </c>
      <c r="J669" s="277" t="str">
        <f>IF(ISBLANK(INDEX('Policy Characteristics'!D:D,MATCH($C669,'Policy Characteristics'!$C:$C,0))),"",INDEX('Policy Characteristics'!D:D,MATCH($C669,'Policy Characteristics'!$C:$C,0)))</f>
        <v>Electrification</v>
      </c>
      <c r="K669" s="276" t="str">
        <f>IF(ISBLANK(INDEX('Policy Characteristics'!E:E,MATCH($C669,'Policy Characteristics'!$C:$C,0))),"",INDEX('Policy Characteristics'!E:E,MATCH($C669,'Policy Characteristics'!$C:$C,0)))</f>
        <v>indst shift to electricity</v>
      </c>
      <c r="L669" s="284">
        <f>IF(ISBLANK(INDEX('Policy Characteristics'!F:F,MATCH($C669,'Policy Characteristics'!$C:$C,0))),"",INDEX('Policy Characteristics'!F:F,MATCH($C669,'Policy Characteristics'!$C:$C,0)))</f>
        <v>0</v>
      </c>
      <c r="M669" s="284">
        <f>IF(ISBLANK(INDEX('Policy Characteristics'!G:G,MATCH($C669,'Policy Characteristics'!$C:$C,0))),"",INDEX('Policy Characteristics'!G:G,MATCH($C669,'Policy Characteristics'!$C:$C,0)))</f>
        <v>1</v>
      </c>
      <c r="N669" s="284">
        <f>IF(ISBLANK(INDEX('Policy Characteristics'!H:H,MATCH($C669,'Policy Characteristics'!$C:$C,0))),"",INDEX('Policy Characteristics'!H:H,MATCH($C669,'Policy Characteristics'!$C:$C,0)))</f>
        <v>0.01</v>
      </c>
      <c r="O669" s="276" t="str">
        <f>IF(ISBLANK(INDEX('Policy Characteristics'!I:I,MATCH($C669,'Policy Characteristics'!$C:$C,0))),"",INDEX('Policy Characteristics'!I:I,MATCH($C669,'Policy Characteristics'!$C:$C,0)))</f>
        <v>% of fuel shifted</v>
      </c>
      <c r="P669" s="27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69" s="276" t="str">
        <f>IF(ISBLANK(INDEX('Policy Characteristics'!K:K,MATCH($C669,'Policy Characteristics'!$C:$C,0))),"",INDEX('Policy Characteristics'!K:K,MATCH($C669,'Policy Characteristics'!$C:$C,0)))</f>
        <v>industry-ag-main.html#fuel-switching</v>
      </c>
      <c r="R669" s="276" t="str">
        <f>IF(ISBLANK(INDEX('Policy Characteristics'!L:L,MATCH($C669,'Policy Characteristics'!$C:$C,0))),"",INDEX('Policy Characteristics'!L:L,MATCH($C669,'Policy Characteristics'!$C:$C,0)))</f>
        <v>industry-elec-and-hydrogen.html</v>
      </c>
    </row>
    <row r="670" spans="1:18" x14ac:dyDescent="0.25">
      <c r="A670" s="276" t="str">
        <f>IF(ISBLANK(INDEX('Policy Characteristics'!A:A,MATCH($C670,'Policy Characteristics'!$C:$C,0))),"",INDEX('Policy Characteristics'!A:A,MATCH($C670,'Policy Characteristics'!$C:$C,0)))</f>
        <v>Industry</v>
      </c>
      <c r="B670" s="285" t="str">
        <f>IF(ISBLANK(INDEX('Policy Characteristics'!B:B,MATCH($C670,'Policy Characteristics'!$C:$C,0))),"",INDEX('Policy Characteristics'!B:B,MATCH($C670,'Policy Characteristics'!$C:$C,0)))</f>
        <v>Electrification</v>
      </c>
      <c r="C670" s="276" t="str">
        <f t="shared" si="34"/>
        <v>Fraction of Eligible Industrial Energy Use Shifted to Electricity</v>
      </c>
      <c r="D670" s="6" t="s">
        <v>3116</v>
      </c>
      <c r="E670" s="1" t="s">
        <v>3606</v>
      </c>
      <c r="F670" t="s">
        <v>3078</v>
      </c>
      <c r="G670" s="47" t="s">
        <v>3620</v>
      </c>
      <c r="H670" s="44">
        <v>1961</v>
      </c>
      <c r="I670" s="347" t="s">
        <v>45</v>
      </c>
      <c r="J670" s="277" t="str">
        <f>IF(ISBLANK(INDEX('Policy Characteristics'!D:D,MATCH($C670,'Policy Characteristics'!$C:$C,0))),"",INDEX('Policy Characteristics'!D:D,MATCH($C670,'Policy Characteristics'!$C:$C,0)))</f>
        <v>Electrification</v>
      </c>
      <c r="K670" s="276" t="str">
        <f>IF(ISBLANK(INDEX('Policy Characteristics'!E:E,MATCH($C670,'Policy Characteristics'!$C:$C,0))),"",INDEX('Policy Characteristics'!E:E,MATCH($C670,'Policy Characteristics'!$C:$C,0)))</f>
        <v>indst shift to electricity</v>
      </c>
      <c r="L670" s="284">
        <f>IF(ISBLANK(INDEX('Policy Characteristics'!F:F,MATCH($C670,'Policy Characteristics'!$C:$C,0))),"",INDEX('Policy Characteristics'!F:F,MATCH($C670,'Policy Characteristics'!$C:$C,0)))</f>
        <v>0</v>
      </c>
      <c r="M670" s="284">
        <f>IF(ISBLANK(INDEX('Policy Characteristics'!G:G,MATCH($C670,'Policy Characteristics'!$C:$C,0))),"",INDEX('Policy Characteristics'!G:G,MATCH($C670,'Policy Characteristics'!$C:$C,0)))</f>
        <v>1</v>
      </c>
      <c r="N670" s="284">
        <f>IF(ISBLANK(INDEX('Policy Characteristics'!H:H,MATCH($C670,'Policy Characteristics'!$C:$C,0))),"",INDEX('Policy Characteristics'!H:H,MATCH($C670,'Policy Characteristics'!$C:$C,0)))</f>
        <v>0.01</v>
      </c>
      <c r="O670" s="276" t="str">
        <f>IF(ISBLANK(INDEX('Policy Characteristics'!I:I,MATCH($C670,'Policy Characteristics'!$C:$C,0))),"",INDEX('Policy Characteristics'!I:I,MATCH($C670,'Policy Characteristics'!$C:$C,0)))</f>
        <v>% of fuel shifted</v>
      </c>
      <c r="P670" s="27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0" s="276" t="str">
        <f>IF(ISBLANK(INDEX('Policy Characteristics'!K:K,MATCH($C670,'Policy Characteristics'!$C:$C,0))),"",INDEX('Policy Characteristics'!K:K,MATCH($C670,'Policy Characteristics'!$C:$C,0)))</f>
        <v>industry-ag-main.html#fuel-switching</v>
      </c>
      <c r="R670" s="276" t="str">
        <f>IF(ISBLANK(INDEX('Policy Characteristics'!L:L,MATCH($C670,'Policy Characteristics'!$C:$C,0))),"",INDEX('Policy Characteristics'!L:L,MATCH($C670,'Policy Characteristics'!$C:$C,0)))</f>
        <v>industry-elec-and-hydrogen.html</v>
      </c>
    </row>
    <row r="671" spans="1:18" x14ac:dyDescent="0.25">
      <c r="A671" s="276" t="str">
        <f>IF(ISBLANK(INDEX('Policy Characteristics'!A:A,MATCH($C671,'Policy Characteristics'!$C:$C,0))),"",INDEX('Policy Characteristics'!A:A,MATCH($C671,'Policy Characteristics'!$C:$C,0)))</f>
        <v>Industry</v>
      </c>
      <c r="B671" s="285" t="str">
        <f>IF(ISBLANK(INDEX('Policy Characteristics'!B:B,MATCH($C671,'Policy Characteristics'!$C:$C,0))),"",INDEX('Policy Characteristics'!B:B,MATCH($C671,'Policy Characteristics'!$C:$C,0)))</f>
        <v>Electrification</v>
      </c>
      <c r="C671" s="276" t="str">
        <f t="shared" si="34"/>
        <v>Fraction of Eligible Industrial Energy Use Shifted to Electricity</v>
      </c>
      <c r="D671" s="6" t="s">
        <v>3117</v>
      </c>
      <c r="E671" s="1" t="s">
        <v>3605</v>
      </c>
      <c r="F671" t="s">
        <v>3079</v>
      </c>
      <c r="G671" s="47" t="s">
        <v>3613</v>
      </c>
      <c r="H671" s="44">
        <v>1962</v>
      </c>
      <c r="I671" s="347" t="s">
        <v>44</v>
      </c>
      <c r="J671" s="277" t="str">
        <f>IF(ISBLANK(INDEX('Policy Characteristics'!D:D,MATCH($C671,'Policy Characteristics'!$C:$C,0))),"",INDEX('Policy Characteristics'!D:D,MATCH($C671,'Policy Characteristics'!$C:$C,0)))</f>
        <v>Electrification</v>
      </c>
      <c r="K671" s="276" t="str">
        <f>IF(ISBLANK(INDEX('Policy Characteristics'!E:E,MATCH($C671,'Policy Characteristics'!$C:$C,0))),"",INDEX('Policy Characteristics'!E:E,MATCH($C671,'Policy Characteristics'!$C:$C,0)))</f>
        <v>indst shift to electricity</v>
      </c>
      <c r="L671" s="284">
        <f>IF(ISBLANK(INDEX('Policy Characteristics'!F:F,MATCH($C671,'Policy Characteristics'!$C:$C,0))),"",INDEX('Policy Characteristics'!F:F,MATCH($C671,'Policy Characteristics'!$C:$C,0)))</f>
        <v>0</v>
      </c>
      <c r="M671" s="284">
        <f>IF(ISBLANK(INDEX('Policy Characteristics'!G:G,MATCH($C671,'Policy Characteristics'!$C:$C,0))),"",INDEX('Policy Characteristics'!G:G,MATCH($C671,'Policy Characteristics'!$C:$C,0)))</f>
        <v>1</v>
      </c>
      <c r="N671" s="284">
        <f>IF(ISBLANK(INDEX('Policy Characteristics'!H:H,MATCH($C671,'Policy Characteristics'!$C:$C,0))),"",INDEX('Policy Characteristics'!H:H,MATCH($C671,'Policy Characteristics'!$C:$C,0)))</f>
        <v>0.01</v>
      </c>
      <c r="O671" s="276" t="str">
        <f>IF(ISBLANK(INDEX('Policy Characteristics'!I:I,MATCH($C671,'Policy Characteristics'!$C:$C,0))),"",INDEX('Policy Characteristics'!I:I,MATCH($C671,'Policy Characteristics'!$C:$C,0)))</f>
        <v>% of fuel shifted</v>
      </c>
      <c r="P671" s="27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1" s="276" t="str">
        <f>IF(ISBLANK(INDEX('Policy Characteristics'!K:K,MATCH($C671,'Policy Characteristics'!$C:$C,0))),"",INDEX('Policy Characteristics'!K:K,MATCH($C671,'Policy Characteristics'!$C:$C,0)))</f>
        <v>industry-ag-main.html#fuel-switching</v>
      </c>
      <c r="R671" s="276" t="str">
        <f>IF(ISBLANK(INDEX('Policy Characteristics'!L:L,MATCH($C671,'Policy Characteristics'!$C:$C,0))),"",INDEX('Policy Characteristics'!L:L,MATCH($C671,'Policy Characteristics'!$C:$C,0)))</f>
        <v>industry-elec-and-hydrogen.html</v>
      </c>
    </row>
    <row r="672" spans="1:18" x14ac:dyDescent="0.25">
      <c r="A672" s="276" t="str">
        <f>IF(ISBLANK(INDEX('Policy Characteristics'!A:A,MATCH($C672,'Policy Characteristics'!$C:$C,0))),"",INDEX('Policy Characteristics'!A:A,MATCH($C672,'Policy Characteristics'!$C:$C,0)))</f>
        <v>Industry</v>
      </c>
      <c r="B672" s="285" t="str">
        <f>IF(ISBLANK(INDEX('Policy Characteristics'!B:B,MATCH($C672,'Policy Characteristics'!$C:$C,0))),"",INDEX('Policy Characteristics'!B:B,MATCH($C672,'Policy Characteristics'!$C:$C,0)))</f>
        <v>Electrification</v>
      </c>
      <c r="C672" s="276" t="str">
        <f t="shared" si="34"/>
        <v>Fraction of Eligible Industrial Energy Use Shifted to Electricity</v>
      </c>
      <c r="D672" s="6" t="s">
        <v>3117</v>
      </c>
      <c r="E672" s="1" t="s">
        <v>3607</v>
      </c>
      <c r="F672" t="s">
        <v>3079</v>
      </c>
      <c r="G672" s="47" t="s">
        <v>3614</v>
      </c>
      <c r="H672" s="44">
        <v>1963</v>
      </c>
      <c r="I672" s="347" t="s">
        <v>44</v>
      </c>
      <c r="J672" s="277" t="str">
        <f>IF(ISBLANK(INDEX('Policy Characteristics'!D:D,MATCH($C672,'Policy Characteristics'!$C:$C,0))),"",INDEX('Policy Characteristics'!D:D,MATCH($C672,'Policy Characteristics'!$C:$C,0)))</f>
        <v>Electrification</v>
      </c>
      <c r="K672" s="276" t="str">
        <f>IF(ISBLANK(INDEX('Policy Characteristics'!E:E,MATCH($C672,'Policy Characteristics'!$C:$C,0))),"",INDEX('Policy Characteristics'!E:E,MATCH($C672,'Policy Characteristics'!$C:$C,0)))</f>
        <v>indst shift to electricity</v>
      </c>
      <c r="L672" s="284">
        <f>IF(ISBLANK(INDEX('Policy Characteristics'!F:F,MATCH($C672,'Policy Characteristics'!$C:$C,0))),"",INDEX('Policy Characteristics'!F:F,MATCH($C672,'Policy Characteristics'!$C:$C,0)))</f>
        <v>0</v>
      </c>
      <c r="M672" s="284">
        <f>IF(ISBLANK(INDEX('Policy Characteristics'!G:G,MATCH($C672,'Policy Characteristics'!$C:$C,0))),"",INDEX('Policy Characteristics'!G:G,MATCH($C672,'Policy Characteristics'!$C:$C,0)))</f>
        <v>1</v>
      </c>
      <c r="N672" s="284">
        <f>IF(ISBLANK(INDEX('Policy Characteristics'!H:H,MATCH($C672,'Policy Characteristics'!$C:$C,0))),"",INDEX('Policy Characteristics'!H:H,MATCH($C672,'Policy Characteristics'!$C:$C,0)))</f>
        <v>0.01</v>
      </c>
      <c r="O672" s="276" t="str">
        <f>IF(ISBLANK(INDEX('Policy Characteristics'!I:I,MATCH($C672,'Policy Characteristics'!$C:$C,0))),"",INDEX('Policy Characteristics'!I:I,MATCH($C672,'Policy Characteristics'!$C:$C,0)))</f>
        <v>% of fuel shifted</v>
      </c>
      <c r="P672" s="27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2" s="276" t="str">
        <f>IF(ISBLANK(INDEX('Policy Characteristics'!K:K,MATCH($C672,'Policy Characteristics'!$C:$C,0))),"",INDEX('Policy Characteristics'!K:K,MATCH($C672,'Policy Characteristics'!$C:$C,0)))</f>
        <v>industry-ag-main.html#fuel-switching</v>
      </c>
      <c r="R672" s="276" t="str">
        <f>IF(ISBLANK(INDEX('Policy Characteristics'!L:L,MATCH($C672,'Policy Characteristics'!$C:$C,0))),"",INDEX('Policy Characteristics'!L:L,MATCH($C672,'Policy Characteristics'!$C:$C,0)))</f>
        <v>industry-elec-and-hydrogen.html</v>
      </c>
    </row>
    <row r="673" spans="1:18" x14ac:dyDescent="0.25">
      <c r="A673" s="276" t="str">
        <f>IF(ISBLANK(INDEX('Policy Characteristics'!A:A,MATCH($C673,'Policy Characteristics'!$C:$C,0))),"",INDEX('Policy Characteristics'!A:A,MATCH($C673,'Policy Characteristics'!$C:$C,0)))</f>
        <v>Industry</v>
      </c>
      <c r="B673" s="285" t="str">
        <f>IF(ISBLANK(INDEX('Policy Characteristics'!B:B,MATCH($C673,'Policy Characteristics'!$C:$C,0))),"",INDEX('Policy Characteristics'!B:B,MATCH($C673,'Policy Characteristics'!$C:$C,0)))</f>
        <v>Electrification</v>
      </c>
      <c r="C673" s="276" t="str">
        <f t="shared" si="34"/>
        <v>Fraction of Eligible Industrial Energy Use Shifted to Electricity</v>
      </c>
      <c r="D673" s="6" t="s">
        <v>3117</v>
      </c>
      <c r="E673" s="1" t="s">
        <v>3608</v>
      </c>
      <c r="F673" t="s">
        <v>3079</v>
      </c>
      <c r="G673" s="47" t="s">
        <v>3615</v>
      </c>
      <c r="H673" s="44">
        <v>1964</v>
      </c>
      <c r="I673" s="347" t="s">
        <v>44</v>
      </c>
      <c r="J673" s="277" t="str">
        <f>IF(ISBLANK(INDEX('Policy Characteristics'!D:D,MATCH($C673,'Policy Characteristics'!$C:$C,0))),"",INDEX('Policy Characteristics'!D:D,MATCH($C673,'Policy Characteristics'!$C:$C,0)))</f>
        <v>Electrification</v>
      </c>
      <c r="K673" s="276" t="str">
        <f>IF(ISBLANK(INDEX('Policy Characteristics'!E:E,MATCH($C673,'Policy Characteristics'!$C:$C,0))),"",INDEX('Policy Characteristics'!E:E,MATCH($C673,'Policy Characteristics'!$C:$C,0)))</f>
        <v>indst shift to electricity</v>
      </c>
      <c r="L673" s="284">
        <f>IF(ISBLANK(INDEX('Policy Characteristics'!F:F,MATCH($C673,'Policy Characteristics'!$C:$C,0))),"",INDEX('Policy Characteristics'!F:F,MATCH($C673,'Policy Characteristics'!$C:$C,0)))</f>
        <v>0</v>
      </c>
      <c r="M673" s="284">
        <f>IF(ISBLANK(INDEX('Policy Characteristics'!G:G,MATCH($C673,'Policy Characteristics'!$C:$C,0))),"",INDEX('Policy Characteristics'!G:G,MATCH($C673,'Policy Characteristics'!$C:$C,0)))</f>
        <v>1</v>
      </c>
      <c r="N673" s="284">
        <f>IF(ISBLANK(INDEX('Policy Characteristics'!H:H,MATCH($C673,'Policy Characteristics'!$C:$C,0))),"",INDEX('Policy Characteristics'!H:H,MATCH($C673,'Policy Characteristics'!$C:$C,0)))</f>
        <v>0.01</v>
      </c>
      <c r="O673" s="276" t="str">
        <f>IF(ISBLANK(INDEX('Policy Characteristics'!I:I,MATCH($C673,'Policy Characteristics'!$C:$C,0))),"",INDEX('Policy Characteristics'!I:I,MATCH($C673,'Policy Characteristics'!$C:$C,0)))</f>
        <v>% of fuel shifted</v>
      </c>
      <c r="P673" s="27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3" s="276" t="str">
        <f>IF(ISBLANK(INDEX('Policy Characteristics'!K:K,MATCH($C673,'Policy Characteristics'!$C:$C,0))),"",INDEX('Policy Characteristics'!K:K,MATCH($C673,'Policy Characteristics'!$C:$C,0)))</f>
        <v>industry-ag-main.html#fuel-switching</v>
      </c>
      <c r="R673" s="276" t="str">
        <f>IF(ISBLANK(INDEX('Policy Characteristics'!L:L,MATCH($C673,'Policy Characteristics'!$C:$C,0))),"",INDEX('Policy Characteristics'!L:L,MATCH($C673,'Policy Characteristics'!$C:$C,0)))</f>
        <v>industry-elec-and-hydrogen.html</v>
      </c>
    </row>
    <row r="674" spans="1:18" x14ac:dyDescent="0.25">
      <c r="A674" s="276" t="str">
        <f>IF(ISBLANK(INDEX('Policy Characteristics'!A:A,MATCH($C674,'Policy Characteristics'!$C:$C,0))),"",INDEX('Policy Characteristics'!A:A,MATCH($C674,'Policy Characteristics'!$C:$C,0)))</f>
        <v>Industry</v>
      </c>
      <c r="B674" s="285" t="str">
        <f>IF(ISBLANK(INDEX('Policy Characteristics'!B:B,MATCH($C674,'Policy Characteristics'!$C:$C,0))),"",INDEX('Policy Characteristics'!B:B,MATCH($C674,'Policy Characteristics'!$C:$C,0)))</f>
        <v>Electrification</v>
      </c>
      <c r="C674" s="276" t="str">
        <f t="shared" si="34"/>
        <v>Fraction of Eligible Industrial Energy Use Shifted to Electricity</v>
      </c>
      <c r="D674" s="6" t="s">
        <v>3117</v>
      </c>
      <c r="E674" s="1" t="s">
        <v>3609</v>
      </c>
      <c r="F674" t="s">
        <v>3079</v>
      </c>
      <c r="G674" s="47" t="s">
        <v>3616</v>
      </c>
      <c r="H674" s="44">
        <v>1965</v>
      </c>
      <c r="I674" s="347" t="s">
        <v>44</v>
      </c>
      <c r="J674" s="277" t="str">
        <f>IF(ISBLANK(INDEX('Policy Characteristics'!D:D,MATCH($C674,'Policy Characteristics'!$C:$C,0))),"",INDEX('Policy Characteristics'!D:D,MATCH($C674,'Policy Characteristics'!$C:$C,0)))</f>
        <v>Electrification</v>
      </c>
      <c r="K674" s="276" t="str">
        <f>IF(ISBLANK(INDEX('Policy Characteristics'!E:E,MATCH($C674,'Policy Characteristics'!$C:$C,0))),"",INDEX('Policy Characteristics'!E:E,MATCH($C674,'Policy Characteristics'!$C:$C,0)))</f>
        <v>indst shift to electricity</v>
      </c>
      <c r="L674" s="284">
        <f>IF(ISBLANK(INDEX('Policy Characteristics'!F:F,MATCH($C674,'Policy Characteristics'!$C:$C,0))),"",INDEX('Policy Characteristics'!F:F,MATCH($C674,'Policy Characteristics'!$C:$C,0)))</f>
        <v>0</v>
      </c>
      <c r="M674" s="284">
        <f>IF(ISBLANK(INDEX('Policy Characteristics'!G:G,MATCH($C674,'Policy Characteristics'!$C:$C,0))),"",INDEX('Policy Characteristics'!G:G,MATCH($C674,'Policy Characteristics'!$C:$C,0)))</f>
        <v>1</v>
      </c>
      <c r="N674" s="284">
        <f>IF(ISBLANK(INDEX('Policy Characteristics'!H:H,MATCH($C674,'Policy Characteristics'!$C:$C,0))),"",INDEX('Policy Characteristics'!H:H,MATCH($C674,'Policy Characteristics'!$C:$C,0)))</f>
        <v>0.01</v>
      </c>
      <c r="O674" s="276" t="str">
        <f>IF(ISBLANK(INDEX('Policy Characteristics'!I:I,MATCH($C674,'Policy Characteristics'!$C:$C,0))),"",INDEX('Policy Characteristics'!I:I,MATCH($C674,'Policy Characteristics'!$C:$C,0)))</f>
        <v>% of fuel shifted</v>
      </c>
      <c r="P674" s="27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4" s="276" t="str">
        <f>IF(ISBLANK(INDEX('Policy Characteristics'!K:K,MATCH($C674,'Policy Characteristics'!$C:$C,0))),"",INDEX('Policy Characteristics'!K:K,MATCH($C674,'Policy Characteristics'!$C:$C,0)))</f>
        <v>industry-ag-main.html#fuel-switching</v>
      </c>
      <c r="R674" s="276" t="str">
        <f>IF(ISBLANK(INDEX('Policy Characteristics'!L:L,MATCH($C674,'Policy Characteristics'!$C:$C,0))),"",INDEX('Policy Characteristics'!L:L,MATCH($C674,'Policy Characteristics'!$C:$C,0)))</f>
        <v>industry-elec-and-hydrogen.html</v>
      </c>
    </row>
    <row r="675" spans="1:18" x14ac:dyDescent="0.25">
      <c r="A675" s="276" t="str">
        <f>IF(ISBLANK(INDEX('Policy Characteristics'!A:A,MATCH($C675,'Policy Characteristics'!$C:$C,0))),"",INDEX('Policy Characteristics'!A:A,MATCH($C675,'Policy Characteristics'!$C:$C,0)))</f>
        <v>Industry</v>
      </c>
      <c r="B675" s="285" t="str">
        <f>IF(ISBLANK(INDEX('Policy Characteristics'!B:B,MATCH($C675,'Policy Characteristics'!$C:$C,0))),"",INDEX('Policy Characteristics'!B:B,MATCH($C675,'Policy Characteristics'!$C:$C,0)))</f>
        <v>Electrification</v>
      </c>
      <c r="C675" s="276" t="str">
        <f t="shared" si="34"/>
        <v>Fraction of Eligible Industrial Energy Use Shifted to Electricity</v>
      </c>
      <c r="D675" s="6" t="s">
        <v>3117</v>
      </c>
      <c r="E675" s="1" t="s">
        <v>3610</v>
      </c>
      <c r="F675" t="s">
        <v>3079</v>
      </c>
      <c r="G675" s="47" t="s">
        <v>3617</v>
      </c>
      <c r="H675" s="44">
        <v>1966</v>
      </c>
      <c r="I675" s="347" t="s">
        <v>45</v>
      </c>
      <c r="J675" s="277" t="str">
        <f>IF(ISBLANK(INDEX('Policy Characteristics'!D:D,MATCH($C675,'Policy Characteristics'!$C:$C,0))),"",INDEX('Policy Characteristics'!D:D,MATCH($C675,'Policy Characteristics'!$C:$C,0)))</f>
        <v>Electrification</v>
      </c>
      <c r="K675" s="276" t="str">
        <f>IF(ISBLANK(INDEX('Policy Characteristics'!E:E,MATCH($C675,'Policy Characteristics'!$C:$C,0))),"",INDEX('Policy Characteristics'!E:E,MATCH($C675,'Policy Characteristics'!$C:$C,0)))</f>
        <v>indst shift to electricity</v>
      </c>
      <c r="L675" s="284">
        <f>IF(ISBLANK(INDEX('Policy Characteristics'!F:F,MATCH($C675,'Policy Characteristics'!$C:$C,0))),"",INDEX('Policy Characteristics'!F:F,MATCH($C675,'Policy Characteristics'!$C:$C,0)))</f>
        <v>0</v>
      </c>
      <c r="M675" s="284">
        <f>IF(ISBLANK(INDEX('Policy Characteristics'!G:G,MATCH($C675,'Policy Characteristics'!$C:$C,0))),"",INDEX('Policy Characteristics'!G:G,MATCH($C675,'Policy Characteristics'!$C:$C,0)))</f>
        <v>1</v>
      </c>
      <c r="N675" s="284">
        <f>IF(ISBLANK(INDEX('Policy Characteristics'!H:H,MATCH($C675,'Policy Characteristics'!$C:$C,0))),"",INDEX('Policy Characteristics'!H:H,MATCH($C675,'Policy Characteristics'!$C:$C,0)))</f>
        <v>0.01</v>
      </c>
      <c r="O675" s="276" t="str">
        <f>IF(ISBLANK(INDEX('Policy Characteristics'!I:I,MATCH($C675,'Policy Characteristics'!$C:$C,0))),"",INDEX('Policy Characteristics'!I:I,MATCH($C675,'Policy Characteristics'!$C:$C,0)))</f>
        <v>% of fuel shifted</v>
      </c>
      <c r="P675" s="27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5" s="276" t="str">
        <f>IF(ISBLANK(INDEX('Policy Characteristics'!K:K,MATCH($C675,'Policy Characteristics'!$C:$C,0))),"",INDEX('Policy Characteristics'!K:K,MATCH($C675,'Policy Characteristics'!$C:$C,0)))</f>
        <v>industry-ag-main.html#fuel-switching</v>
      </c>
      <c r="R675" s="276" t="str">
        <f>IF(ISBLANK(INDEX('Policy Characteristics'!L:L,MATCH($C675,'Policy Characteristics'!$C:$C,0))),"",INDEX('Policy Characteristics'!L:L,MATCH($C675,'Policy Characteristics'!$C:$C,0)))</f>
        <v>industry-elec-and-hydrogen.html</v>
      </c>
    </row>
    <row r="676" spans="1:18" x14ac:dyDescent="0.25">
      <c r="A676" s="276" t="str">
        <f>IF(ISBLANK(INDEX('Policy Characteristics'!A:A,MATCH($C676,'Policy Characteristics'!$C:$C,0))),"",INDEX('Policy Characteristics'!A:A,MATCH($C676,'Policy Characteristics'!$C:$C,0)))</f>
        <v>Industry</v>
      </c>
      <c r="B676" s="285" t="str">
        <f>IF(ISBLANK(INDEX('Policy Characteristics'!B:B,MATCH($C676,'Policy Characteristics'!$C:$C,0))),"",INDEX('Policy Characteristics'!B:B,MATCH($C676,'Policy Characteristics'!$C:$C,0)))</f>
        <v>Electrification</v>
      </c>
      <c r="C676" s="276" t="str">
        <f t="shared" si="34"/>
        <v>Fraction of Eligible Industrial Energy Use Shifted to Electricity</v>
      </c>
      <c r="D676" s="6" t="s">
        <v>3117</v>
      </c>
      <c r="E676" s="1" t="s">
        <v>3611</v>
      </c>
      <c r="F676" t="s">
        <v>3079</v>
      </c>
      <c r="G676" s="47" t="s">
        <v>3618</v>
      </c>
      <c r="H676" s="44">
        <v>1967</v>
      </c>
      <c r="I676" s="347" t="s">
        <v>45</v>
      </c>
      <c r="J676" s="277" t="str">
        <f>IF(ISBLANK(INDEX('Policy Characteristics'!D:D,MATCH($C676,'Policy Characteristics'!$C:$C,0))),"",INDEX('Policy Characteristics'!D:D,MATCH($C676,'Policy Characteristics'!$C:$C,0)))</f>
        <v>Electrification</v>
      </c>
      <c r="K676" s="276" t="str">
        <f>IF(ISBLANK(INDEX('Policy Characteristics'!E:E,MATCH($C676,'Policy Characteristics'!$C:$C,0))),"",INDEX('Policy Characteristics'!E:E,MATCH($C676,'Policy Characteristics'!$C:$C,0)))</f>
        <v>indst shift to electricity</v>
      </c>
      <c r="L676" s="284">
        <f>IF(ISBLANK(INDEX('Policy Characteristics'!F:F,MATCH($C676,'Policy Characteristics'!$C:$C,0))),"",INDEX('Policy Characteristics'!F:F,MATCH($C676,'Policy Characteristics'!$C:$C,0)))</f>
        <v>0</v>
      </c>
      <c r="M676" s="284">
        <f>IF(ISBLANK(INDEX('Policy Characteristics'!G:G,MATCH($C676,'Policy Characteristics'!$C:$C,0))),"",INDEX('Policy Characteristics'!G:G,MATCH($C676,'Policy Characteristics'!$C:$C,0)))</f>
        <v>1</v>
      </c>
      <c r="N676" s="284">
        <f>IF(ISBLANK(INDEX('Policy Characteristics'!H:H,MATCH($C676,'Policy Characteristics'!$C:$C,0))),"",INDEX('Policy Characteristics'!H:H,MATCH($C676,'Policy Characteristics'!$C:$C,0)))</f>
        <v>0.01</v>
      </c>
      <c r="O676" s="276" t="str">
        <f>IF(ISBLANK(INDEX('Policy Characteristics'!I:I,MATCH($C676,'Policy Characteristics'!$C:$C,0))),"",INDEX('Policy Characteristics'!I:I,MATCH($C676,'Policy Characteristics'!$C:$C,0)))</f>
        <v>% of fuel shifted</v>
      </c>
      <c r="P676" s="27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6" s="276" t="str">
        <f>IF(ISBLANK(INDEX('Policy Characteristics'!K:K,MATCH($C676,'Policy Characteristics'!$C:$C,0))),"",INDEX('Policy Characteristics'!K:K,MATCH($C676,'Policy Characteristics'!$C:$C,0)))</f>
        <v>industry-ag-main.html#fuel-switching</v>
      </c>
      <c r="R676" s="276" t="str">
        <f>IF(ISBLANK(INDEX('Policy Characteristics'!L:L,MATCH($C676,'Policy Characteristics'!$C:$C,0))),"",INDEX('Policy Characteristics'!L:L,MATCH($C676,'Policy Characteristics'!$C:$C,0)))</f>
        <v>industry-elec-and-hydrogen.html</v>
      </c>
    </row>
    <row r="677" spans="1:18" x14ac:dyDescent="0.25">
      <c r="A677" s="276" t="str">
        <f>IF(ISBLANK(INDEX('Policy Characteristics'!A:A,MATCH($C677,'Policy Characteristics'!$C:$C,0))),"",INDEX('Policy Characteristics'!A:A,MATCH($C677,'Policy Characteristics'!$C:$C,0)))</f>
        <v>Industry</v>
      </c>
      <c r="B677" s="285" t="str">
        <f>IF(ISBLANK(INDEX('Policy Characteristics'!B:B,MATCH($C677,'Policy Characteristics'!$C:$C,0))),"",INDEX('Policy Characteristics'!B:B,MATCH($C677,'Policy Characteristics'!$C:$C,0)))</f>
        <v>Electrification</v>
      </c>
      <c r="C677" s="276" t="str">
        <f t="shared" si="34"/>
        <v>Fraction of Eligible Industrial Energy Use Shifted to Electricity</v>
      </c>
      <c r="D677" s="6" t="s">
        <v>3117</v>
      </c>
      <c r="E677" s="1" t="s">
        <v>3612</v>
      </c>
      <c r="F677" t="s">
        <v>3079</v>
      </c>
      <c r="G677" s="47" t="s">
        <v>3619</v>
      </c>
      <c r="H677" s="44">
        <v>1968</v>
      </c>
      <c r="I677" s="347" t="s">
        <v>45</v>
      </c>
      <c r="J677" s="277" t="str">
        <f>IF(ISBLANK(INDEX('Policy Characteristics'!D:D,MATCH($C677,'Policy Characteristics'!$C:$C,0))),"",INDEX('Policy Characteristics'!D:D,MATCH($C677,'Policy Characteristics'!$C:$C,0)))</f>
        <v>Electrification</v>
      </c>
      <c r="K677" s="276" t="str">
        <f>IF(ISBLANK(INDEX('Policy Characteristics'!E:E,MATCH($C677,'Policy Characteristics'!$C:$C,0))),"",INDEX('Policy Characteristics'!E:E,MATCH($C677,'Policy Characteristics'!$C:$C,0)))</f>
        <v>indst shift to electricity</v>
      </c>
      <c r="L677" s="284">
        <f>IF(ISBLANK(INDEX('Policy Characteristics'!F:F,MATCH($C677,'Policy Characteristics'!$C:$C,0))),"",INDEX('Policy Characteristics'!F:F,MATCH($C677,'Policy Characteristics'!$C:$C,0)))</f>
        <v>0</v>
      </c>
      <c r="M677" s="284">
        <f>IF(ISBLANK(INDEX('Policy Characteristics'!G:G,MATCH($C677,'Policy Characteristics'!$C:$C,0))),"",INDEX('Policy Characteristics'!G:G,MATCH($C677,'Policy Characteristics'!$C:$C,0)))</f>
        <v>1</v>
      </c>
      <c r="N677" s="284">
        <f>IF(ISBLANK(INDEX('Policy Characteristics'!H:H,MATCH($C677,'Policy Characteristics'!$C:$C,0))),"",INDEX('Policy Characteristics'!H:H,MATCH($C677,'Policy Characteristics'!$C:$C,0)))</f>
        <v>0.01</v>
      </c>
      <c r="O677" s="276" t="str">
        <f>IF(ISBLANK(INDEX('Policy Characteristics'!I:I,MATCH($C677,'Policy Characteristics'!$C:$C,0))),"",INDEX('Policy Characteristics'!I:I,MATCH($C677,'Policy Characteristics'!$C:$C,0)))</f>
        <v>% of fuel shifted</v>
      </c>
      <c r="P677" s="27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7" s="276" t="str">
        <f>IF(ISBLANK(INDEX('Policy Characteristics'!K:K,MATCH($C677,'Policy Characteristics'!$C:$C,0))),"",INDEX('Policy Characteristics'!K:K,MATCH($C677,'Policy Characteristics'!$C:$C,0)))</f>
        <v>industry-ag-main.html#fuel-switching</v>
      </c>
      <c r="R677" s="276" t="str">
        <f>IF(ISBLANK(INDEX('Policy Characteristics'!L:L,MATCH($C677,'Policy Characteristics'!$C:$C,0))),"",INDEX('Policy Characteristics'!L:L,MATCH($C677,'Policy Characteristics'!$C:$C,0)))</f>
        <v>industry-elec-and-hydrogen.html</v>
      </c>
    </row>
    <row r="678" spans="1:18" x14ac:dyDescent="0.25">
      <c r="A678" s="276" t="str">
        <f>IF(ISBLANK(INDEX('Policy Characteristics'!A:A,MATCH($C678,'Policy Characteristics'!$C:$C,0))),"",INDEX('Policy Characteristics'!A:A,MATCH($C678,'Policy Characteristics'!$C:$C,0)))</f>
        <v>Industry</v>
      </c>
      <c r="B678" s="285" t="str">
        <f>IF(ISBLANK(INDEX('Policy Characteristics'!B:B,MATCH($C678,'Policy Characteristics'!$C:$C,0))),"",INDEX('Policy Characteristics'!B:B,MATCH($C678,'Policy Characteristics'!$C:$C,0)))</f>
        <v>Electrification</v>
      </c>
      <c r="C678" s="276" t="str">
        <f t="shared" si="34"/>
        <v>Fraction of Eligible Industrial Energy Use Shifted to Electricity</v>
      </c>
      <c r="D678" s="6" t="s">
        <v>3117</v>
      </c>
      <c r="E678" s="1" t="s">
        <v>3606</v>
      </c>
      <c r="F678" t="s">
        <v>3079</v>
      </c>
      <c r="G678" s="47" t="s">
        <v>3620</v>
      </c>
      <c r="H678" s="44">
        <v>1969</v>
      </c>
      <c r="I678" s="347" t="s">
        <v>44</v>
      </c>
      <c r="J678" s="277" t="str">
        <f>IF(ISBLANK(INDEX('Policy Characteristics'!D:D,MATCH($C678,'Policy Characteristics'!$C:$C,0))),"",INDEX('Policy Characteristics'!D:D,MATCH($C678,'Policy Characteristics'!$C:$C,0)))</f>
        <v>Electrification</v>
      </c>
      <c r="K678" s="276" t="str">
        <f>IF(ISBLANK(INDEX('Policy Characteristics'!E:E,MATCH($C678,'Policy Characteristics'!$C:$C,0))),"",INDEX('Policy Characteristics'!E:E,MATCH($C678,'Policy Characteristics'!$C:$C,0)))</f>
        <v>indst shift to electricity</v>
      </c>
      <c r="L678" s="284">
        <f>IF(ISBLANK(INDEX('Policy Characteristics'!F:F,MATCH($C678,'Policy Characteristics'!$C:$C,0))),"",INDEX('Policy Characteristics'!F:F,MATCH($C678,'Policy Characteristics'!$C:$C,0)))</f>
        <v>0</v>
      </c>
      <c r="M678" s="284">
        <f>IF(ISBLANK(INDEX('Policy Characteristics'!G:G,MATCH($C678,'Policy Characteristics'!$C:$C,0))),"",INDEX('Policy Characteristics'!G:G,MATCH($C678,'Policy Characteristics'!$C:$C,0)))</f>
        <v>1</v>
      </c>
      <c r="N678" s="284">
        <f>IF(ISBLANK(INDEX('Policy Characteristics'!H:H,MATCH($C678,'Policy Characteristics'!$C:$C,0))),"",INDEX('Policy Characteristics'!H:H,MATCH($C678,'Policy Characteristics'!$C:$C,0)))</f>
        <v>0.01</v>
      </c>
      <c r="O678" s="276" t="str">
        <f>IF(ISBLANK(INDEX('Policy Characteristics'!I:I,MATCH($C678,'Policy Characteristics'!$C:$C,0))),"",INDEX('Policy Characteristics'!I:I,MATCH($C678,'Policy Characteristics'!$C:$C,0)))</f>
        <v>% of fuel shifted</v>
      </c>
      <c r="P678" s="27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8" s="276" t="str">
        <f>IF(ISBLANK(INDEX('Policy Characteristics'!K:K,MATCH($C678,'Policy Characteristics'!$C:$C,0))),"",INDEX('Policy Characteristics'!K:K,MATCH($C678,'Policy Characteristics'!$C:$C,0)))</f>
        <v>industry-ag-main.html#fuel-switching</v>
      </c>
      <c r="R678" s="276" t="str">
        <f>IF(ISBLANK(INDEX('Policy Characteristics'!L:L,MATCH($C678,'Policy Characteristics'!$C:$C,0))),"",INDEX('Policy Characteristics'!L:L,MATCH($C678,'Policy Characteristics'!$C:$C,0)))</f>
        <v>industry-elec-and-hydrogen.html</v>
      </c>
    </row>
    <row r="679" spans="1:18" x14ac:dyDescent="0.25">
      <c r="A679" s="276" t="str">
        <f>IF(ISBLANK(INDEX('Policy Characteristics'!A:A,MATCH($C679,'Policy Characteristics'!$C:$C,0))),"",INDEX('Policy Characteristics'!A:A,MATCH($C679,'Policy Characteristics'!$C:$C,0)))</f>
        <v>Industry</v>
      </c>
      <c r="B679" s="285" t="str">
        <f>IF(ISBLANK(INDEX('Policy Characteristics'!B:B,MATCH($C679,'Policy Characteristics'!$C:$C,0))),"",INDEX('Policy Characteristics'!B:B,MATCH($C679,'Policy Characteristics'!$C:$C,0)))</f>
        <v>Electrification</v>
      </c>
      <c r="C679" s="276" t="str">
        <f t="shared" si="34"/>
        <v>Fraction of Eligible Industrial Energy Use Shifted to Electricity</v>
      </c>
      <c r="D679" s="6" t="s">
        <v>3118</v>
      </c>
      <c r="E679" s="1" t="s">
        <v>3605</v>
      </c>
      <c r="F679" t="s">
        <v>3080</v>
      </c>
      <c r="G679" s="47" t="s">
        <v>3613</v>
      </c>
      <c r="H679" s="44">
        <v>1970</v>
      </c>
      <c r="I679" s="347" t="s">
        <v>44</v>
      </c>
      <c r="J679" s="277" t="str">
        <f>IF(ISBLANK(INDEX('Policy Characteristics'!D:D,MATCH($C679,'Policy Characteristics'!$C:$C,0))),"",INDEX('Policy Characteristics'!D:D,MATCH($C679,'Policy Characteristics'!$C:$C,0)))</f>
        <v>Electrification</v>
      </c>
      <c r="K679" s="276" t="str">
        <f>IF(ISBLANK(INDEX('Policy Characteristics'!E:E,MATCH($C679,'Policy Characteristics'!$C:$C,0))),"",INDEX('Policy Characteristics'!E:E,MATCH($C679,'Policy Characteristics'!$C:$C,0)))</f>
        <v>indst shift to electricity</v>
      </c>
      <c r="L679" s="284">
        <f>IF(ISBLANK(INDEX('Policy Characteristics'!F:F,MATCH($C679,'Policy Characteristics'!$C:$C,0))),"",INDEX('Policy Characteristics'!F:F,MATCH($C679,'Policy Characteristics'!$C:$C,0)))</f>
        <v>0</v>
      </c>
      <c r="M679" s="284">
        <f>IF(ISBLANK(INDEX('Policy Characteristics'!G:G,MATCH($C679,'Policy Characteristics'!$C:$C,0))),"",INDEX('Policy Characteristics'!G:G,MATCH($C679,'Policy Characteristics'!$C:$C,0)))</f>
        <v>1</v>
      </c>
      <c r="N679" s="284">
        <f>IF(ISBLANK(INDEX('Policy Characteristics'!H:H,MATCH($C679,'Policy Characteristics'!$C:$C,0))),"",INDEX('Policy Characteristics'!H:H,MATCH($C679,'Policy Characteristics'!$C:$C,0)))</f>
        <v>0.01</v>
      </c>
      <c r="O679" s="276" t="str">
        <f>IF(ISBLANK(INDEX('Policy Characteristics'!I:I,MATCH($C679,'Policy Characteristics'!$C:$C,0))),"",INDEX('Policy Characteristics'!I:I,MATCH($C679,'Policy Characteristics'!$C:$C,0)))</f>
        <v>% of fuel shifted</v>
      </c>
      <c r="P679" s="27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79" s="276" t="str">
        <f>IF(ISBLANK(INDEX('Policy Characteristics'!K:K,MATCH($C679,'Policy Characteristics'!$C:$C,0))),"",INDEX('Policy Characteristics'!K:K,MATCH($C679,'Policy Characteristics'!$C:$C,0)))</f>
        <v>industry-ag-main.html#fuel-switching</v>
      </c>
      <c r="R679" s="276" t="str">
        <f>IF(ISBLANK(INDEX('Policy Characteristics'!L:L,MATCH($C679,'Policy Characteristics'!$C:$C,0))),"",INDEX('Policy Characteristics'!L:L,MATCH($C679,'Policy Characteristics'!$C:$C,0)))</f>
        <v>industry-elec-and-hydrogen.html</v>
      </c>
    </row>
    <row r="680" spans="1:18" x14ac:dyDescent="0.25">
      <c r="A680" s="276" t="str">
        <f>IF(ISBLANK(INDEX('Policy Characteristics'!A:A,MATCH($C680,'Policy Characteristics'!$C:$C,0))),"",INDEX('Policy Characteristics'!A:A,MATCH($C680,'Policy Characteristics'!$C:$C,0)))</f>
        <v>Industry</v>
      </c>
      <c r="B680" s="285" t="str">
        <f>IF(ISBLANK(INDEX('Policy Characteristics'!B:B,MATCH($C680,'Policy Characteristics'!$C:$C,0))),"",INDEX('Policy Characteristics'!B:B,MATCH($C680,'Policy Characteristics'!$C:$C,0)))</f>
        <v>Electrification</v>
      </c>
      <c r="C680" s="276" t="str">
        <f t="shared" si="34"/>
        <v>Fraction of Eligible Industrial Energy Use Shifted to Electricity</v>
      </c>
      <c r="D680" s="6" t="s">
        <v>3118</v>
      </c>
      <c r="E680" s="1" t="s">
        <v>3607</v>
      </c>
      <c r="F680" t="s">
        <v>3080</v>
      </c>
      <c r="G680" s="47" t="s">
        <v>3614</v>
      </c>
      <c r="H680" s="44">
        <v>1971</v>
      </c>
      <c r="I680" s="347" t="s">
        <v>44</v>
      </c>
      <c r="J680" s="277" t="str">
        <f>IF(ISBLANK(INDEX('Policy Characteristics'!D:D,MATCH($C680,'Policy Characteristics'!$C:$C,0))),"",INDEX('Policy Characteristics'!D:D,MATCH($C680,'Policy Characteristics'!$C:$C,0)))</f>
        <v>Electrification</v>
      </c>
      <c r="K680" s="276" t="str">
        <f>IF(ISBLANK(INDEX('Policy Characteristics'!E:E,MATCH($C680,'Policy Characteristics'!$C:$C,0))),"",INDEX('Policy Characteristics'!E:E,MATCH($C680,'Policy Characteristics'!$C:$C,0)))</f>
        <v>indst shift to electricity</v>
      </c>
      <c r="L680" s="284">
        <f>IF(ISBLANK(INDEX('Policy Characteristics'!F:F,MATCH($C680,'Policy Characteristics'!$C:$C,0))),"",INDEX('Policy Characteristics'!F:F,MATCH($C680,'Policy Characteristics'!$C:$C,0)))</f>
        <v>0</v>
      </c>
      <c r="M680" s="284">
        <f>IF(ISBLANK(INDEX('Policy Characteristics'!G:G,MATCH($C680,'Policy Characteristics'!$C:$C,0))),"",INDEX('Policy Characteristics'!G:G,MATCH($C680,'Policy Characteristics'!$C:$C,0)))</f>
        <v>1</v>
      </c>
      <c r="N680" s="284">
        <f>IF(ISBLANK(INDEX('Policy Characteristics'!H:H,MATCH($C680,'Policy Characteristics'!$C:$C,0))),"",INDEX('Policy Characteristics'!H:H,MATCH($C680,'Policy Characteristics'!$C:$C,0)))</f>
        <v>0.01</v>
      </c>
      <c r="O680" s="276" t="str">
        <f>IF(ISBLANK(INDEX('Policy Characteristics'!I:I,MATCH($C680,'Policy Characteristics'!$C:$C,0))),"",INDEX('Policy Characteristics'!I:I,MATCH($C680,'Policy Characteristics'!$C:$C,0)))</f>
        <v>% of fuel shifted</v>
      </c>
      <c r="P680" s="27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0" s="276" t="str">
        <f>IF(ISBLANK(INDEX('Policy Characteristics'!K:K,MATCH($C680,'Policy Characteristics'!$C:$C,0))),"",INDEX('Policy Characteristics'!K:K,MATCH($C680,'Policy Characteristics'!$C:$C,0)))</f>
        <v>industry-ag-main.html#fuel-switching</v>
      </c>
      <c r="R680" s="276" t="str">
        <f>IF(ISBLANK(INDEX('Policy Characteristics'!L:L,MATCH($C680,'Policy Characteristics'!$C:$C,0))),"",INDEX('Policy Characteristics'!L:L,MATCH($C680,'Policy Characteristics'!$C:$C,0)))</f>
        <v>industry-elec-and-hydrogen.html</v>
      </c>
    </row>
    <row r="681" spans="1:18" x14ac:dyDescent="0.25">
      <c r="A681" s="276" t="str">
        <f>IF(ISBLANK(INDEX('Policy Characteristics'!A:A,MATCH($C681,'Policy Characteristics'!$C:$C,0))),"",INDEX('Policy Characteristics'!A:A,MATCH($C681,'Policy Characteristics'!$C:$C,0)))</f>
        <v>Industry</v>
      </c>
      <c r="B681" s="285" t="str">
        <f>IF(ISBLANK(INDEX('Policy Characteristics'!B:B,MATCH($C681,'Policy Characteristics'!$C:$C,0))),"",INDEX('Policy Characteristics'!B:B,MATCH($C681,'Policy Characteristics'!$C:$C,0)))</f>
        <v>Electrification</v>
      </c>
      <c r="C681" s="276" t="str">
        <f t="shared" si="34"/>
        <v>Fraction of Eligible Industrial Energy Use Shifted to Electricity</v>
      </c>
      <c r="D681" s="6" t="s">
        <v>3118</v>
      </c>
      <c r="E681" s="1" t="s">
        <v>3608</v>
      </c>
      <c r="F681" t="s">
        <v>3080</v>
      </c>
      <c r="G681" s="47" t="s">
        <v>3615</v>
      </c>
      <c r="H681" s="44">
        <v>1972</v>
      </c>
      <c r="I681" s="347" t="s">
        <v>44</v>
      </c>
      <c r="J681" s="277" t="str">
        <f>IF(ISBLANK(INDEX('Policy Characteristics'!D:D,MATCH($C681,'Policy Characteristics'!$C:$C,0))),"",INDEX('Policy Characteristics'!D:D,MATCH($C681,'Policy Characteristics'!$C:$C,0)))</f>
        <v>Electrification</v>
      </c>
      <c r="K681" s="276" t="str">
        <f>IF(ISBLANK(INDEX('Policy Characteristics'!E:E,MATCH($C681,'Policy Characteristics'!$C:$C,0))),"",INDEX('Policy Characteristics'!E:E,MATCH($C681,'Policy Characteristics'!$C:$C,0)))</f>
        <v>indst shift to electricity</v>
      </c>
      <c r="L681" s="284">
        <f>IF(ISBLANK(INDEX('Policy Characteristics'!F:F,MATCH($C681,'Policy Characteristics'!$C:$C,0))),"",INDEX('Policy Characteristics'!F:F,MATCH($C681,'Policy Characteristics'!$C:$C,0)))</f>
        <v>0</v>
      </c>
      <c r="M681" s="284">
        <f>IF(ISBLANK(INDEX('Policy Characteristics'!G:G,MATCH($C681,'Policy Characteristics'!$C:$C,0))),"",INDEX('Policy Characteristics'!G:G,MATCH($C681,'Policy Characteristics'!$C:$C,0)))</f>
        <v>1</v>
      </c>
      <c r="N681" s="284">
        <f>IF(ISBLANK(INDEX('Policy Characteristics'!H:H,MATCH($C681,'Policy Characteristics'!$C:$C,0))),"",INDEX('Policy Characteristics'!H:H,MATCH($C681,'Policy Characteristics'!$C:$C,0)))</f>
        <v>0.01</v>
      </c>
      <c r="O681" s="276" t="str">
        <f>IF(ISBLANK(INDEX('Policy Characteristics'!I:I,MATCH($C681,'Policy Characteristics'!$C:$C,0))),"",INDEX('Policy Characteristics'!I:I,MATCH($C681,'Policy Characteristics'!$C:$C,0)))</f>
        <v>% of fuel shifted</v>
      </c>
      <c r="P681" s="27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1" s="276" t="str">
        <f>IF(ISBLANK(INDEX('Policy Characteristics'!K:K,MATCH($C681,'Policy Characteristics'!$C:$C,0))),"",INDEX('Policy Characteristics'!K:K,MATCH($C681,'Policy Characteristics'!$C:$C,0)))</f>
        <v>industry-ag-main.html#fuel-switching</v>
      </c>
      <c r="R681" s="276" t="str">
        <f>IF(ISBLANK(INDEX('Policy Characteristics'!L:L,MATCH($C681,'Policy Characteristics'!$C:$C,0))),"",INDEX('Policy Characteristics'!L:L,MATCH($C681,'Policy Characteristics'!$C:$C,0)))</f>
        <v>industry-elec-and-hydrogen.html</v>
      </c>
    </row>
    <row r="682" spans="1:18" x14ac:dyDescent="0.25">
      <c r="A682" s="276" t="str">
        <f>IF(ISBLANK(INDEX('Policy Characteristics'!A:A,MATCH($C682,'Policy Characteristics'!$C:$C,0))),"",INDEX('Policy Characteristics'!A:A,MATCH($C682,'Policy Characteristics'!$C:$C,0)))</f>
        <v>Industry</v>
      </c>
      <c r="B682" s="285" t="str">
        <f>IF(ISBLANK(INDEX('Policy Characteristics'!B:B,MATCH($C682,'Policy Characteristics'!$C:$C,0))),"",INDEX('Policy Characteristics'!B:B,MATCH($C682,'Policy Characteristics'!$C:$C,0)))</f>
        <v>Electrification</v>
      </c>
      <c r="C682" s="276" t="str">
        <f t="shared" si="34"/>
        <v>Fraction of Eligible Industrial Energy Use Shifted to Electricity</v>
      </c>
      <c r="D682" s="6" t="s">
        <v>3118</v>
      </c>
      <c r="E682" s="1" t="s">
        <v>3609</v>
      </c>
      <c r="F682" t="s">
        <v>3080</v>
      </c>
      <c r="G682" s="47" t="s">
        <v>3616</v>
      </c>
      <c r="H682" s="44">
        <v>1973</v>
      </c>
      <c r="I682" s="347" t="s">
        <v>44</v>
      </c>
      <c r="J682" s="277" t="str">
        <f>IF(ISBLANK(INDEX('Policy Characteristics'!D:D,MATCH($C682,'Policy Characteristics'!$C:$C,0))),"",INDEX('Policy Characteristics'!D:D,MATCH($C682,'Policy Characteristics'!$C:$C,0)))</f>
        <v>Electrification</v>
      </c>
      <c r="K682" s="276" t="str">
        <f>IF(ISBLANK(INDEX('Policy Characteristics'!E:E,MATCH($C682,'Policy Characteristics'!$C:$C,0))),"",INDEX('Policy Characteristics'!E:E,MATCH($C682,'Policy Characteristics'!$C:$C,0)))</f>
        <v>indst shift to electricity</v>
      </c>
      <c r="L682" s="284">
        <f>IF(ISBLANK(INDEX('Policy Characteristics'!F:F,MATCH($C682,'Policy Characteristics'!$C:$C,0))),"",INDEX('Policy Characteristics'!F:F,MATCH($C682,'Policy Characteristics'!$C:$C,0)))</f>
        <v>0</v>
      </c>
      <c r="M682" s="284">
        <f>IF(ISBLANK(INDEX('Policy Characteristics'!G:G,MATCH($C682,'Policy Characteristics'!$C:$C,0))),"",INDEX('Policy Characteristics'!G:G,MATCH($C682,'Policy Characteristics'!$C:$C,0)))</f>
        <v>1</v>
      </c>
      <c r="N682" s="284">
        <f>IF(ISBLANK(INDEX('Policy Characteristics'!H:H,MATCH($C682,'Policy Characteristics'!$C:$C,0))),"",INDEX('Policy Characteristics'!H:H,MATCH($C682,'Policy Characteristics'!$C:$C,0)))</f>
        <v>0.01</v>
      </c>
      <c r="O682" s="276" t="str">
        <f>IF(ISBLANK(INDEX('Policy Characteristics'!I:I,MATCH($C682,'Policy Characteristics'!$C:$C,0))),"",INDEX('Policy Characteristics'!I:I,MATCH($C682,'Policy Characteristics'!$C:$C,0)))</f>
        <v>% of fuel shifted</v>
      </c>
      <c r="P682" s="27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2" s="276" t="str">
        <f>IF(ISBLANK(INDEX('Policy Characteristics'!K:K,MATCH($C682,'Policy Characteristics'!$C:$C,0))),"",INDEX('Policy Characteristics'!K:K,MATCH($C682,'Policy Characteristics'!$C:$C,0)))</f>
        <v>industry-ag-main.html#fuel-switching</v>
      </c>
      <c r="R682" s="276" t="str">
        <f>IF(ISBLANK(INDEX('Policy Characteristics'!L:L,MATCH($C682,'Policy Characteristics'!$C:$C,0))),"",INDEX('Policy Characteristics'!L:L,MATCH($C682,'Policy Characteristics'!$C:$C,0)))</f>
        <v>industry-elec-and-hydrogen.html</v>
      </c>
    </row>
    <row r="683" spans="1:18" x14ac:dyDescent="0.25">
      <c r="A683" s="276" t="str">
        <f>IF(ISBLANK(INDEX('Policy Characteristics'!A:A,MATCH($C683,'Policy Characteristics'!$C:$C,0))),"",INDEX('Policy Characteristics'!A:A,MATCH($C683,'Policy Characteristics'!$C:$C,0)))</f>
        <v>Industry</v>
      </c>
      <c r="B683" s="285" t="str">
        <f>IF(ISBLANK(INDEX('Policy Characteristics'!B:B,MATCH($C683,'Policy Characteristics'!$C:$C,0))),"",INDEX('Policy Characteristics'!B:B,MATCH($C683,'Policy Characteristics'!$C:$C,0)))</f>
        <v>Electrification</v>
      </c>
      <c r="C683" s="276" t="str">
        <f t="shared" si="34"/>
        <v>Fraction of Eligible Industrial Energy Use Shifted to Electricity</v>
      </c>
      <c r="D683" s="6" t="s">
        <v>3118</v>
      </c>
      <c r="E683" s="1" t="s">
        <v>3610</v>
      </c>
      <c r="F683" t="s">
        <v>3080</v>
      </c>
      <c r="G683" s="47" t="s">
        <v>3617</v>
      </c>
      <c r="H683" s="44">
        <v>1974</v>
      </c>
      <c r="I683" s="347" t="s">
        <v>45</v>
      </c>
      <c r="J683" s="277" t="str">
        <f>IF(ISBLANK(INDEX('Policy Characteristics'!D:D,MATCH($C683,'Policy Characteristics'!$C:$C,0))),"",INDEX('Policy Characteristics'!D:D,MATCH($C683,'Policy Characteristics'!$C:$C,0)))</f>
        <v>Electrification</v>
      </c>
      <c r="K683" s="276" t="str">
        <f>IF(ISBLANK(INDEX('Policy Characteristics'!E:E,MATCH($C683,'Policy Characteristics'!$C:$C,0))),"",INDEX('Policy Characteristics'!E:E,MATCH($C683,'Policy Characteristics'!$C:$C,0)))</f>
        <v>indst shift to electricity</v>
      </c>
      <c r="L683" s="284">
        <f>IF(ISBLANK(INDEX('Policy Characteristics'!F:F,MATCH($C683,'Policy Characteristics'!$C:$C,0))),"",INDEX('Policy Characteristics'!F:F,MATCH($C683,'Policy Characteristics'!$C:$C,0)))</f>
        <v>0</v>
      </c>
      <c r="M683" s="284">
        <f>IF(ISBLANK(INDEX('Policy Characteristics'!G:G,MATCH($C683,'Policy Characteristics'!$C:$C,0))),"",INDEX('Policy Characteristics'!G:G,MATCH($C683,'Policy Characteristics'!$C:$C,0)))</f>
        <v>1</v>
      </c>
      <c r="N683" s="284">
        <f>IF(ISBLANK(INDEX('Policy Characteristics'!H:H,MATCH($C683,'Policy Characteristics'!$C:$C,0))),"",INDEX('Policy Characteristics'!H:H,MATCH($C683,'Policy Characteristics'!$C:$C,0)))</f>
        <v>0.01</v>
      </c>
      <c r="O683" s="276" t="str">
        <f>IF(ISBLANK(INDEX('Policy Characteristics'!I:I,MATCH($C683,'Policy Characteristics'!$C:$C,0))),"",INDEX('Policy Characteristics'!I:I,MATCH($C683,'Policy Characteristics'!$C:$C,0)))</f>
        <v>% of fuel shifted</v>
      </c>
      <c r="P683" s="27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3" s="276" t="str">
        <f>IF(ISBLANK(INDEX('Policy Characteristics'!K:K,MATCH($C683,'Policy Characteristics'!$C:$C,0))),"",INDEX('Policy Characteristics'!K:K,MATCH($C683,'Policy Characteristics'!$C:$C,0)))</f>
        <v>industry-ag-main.html#fuel-switching</v>
      </c>
      <c r="R683" s="276" t="str">
        <f>IF(ISBLANK(INDEX('Policy Characteristics'!L:L,MATCH($C683,'Policy Characteristics'!$C:$C,0))),"",INDEX('Policy Characteristics'!L:L,MATCH($C683,'Policy Characteristics'!$C:$C,0)))</f>
        <v>industry-elec-and-hydrogen.html</v>
      </c>
    </row>
    <row r="684" spans="1:18" x14ac:dyDescent="0.25">
      <c r="A684" s="276" t="str">
        <f>IF(ISBLANK(INDEX('Policy Characteristics'!A:A,MATCH($C684,'Policy Characteristics'!$C:$C,0))),"",INDEX('Policy Characteristics'!A:A,MATCH($C684,'Policy Characteristics'!$C:$C,0)))</f>
        <v>Industry</v>
      </c>
      <c r="B684" s="285" t="str">
        <f>IF(ISBLANK(INDEX('Policy Characteristics'!B:B,MATCH($C684,'Policy Characteristics'!$C:$C,0))),"",INDEX('Policy Characteristics'!B:B,MATCH($C684,'Policy Characteristics'!$C:$C,0)))</f>
        <v>Electrification</v>
      </c>
      <c r="C684" s="276" t="str">
        <f t="shared" si="34"/>
        <v>Fraction of Eligible Industrial Energy Use Shifted to Electricity</v>
      </c>
      <c r="D684" s="6" t="s">
        <v>3118</v>
      </c>
      <c r="E684" s="1" t="s">
        <v>3611</v>
      </c>
      <c r="F684" t="s">
        <v>3080</v>
      </c>
      <c r="G684" s="47" t="s">
        <v>3618</v>
      </c>
      <c r="H684" s="44">
        <v>1975</v>
      </c>
      <c r="I684" s="347" t="s">
        <v>45</v>
      </c>
      <c r="J684" s="277" t="str">
        <f>IF(ISBLANK(INDEX('Policy Characteristics'!D:D,MATCH($C684,'Policy Characteristics'!$C:$C,0))),"",INDEX('Policy Characteristics'!D:D,MATCH($C684,'Policy Characteristics'!$C:$C,0)))</f>
        <v>Electrification</v>
      </c>
      <c r="K684" s="276" t="str">
        <f>IF(ISBLANK(INDEX('Policy Characteristics'!E:E,MATCH($C684,'Policy Characteristics'!$C:$C,0))),"",INDEX('Policy Characteristics'!E:E,MATCH($C684,'Policy Characteristics'!$C:$C,0)))</f>
        <v>indst shift to electricity</v>
      </c>
      <c r="L684" s="284">
        <f>IF(ISBLANK(INDEX('Policy Characteristics'!F:F,MATCH($C684,'Policy Characteristics'!$C:$C,0))),"",INDEX('Policy Characteristics'!F:F,MATCH($C684,'Policy Characteristics'!$C:$C,0)))</f>
        <v>0</v>
      </c>
      <c r="M684" s="284">
        <f>IF(ISBLANK(INDEX('Policy Characteristics'!G:G,MATCH($C684,'Policy Characteristics'!$C:$C,0))),"",INDEX('Policy Characteristics'!G:G,MATCH($C684,'Policy Characteristics'!$C:$C,0)))</f>
        <v>1</v>
      </c>
      <c r="N684" s="284">
        <f>IF(ISBLANK(INDEX('Policy Characteristics'!H:H,MATCH($C684,'Policy Characteristics'!$C:$C,0))),"",INDEX('Policy Characteristics'!H:H,MATCH($C684,'Policy Characteristics'!$C:$C,0)))</f>
        <v>0.01</v>
      </c>
      <c r="O684" s="276" t="str">
        <f>IF(ISBLANK(INDEX('Policy Characteristics'!I:I,MATCH($C684,'Policy Characteristics'!$C:$C,0))),"",INDEX('Policy Characteristics'!I:I,MATCH($C684,'Policy Characteristics'!$C:$C,0)))</f>
        <v>% of fuel shifted</v>
      </c>
      <c r="P684" s="27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4" s="276" t="str">
        <f>IF(ISBLANK(INDEX('Policy Characteristics'!K:K,MATCH($C684,'Policy Characteristics'!$C:$C,0))),"",INDEX('Policy Characteristics'!K:K,MATCH($C684,'Policy Characteristics'!$C:$C,0)))</f>
        <v>industry-ag-main.html#fuel-switching</v>
      </c>
      <c r="R684" s="276" t="str">
        <f>IF(ISBLANK(INDEX('Policy Characteristics'!L:L,MATCH($C684,'Policy Characteristics'!$C:$C,0))),"",INDEX('Policy Characteristics'!L:L,MATCH($C684,'Policy Characteristics'!$C:$C,0)))</f>
        <v>industry-elec-and-hydrogen.html</v>
      </c>
    </row>
    <row r="685" spans="1:18" x14ac:dyDescent="0.25">
      <c r="A685" s="276" t="str">
        <f>IF(ISBLANK(INDEX('Policy Characteristics'!A:A,MATCH($C685,'Policy Characteristics'!$C:$C,0))),"",INDEX('Policy Characteristics'!A:A,MATCH($C685,'Policy Characteristics'!$C:$C,0)))</f>
        <v>Industry</v>
      </c>
      <c r="B685" s="285" t="str">
        <f>IF(ISBLANK(INDEX('Policy Characteristics'!B:B,MATCH($C685,'Policy Characteristics'!$C:$C,0))),"",INDEX('Policy Characteristics'!B:B,MATCH($C685,'Policy Characteristics'!$C:$C,0)))</f>
        <v>Electrification</v>
      </c>
      <c r="C685" s="276" t="str">
        <f t="shared" si="34"/>
        <v>Fraction of Eligible Industrial Energy Use Shifted to Electricity</v>
      </c>
      <c r="D685" s="6" t="s">
        <v>3118</v>
      </c>
      <c r="E685" s="1" t="s">
        <v>3612</v>
      </c>
      <c r="F685" t="s">
        <v>3080</v>
      </c>
      <c r="G685" s="47" t="s">
        <v>3619</v>
      </c>
      <c r="H685" s="44">
        <v>1976</v>
      </c>
      <c r="I685" s="347" t="s">
        <v>45</v>
      </c>
      <c r="J685" s="277" t="str">
        <f>IF(ISBLANK(INDEX('Policy Characteristics'!D:D,MATCH($C685,'Policy Characteristics'!$C:$C,0))),"",INDEX('Policy Characteristics'!D:D,MATCH($C685,'Policy Characteristics'!$C:$C,0)))</f>
        <v>Electrification</v>
      </c>
      <c r="K685" s="276" t="str">
        <f>IF(ISBLANK(INDEX('Policy Characteristics'!E:E,MATCH($C685,'Policy Characteristics'!$C:$C,0))),"",INDEX('Policy Characteristics'!E:E,MATCH($C685,'Policy Characteristics'!$C:$C,0)))</f>
        <v>indst shift to electricity</v>
      </c>
      <c r="L685" s="284">
        <f>IF(ISBLANK(INDEX('Policy Characteristics'!F:F,MATCH($C685,'Policy Characteristics'!$C:$C,0))),"",INDEX('Policy Characteristics'!F:F,MATCH($C685,'Policy Characteristics'!$C:$C,0)))</f>
        <v>0</v>
      </c>
      <c r="M685" s="284">
        <f>IF(ISBLANK(INDEX('Policy Characteristics'!G:G,MATCH($C685,'Policy Characteristics'!$C:$C,0))),"",INDEX('Policy Characteristics'!G:G,MATCH($C685,'Policy Characteristics'!$C:$C,0)))</f>
        <v>1</v>
      </c>
      <c r="N685" s="284">
        <f>IF(ISBLANK(INDEX('Policy Characteristics'!H:H,MATCH($C685,'Policy Characteristics'!$C:$C,0))),"",INDEX('Policy Characteristics'!H:H,MATCH($C685,'Policy Characteristics'!$C:$C,0)))</f>
        <v>0.01</v>
      </c>
      <c r="O685" s="276" t="str">
        <f>IF(ISBLANK(INDEX('Policy Characteristics'!I:I,MATCH($C685,'Policy Characteristics'!$C:$C,0))),"",INDEX('Policy Characteristics'!I:I,MATCH($C685,'Policy Characteristics'!$C:$C,0)))</f>
        <v>% of fuel shifted</v>
      </c>
      <c r="P685" s="27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5" s="276" t="str">
        <f>IF(ISBLANK(INDEX('Policy Characteristics'!K:K,MATCH($C685,'Policy Characteristics'!$C:$C,0))),"",INDEX('Policy Characteristics'!K:K,MATCH($C685,'Policy Characteristics'!$C:$C,0)))</f>
        <v>industry-ag-main.html#fuel-switching</v>
      </c>
      <c r="R685" s="276" t="str">
        <f>IF(ISBLANK(INDEX('Policy Characteristics'!L:L,MATCH($C685,'Policy Characteristics'!$C:$C,0))),"",INDEX('Policy Characteristics'!L:L,MATCH($C685,'Policy Characteristics'!$C:$C,0)))</f>
        <v>industry-elec-and-hydrogen.html</v>
      </c>
    </row>
    <row r="686" spans="1:18" x14ac:dyDescent="0.25">
      <c r="A686" s="276" t="str">
        <f>IF(ISBLANK(INDEX('Policy Characteristics'!A:A,MATCH($C686,'Policy Characteristics'!$C:$C,0))),"",INDEX('Policy Characteristics'!A:A,MATCH($C686,'Policy Characteristics'!$C:$C,0)))</f>
        <v>Industry</v>
      </c>
      <c r="B686" s="285" t="str">
        <f>IF(ISBLANK(INDEX('Policy Characteristics'!B:B,MATCH($C686,'Policy Characteristics'!$C:$C,0))),"",INDEX('Policy Characteristics'!B:B,MATCH($C686,'Policy Characteristics'!$C:$C,0)))</f>
        <v>Electrification</v>
      </c>
      <c r="C686" s="276" t="str">
        <f t="shared" si="34"/>
        <v>Fraction of Eligible Industrial Energy Use Shifted to Electricity</v>
      </c>
      <c r="D686" s="6" t="s">
        <v>3118</v>
      </c>
      <c r="E686" s="1" t="s">
        <v>3606</v>
      </c>
      <c r="F686" t="s">
        <v>3080</v>
      </c>
      <c r="G686" s="47" t="s">
        <v>3620</v>
      </c>
      <c r="H686" s="44">
        <v>1977</v>
      </c>
      <c r="I686" s="347" t="s">
        <v>45</v>
      </c>
      <c r="J686" s="277" t="str">
        <f>IF(ISBLANK(INDEX('Policy Characteristics'!D:D,MATCH($C686,'Policy Characteristics'!$C:$C,0))),"",INDEX('Policy Characteristics'!D:D,MATCH($C686,'Policy Characteristics'!$C:$C,0)))</f>
        <v>Electrification</v>
      </c>
      <c r="K686" s="276" t="str">
        <f>IF(ISBLANK(INDEX('Policy Characteristics'!E:E,MATCH($C686,'Policy Characteristics'!$C:$C,0))),"",INDEX('Policy Characteristics'!E:E,MATCH($C686,'Policy Characteristics'!$C:$C,0)))</f>
        <v>indst shift to electricity</v>
      </c>
      <c r="L686" s="284">
        <f>IF(ISBLANK(INDEX('Policy Characteristics'!F:F,MATCH($C686,'Policy Characteristics'!$C:$C,0))),"",INDEX('Policy Characteristics'!F:F,MATCH($C686,'Policy Characteristics'!$C:$C,0)))</f>
        <v>0</v>
      </c>
      <c r="M686" s="284">
        <f>IF(ISBLANK(INDEX('Policy Characteristics'!G:G,MATCH($C686,'Policy Characteristics'!$C:$C,0))),"",INDEX('Policy Characteristics'!G:G,MATCH($C686,'Policy Characteristics'!$C:$C,0)))</f>
        <v>1</v>
      </c>
      <c r="N686" s="284">
        <f>IF(ISBLANK(INDEX('Policy Characteristics'!H:H,MATCH($C686,'Policy Characteristics'!$C:$C,0))),"",INDEX('Policy Characteristics'!H:H,MATCH($C686,'Policy Characteristics'!$C:$C,0)))</f>
        <v>0.01</v>
      </c>
      <c r="O686" s="276" t="str">
        <f>IF(ISBLANK(INDEX('Policy Characteristics'!I:I,MATCH($C686,'Policy Characteristics'!$C:$C,0))),"",INDEX('Policy Characteristics'!I:I,MATCH($C686,'Policy Characteristics'!$C:$C,0)))</f>
        <v>% of fuel shifted</v>
      </c>
      <c r="P686" s="27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6" s="276" t="str">
        <f>IF(ISBLANK(INDEX('Policy Characteristics'!K:K,MATCH($C686,'Policy Characteristics'!$C:$C,0))),"",INDEX('Policy Characteristics'!K:K,MATCH($C686,'Policy Characteristics'!$C:$C,0)))</f>
        <v>industry-ag-main.html#fuel-switching</v>
      </c>
      <c r="R686" s="276" t="str">
        <f>IF(ISBLANK(INDEX('Policy Characteristics'!L:L,MATCH($C686,'Policy Characteristics'!$C:$C,0))),"",INDEX('Policy Characteristics'!L:L,MATCH($C686,'Policy Characteristics'!$C:$C,0)))</f>
        <v>industry-elec-and-hydrogen.html</v>
      </c>
    </row>
    <row r="687" spans="1:18" x14ac:dyDescent="0.25">
      <c r="A687" s="276" t="str">
        <f>IF(ISBLANK(INDEX('Policy Characteristics'!A:A,MATCH($C687,'Policy Characteristics'!$C:$C,0))),"",INDEX('Policy Characteristics'!A:A,MATCH($C687,'Policy Characteristics'!$C:$C,0)))</f>
        <v>Industry</v>
      </c>
      <c r="B687" s="285" t="str">
        <f>IF(ISBLANK(INDEX('Policy Characteristics'!B:B,MATCH($C687,'Policy Characteristics'!$C:$C,0))),"",INDEX('Policy Characteristics'!B:B,MATCH($C687,'Policy Characteristics'!$C:$C,0)))</f>
        <v>Electrification</v>
      </c>
      <c r="C687" s="276" t="str">
        <f t="shared" si="34"/>
        <v>Fraction of Eligible Industrial Energy Use Shifted to Electricity</v>
      </c>
      <c r="D687" s="6" t="s">
        <v>3119</v>
      </c>
      <c r="E687" s="1" t="s">
        <v>3605</v>
      </c>
      <c r="F687" t="s">
        <v>3081</v>
      </c>
      <c r="G687" s="47" t="s">
        <v>3613</v>
      </c>
      <c r="H687" s="44">
        <v>1978</v>
      </c>
      <c r="I687" s="347" t="s">
        <v>44</v>
      </c>
      <c r="J687" s="277" t="str">
        <f>IF(ISBLANK(INDEX('Policy Characteristics'!D:D,MATCH($C687,'Policy Characteristics'!$C:$C,0))),"",INDEX('Policy Characteristics'!D:D,MATCH($C687,'Policy Characteristics'!$C:$C,0)))</f>
        <v>Electrification</v>
      </c>
      <c r="K687" s="276" t="str">
        <f>IF(ISBLANK(INDEX('Policy Characteristics'!E:E,MATCH($C687,'Policy Characteristics'!$C:$C,0))),"",INDEX('Policy Characteristics'!E:E,MATCH($C687,'Policy Characteristics'!$C:$C,0)))</f>
        <v>indst shift to electricity</v>
      </c>
      <c r="L687" s="284">
        <f>IF(ISBLANK(INDEX('Policy Characteristics'!F:F,MATCH($C687,'Policy Characteristics'!$C:$C,0))),"",INDEX('Policy Characteristics'!F:F,MATCH($C687,'Policy Characteristics'!$C:$C,0)))</f>
        <v>0</v>
      </c>
      <c r="M687" s="284">
        <f>IF(ISBLANK(INDEX('Policy Characteristics'!G:G,MATCH($C687,'Policy Characteristics'!$C:$C,0))),"",INDEX('Policy Characteristics'!G:G,MATCH($C687,'Policy Characteristics'!$C:$C,0)))</f>
        <v>1</v>
      </c>
      <c r="N687" s="284">
        <f>IF(ISBLANK(INDEX('Policy Characteristics'!H:H,MATCH($C687,'Policy Characteristics'!$C:$C,0))),"",INDEX('Policy Characteristics'!H:H,MATCH($C687,'Policy Characteristics'!$C:$C,0)))</f>
        <v>0.01</v>
      </c>
      <c r="O687" s="276" t="str">
        <f>IF(ISBLANK(INDEX('Policy Characteristics'!I:I,MATCH($C687,'Policy Characteristics'!$C:$C,0))),"",INDEX('Policy Characteristics'!I:I,MATCH($C687,'Policy Characteristics'!$C:$C,0)))</f>
        <v>% of fuel shifted</v>
      </c>
      <c r="P687" s="27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7" s="276" t="str">
        <f>IF(ISBLANK(INDEX('Policy Characteristics'!K:K,MATCH($C687,'Policy Characteristics'!$C:$C,0))),"",INDEX('Policy Characteristics'!K:K,MATCH($C687,'Policy Characteristics'!$C:$C,0)))</f>
        <v>industry-ag-main.html#fuel-switching</v>
      </c>
      <c r="R687" s="276" t="str">
        <f>IF(ISBLANK(INDEX('Policy Characteristics'!L:L,MATCH($C687,'Policy Characteristics'!$C:$C,0))),"",INDEX('Policy Characteristics'!L:L,MATCH($C687,'Policy Characteristics'!$C:$C,0)))</f>
        <v>industry-elec-and-hydrogen.html</v>
      </c>
    </row>
    <row r="688" spans="1:18" x14ac:dyDescent="0.25">
      <c r="A688" s="276" t="str">
        <f>IF(ISBLANK(INDEX('Policy Characteristics'!A:A,MATCH($C688,'Policy Characteristics'!$C:$C,0))),"",INDEX('Policy Characteristics'!A:A,MATCH($C688,'Policy Characteristics'!$C:$C,0)))</f>
        <v>Industry</v>
      </c>
      <c r="B688" s="285" t="str">
        <f>IF(ISBLANK(INDEX('Policy Characteristics'!B:B,MATCH($C688,'Policy Characteristics'!$C:$C,0))),"",INDEX('Policy Characteristics'!B:B,MATCH($C688,'Policy Characteristics'!$C:$C,0)))</f>
        <v>Electrification</v>
      </c>
      <c r="C688" s="276" t="str">
        <f t="shared" si="34"/>
        <v>Fraction of Eligible Industrial Energy Use Shifted to Electricity</v>
      </c>
      <c r="D688" s="6" t="s">
        <v>3119</v>
      </c>
      <c r="E688" s="1" t="s">
        <v>3607</v>
      </c>
      <c r="F688" t="s">
        <v>3081</v>
      </c>
      <c r="G688" s="47" t="s">
        <v>3614</v>
      </c>
      <c r="H688" s="44">
        <v>1979</v>
      </c>
      <c r="I688" s="347" t="s">
        <v>44</v>
      </c>
      <c r="J688" s="277" t="str">
        <f>IF(ISBLANK(INDEX('Policy Characteristics'!D:D,MATCH($C688,'Policy Characteristics'!$C:$C,0))),"",INDEX('Policy Characteristics'!D:D,MATCH($C688,'Policy Characteristics'!$C:$C,0)))</f>
        <v>Electrification</v>
      </c>
      <c r="K688" s="276" t="str">
        <f>IF(ISBLANK(INDEX('Policy Characteristics'!E:E,MATCH($C688,'Policy Characteristics'!$C:$C,0))),"",INDEX('Policy Characteristics'!E:E,MATCH($C688,'Policy Characteristics'!$C:$C,0)))</f>
        <v>indst shift to electricity</v>
      </c>
      <c r="L688" s="284">
        <f>IF(ISBLANK(INDEX('Policy Characteristics'!F:F,MATCH($C688,'Policy Characteristics'!$C:$C,0))),"",INDEX('Policy Characteristics'!F:F,MATCH($C688,'Policy Characteristics'!$C:$C,0)))</f>
        <v>0</v>
      </c>
      <c r="M688" s="284">
        <f>IF(ISBLANK(INDEX('Policy Characteristics'!G:G,MATCH($C688,'Policy Characteristics'!$C:$C,0))),"",INDEX('Policy Characteristics'!G:G,MATCH($C688,'Policy Characteristics'!$C:$C,0)))</f>
        <v>1</v>
      </c>
      <c r="N688" s="284">
        <f>IF(ISBLANK(INDEX('Policy Characteristics'!H:H,MATCH($C688,'Policy Characteristics'!$C:$C,0))),"",INDEX('Policy Characteristics'!H:H,MATCH($C688,'Policy Characteristics'!$C:$C,0)))</f>
        <v>0.01</v>
      </c>
      <c r="O688" s="276" t="str">
        <f>IF(ISBLANK(INDEX('Policy Characteristics'!I:I,MATCH($C688,'Policy Characteristics'!$C:$C,0))),"",INDEX('Policy Characteristics'!I:I,MATCH($C688,'Policy Characteristics'!$C:$C,0)))</f>
        <v>% of fuel shifted</v>
      </c>
      <c r="P688" s="27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8" s="276" t="str">
        <f>IF(ISBLANK(INDEX('Policy Characteristics'!K:K,MATCH($C688,'Policy Characteristics'!$C:$C,0))),"",INDEX('Policy Characteristics'!K:K,MATCH($C688,'Policy Characteristics'!$C:$C,0)))</f>
        <v>industry-ag-main.html#fuel-switching</v>
      </c>
      <c r="R688" s="276" t="str">
        <f>IF(ISBLANK(INDEX('Policy Characteristics'!L:L,MATCH($C688,'Policy Characteristics'!$C:$C,0))),"",INDEX('Policy Characteristics'!L:L,MATCH($C688,'Policy Characteristics'!$C:$C,0)))</f>
        <v>industry-elec-and-hydrogen.html</v>
      </c>
    </row>
    <row r="689" spans="1:18" x14ac:dyDescent="0.25">
      <c r="A689" s="276" t="str">
        <f>IF(ISBLANK(INDEX('Policy Characteristics'!A:A,MATCH($C689,'Policy Characteristics'!$C:$C,0))),"",INDEX('Policy Characteristics'!A:A,MATCH($C689,'Policy Characteristics'!$C:$C,0)))</f>
        <v>Industry</v>
      </c>
      <c r="B689" s="285" t="str">
        <f>IF(ISBLANK(INDEX('Policy Characteristics'!B:B,MATCH($C689,'Policy Characteristics'!$C:$C,0))),"",INDEX('Policy Characteristics'!B:B,MATCH($C689,'Policy Characteristics'!$C:$C,0)))</f>
        <v>Electrification</v>
      </c>
      <c r="C689" s="276" t="str">
        <f t="shared" si="34"/>
        <v>Fraction of Eligible Industrial Energy Use Shifted to Electricity</v>
      </c>
      <c r="D689" s="6" t="s">
        <v>3119</v>
      </c>
      <c r="E689" s="1" t="s">
        <v>3608</v>
      </c>
      <c r="F689" t="s">
        <v>3081</v>
      </c>
      <c r="G689" s="47" t="s">
        <v>3615</v>
      </c>
      <c r="H689" s="44">
        <v>1980</v>
      </c>
      <c r="I689" s="347" t="s">
        <v>44</v>
      </c>
      <c r="J689" s="277" t="str">
        <f>IF(ISBLANK(INDEX('Policy Characteristics'!D:D,MATCH($C689,'Policy Characteristics'!$C:$C,0))),"",INDEX('Policy Characteristics'!D:D,MATCH($C689,'Policy Characteristics'!$C:$C,0)))</f>
        <v>Electrification</v>
      </c>
      <c r="K689" s="276" t="str">
        <f>IF(ISBLANK(INDEX('Policy Characteristics'!E:E,MATCH($C689,'Policy Characteristics'!$C:$C,0))),"",INDEX('Policy Characteristics'!E:E,MATCH($C689,'Policy Characteristics'!$C:$C,0)))</f>
        <v>indst shift to electricity</v>
      </c>
      <c r="L689" s="284">
        <f>IF(ISBLANK(INDEX('Policy Characteristics'!F:F,MATCH($C689,'Policy Characteristics'!$C:$C,0))),"",INDEX('Policy Characteristics'!F:F,MATCH($C689,'Policy Characteristics'!$C:$C,0)))</f>
        <v>0</v>
      </c>
      <c r="M689" s="284">
        <f>IF(ISBLANK(INDEX('Policy Characteristics'!G:G,MATCH($C689,'Policy Characteristics'!$C:$C,0))),"",INDEX('Policy Characteristics'!G:G,MATCH($C689,'Policy Characteristics'!$C:$C,0)))</f>
        <v>1</v>
      </c>
      <c r="N689" s="284">
        <f>IF(ISBLANK(INDEX('Policy Characteristics'!H:H,MATCH($C689,'Policy Characteristics'!$C:$C,0))),"",INDEX('Policy Characteristics'!H:H,MATCH($C689,'Policy Characteristics'!$C:$C,0)))</f>
        <v>0.01</v>
      </c>
      <c r="O689" s="276" t="str">
        <f>IF(ISBLANK(INDEX('Policy Characteristics'!I:I,MATCH($C689,'Policy Characteristics'!$C:$C,0))),"",INDEX('Policy Characteristics'!I:I,MATCH($C689,'Policy Characteristics'!$C:$C,0)))</f>
        <v>% of fuel shifted</v>
      </c>
      <c r="P689" s="27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89" s="276" t="str">
        <f>IF(ISBLANK(INDEX('Policy Characteristics'!K:K,MATCH($C689,'Policy Characteristics'!$C:$C,0))),"",INDEX('Policy Characteristics'!K:K,MATCH($C689,'Policy Characteristics'!$C:$C,0)))</f>
        <v>industry-ag-main.html#fuel-switching</v>
      </c>
      <c r="R689" s="276" t="str">
        <f>IF(ISBLANK(INDEX('Policy Characteristics'!L:L,MATCH($C689,'Policy Characteristics'!$C:$C,0))),"",INDEX('Policy Characteristics'!L:L,MATCH($C689,'Policy Characteristics'!$C:$C,0)))</f>
        <v>industry-elec-and-hydrogen.html</v>
      </c>
    </row>
    <row r="690" spans="1:18" x14ac:dyDescent="0.25">
      <c r="A690" s="276" t="str">
        <f>IF(ISBLANK(INDEX('Policy Characteristics'!A:A,MATCH($C690,'Policy Characteristics'!$C:$C,0))),"",INDEX('Policy Characteristics'!A:A,MATCH($C690,'Policy Characteristics'!$C:$C,0)))</f>
        <v>Industry</v>
      </c>
      <c r="B690" s="285" t="str">
        <f>IF(ISBLANK(INDEX('Policy Characteristics'!B:B,MATCH($C690,'Policy Characteristics'!$C:$C,0))),"",INDEX('Policy Characteristics'!B:B,MATCH($C690,'Policy Characteristics'!$C:$C,0)))</f>
        <v>Electrification</v>
      </c>
      <c r="C690" s="276" t="str">
        <f t="shared" si="34"/>
        <v>Fraction of Eligible Industrial Energy Use Shifted to Electricity</v>
      </c>
      <c r="D690" s="6" t="s">
        <v>3119</v>
      </c>
      <c r="E690" s="1" t="s">
        <v>3609</v>
      </c>
      <c r="F690" t="s">
        <v>3081</v>
      </c>
      <c r="G690" s="47" t="s">
        <v>3616</v>
      </c>
      <c r="H690" s="44">
        <v>1981</v>
      </c>
      <c r="I690" s="347" t="s">
        <v>44</v>
      </c>
      <c r="J690" s="277" t="str">
        <f>IF(ISBLANK(INDEX('Policy Characteristics'!D:D,MATCH($C690,'Policy Characteristics'!$C:$C,0))),"",INDEX('Policy Characteristics'!D:D,MATCH($C690,'Policy Characteristics'!$C:$C,0)))</f>
        <v>Electrification</v>
      </c>
      <c r="K690" s="276" t="str">
        <f>IF(ISBLANK(INDEX('Policy Characteristics'!E:E,MATCH($C690,'Policy Characteristics'!$C:$C,0))),"",INDEX('Policy Characteristics'!E:E,MATCH($C690,'Policy Characteristics'!$C:$C,0)))</f>
        <v>indst shift to electricity</v>
      </c>
      <c r="L690" s="284">
        <f>IF(ISBLANK(INDEX('Policy Characteristics'!F:F,MATCH($C690,'Policy Characteristics'!$C:$C,0))),"",INDEX('Policy Characteristics'!F:F,MATCH($C690,'Policy Characteristics'!$C:$C,0)))</f>
        <v>0</v>
      </c>
      <c r="M690" s="284">
        <f>IF(ISBLANK(INDEX('Policy Characteristics'!G:G,MATCH($C690,'Policy Characteristics'!$C:$C,0))),"",INDEX('Policy Characteristics'!G:G,MATCH($C690,'Policy Characteristics'!$C:$C,0)))</f>
        <v>1</v>
      </c>
      <c r="N690" s="284">
        <f>IF(ISBLANK(INDEX('Policy Characteristics'!H:H,MATCH($C690,'Policy Characteristics'!$C:$C,0))),"",INDEX('Policy Characteristics'!H:H,MATCH($C690,'Policy Characteristics'!$C:$C,0)))</f>
        <v>0.01</v>
      </c>
      <c r="O690" s="276" t="str">
        <f>IF(ISBLANK(INDEX('Policy Characteristics'!I:I,MATCH($C690,'Policy Characteristics'!$C:$C,0))),"",INDEX('Policy Characteristics'!I:I,MATCH($C690,'Policy Characteristics'!$C:$C,0)))</f>
        <v>% of fuel shifted</v>
      </c>
      <c r="P690" s="27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0" s="276" t="str">
        <f>IF(ISBLANK(INDEX('Policy Characteristics'!K:K,MATCH($C690,'Policy Characteristics'!$C:$C,0))),"",INDEX('Policy Characteristics'!K:K,MATCH($C690,'Policy Characteristics'!$C:$C,0)))</f>
        <v>industry-ag-main.html#fuel-switching</v>
      </c>
      <c r="R690" s="276" t="str">
        <f>IF(ISBLANK(INDEX('Policy Characteristics'!L:L,MATCH($C690,'Policy Characteristics'!$C:$C,0))),"",INDEX('Policy Characteristics'!L:L,MATCH($C690,'Policy Characteristics'!$C:$C,0)))</f>
        <v>industry-elec-and-hydrogen.html</v>
      </c>
    </row>
    <row r="691" spans="1:18" x14ac:dyDescent="0.25">
      <c r="A691" s="276" t="str">
        <f>IF(ISBLANK(INDEX('Policy Characteristics'!A:A,MATCH($C691,'Policy Characteristics'!$C:$C,0))),"",INDEX('Policy Characteristics'!A:A,MATCH($C691,'Policy Characteristics'!$C:$C,0)))</f>
        <v>Industry</v>
      </c>
      <c r="B691" s="285" t="str">
        <f>IF(ISBLANK(INDEX('Policy Characteristics'!B:B,MATCH($C691,'Policy Characteristics'!$C:$C,0))),"",INDEX('Policy Characteristics'!B:B,MATCH($C691,'Policy Characteristics'!$C:$C,0)))</f>
        <v>Electrification</v>
      </c>
      <c r="C691" s="276" t="str">
        <f t="shared" si="34"/>
        <v>Fraction of Eligible Industrial Energy Use Shifted to Electricity</v>
      </c>
      <c r="D691" s="6" t="s">
        <v>3119</v>
      </c>
      <c r="E691" s="1" t="s">
        <v>3610</v>
      </c>
      <c r="F691" t="s">
        <v>3081</v>
      </c>
      <c r="G691" s="47" t="s">
        <v>3617</v>
      </c>
      <c r="H691" s="44">
        <v>1982</v>
      </c>
      <c r="I691" s="347" t="s">
        <v>45</v>
      </c>
      <c r="J691" s="277" t="str">
        <f>IF(ISBLANK(INDEX('Policy Characteristics'!D:D,MATCH($C691,'Policy Characteristics'!$C:$C,0))),"",INDEX('Policy Characteristics'!D:D,MATCH($C691,'Policy Characteristics'!$C:$C,0)))</f>
        <v>Electrification</v>
      </c>
      <c r="K691" s="276" t="str">
        <f>IF(ISBLANK(INDEX('Policy Characteristics'!E:E,MATCH($C691,'Policy Characteristics'!$C:$C,0))),"",INDEX('Policy Characteristics'!E:E,MATCH($C691,'Policy Characteristics'!$C:$C,0)))</f>
        <v>indst shift to electricity</v>
      </c>
      <c r="L691" s="284">
        <f>IF(ISBLANK(INDEX('Policy Characteristics'!F:F,MATCH($C691,'Policy Characteristics'!$C:$C,0))),"",INDEX('Policy Characteristics'!F:F,MATCH($C691,'Policy Characteristics'!$C:$C,0)))</f>
        <v>0</v>
      </c>
      <c r="M691" s="284">
        <f>IF(ISBLANK(INDEX('Policy Characteristics'!G:G,MATCH($C691,'Policy Characteristics'!$C:$C,0))),"",INDEX('Policy Characteristics'!G:G,MATCH($C691,'Policy Characteristics'!$C:$C,0)))</f>
        <v>1</v>
      </c>
      <c r="N691" s="284">
        <f>IF(ISBLANK(INDEX('Policy Characteristics'!H:H,MATCH($C691,'Policy Characteristics'!$C:$C,0))),"",INDEX('Policy Characteristics'!H:H,MATCH($C691,'Policy Characteristics'!$C:$C,0)))</f>
        <v>0.01</v>
      </c>
      <c r="O691" s="276" t="str">
        <f>IF(ISBLANK(INDEX('Policy Characteristics'!I:I,MATCH($C691,'Policy Characteristics'!$C:$C,0))),"",INDEX('Policy Characteristics'!I:I,MATCH($C691,'Policy Characteristics'!$C:$C,0)))</f>
        <v>% of fuel shifted</v>
      </c>
      <c r="P691" s="27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1" s="276" t="str">
        <f>IF(ISBLANK(INDEX('Policy Characteristics'!K:K,MATCH($C691,'Policy Characteristics'!$C:$C,0))),"",INDEX('Policy Characteristics'!K:K,MATCH($C691,'Policy Characteristics'!$C:$C,0)))</f>
        <v>industry-ag-main.html#fuel-switching</v>
      </c>
      <c r="R691" s="276" t="str">
        <f>IF(ISBLANK(INDEX('Policy Characteristics'!L:L,MATCH($C691,'Policy Characteristics'!$C:$C,0))),"",INDEX('Policy Characteristics'!L:L,MATCH($C691,'Policy Characteristics'!$C:$C,0)))</f>
        <v>industry-elec-and-hydrogen.html</v>
      </c>
    </row>
    <row r="692" spans="1:18" x14ac:dyDescent="0.25">
      <c r="A692" s="276" t="str">
        <f>IF(ISBLANK(INDEX('Policy Characteristics'!A:A,MATCH($C692,'Policy Characteristics'!$C:$C,0))),"",INDEX('Policy Characteristics'!A:A,MATCH($C692,'Policy Characteristics'!$C:$C,0)))</f>
        <v>Industry</v>
      </c>
      <c r="B692" s="285" t="str">
        <f>IF(ISBLANK(INDEX('Policy Characteristics'!B:B,MATCH($C692,'Policy Characteristics'!$C:$C,0))),"",INDEX('Policy Characteristics'!B:B,MATCH($C692,'Policy Characteristics'!$C:$C,0)))</f>
        <v>Electrification</v>
      </c>
      <c r="C692" s="276" t="str">
        <f t="shared" si="34"/>
        <v>Fraction of Eligible Industrial Energy Use Shifted to Electricity</v>
      </c>
      <c r="D692" s="6" t="s">
        <v>3119</v>
      </c>
      <c r="E692" s="1" t="s">
        <v>3611</v>
      </c>
      <c r="F692" t="s">
        <v>3081</v>
      </c>
      <c r="G692" s="47" t="s">
        <v>3618</v>
      </c>
      <c r="H692" s="44">
        <v>1983</v>
      </c>
      <c r="I692" s="347" t="s">
        <v>44</v>
      </c>
      <c r="J692" s="277" t="str">
        <f>IF(ISBLANK(INDEX('Policy Characteristics'!D:D,MATCH($C692,'Policy Characteristics'!$C:$C,0))),"",INDEX('Policy Characteristics'!D:D,MATCH($C692,'Policy Characteristics'!$C:$C,0)))</f>
        <v>Electrification</v>
      </c>
      <c r="K692" s="276" t="str">
        <f>IF(ISBLANK(INDEX('Policy Characteristics'!E:E,MATCH($C692,'Policy Characteristics'!$C:$C,0))),"",INDEX('Policy Characteristics'!E:E,MATCH($C692,'Policy Characteristics'!$C:$C,0)))</f>
        <v>indst shift to electricity</v>
      </c>
      <c r="L692" s="284">
        <f>IF(ISBLANK(INDEX('Policy Characteristics'!F:F,MATCH($C692,'Policy Characteristics'!$C:$C,0))),"",INDEX('Policy Characteristics'!F:F,MATCH($C692,'Policy Characteristics'!$C:$C,0)))</f>
        <v>0</v>
      </c>
      <c r="M692" s="284">
        <f>IF(ISBLANK(INDEX('Policy Characteristics'!G:G,MATCH($C692,'Policy Characteristics'!$C:$C,0))),"",INDEX('Policy Characteristics'!G:G,MATCH($C692,'Policy Characteristics'!$C:$C,0)))</f>
        <v>1</v>
      </c>
      <c r="N692" s="284">
        <f>IF(ISBLANK(INDEX('Policy Characteristics'!H:H,MATCH($C692,'Policy Characteristics'!$C:$C,0))),"",INDEX('Policy Characteristics'!H:H,MATCH($C692,'Policy Characteristics'!$C:$C,0)))</f>
        <v>0.01</v>
      </c>
      <c r="O692" s="276" t="str">
        <f>IF(ISBLANK(INDEX('Policy Characteristics'!I:I,MATCH($C692,'Policy Characteristics'!$C:$C,0))),"",INDEX('Policy Characteristics'!I:I,MATCH($C692,'Policy Characteristics'!$C:$C,0)))</f>
        <v>% of fuel shifted</v>
      </c>
      <c r="P692" s="27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2" s="276" t="str">
        <f>IF(ISBLANK(INDEX('Policy Characteristics'!K:K,MATCH($C692,'Policy Characteristics'!$C:$C,0))),"",INDEX('Policy Characteristics'!K:K,MATCH($C692,'Policy Characteristics'!$C:$C,0)))</f>
        <v>industry-ag-main.html#fuel-switching</v>
      </c>
      <c r="R692" s="276" t="str">
        <f>IF(ISBLANK(INDEX('Policy Characteristics'!L:L,MATCH($C692,'Policy Characteristics'!$C:$C,0))),"",INDEX('Policy Characteristics'!L:L,MATCH($C692,'Policy Characteristics'!$C:$C,0)))</f>
        <v>industry-elec-and-hydrogen.html</v>
      </c>
    </row>
    <row r="693" spans="1:18" x14ac:dyDescent="0.25">
      <c r="A693" s="276" t="str">
        <f>IF(ISBLANK(INDEX('Policy Characteristics'!A:A,MATCH($C693,'Policy Characteristics'!$C:$C,0))),"",INDEX('Policy Characteristics'!A:A,MATCH($C693,'Policy Characteristics'!$C:$C,0)))</f>
        <v>Industry</v>
      </c>
      <c r="B693" s="285" t="str">
        <f>IF(ISBLANK(INDEX('Policy Characteristics'!B:B,MATCH($C693,'Policy Characteristics'!$C:$C,0))),"",INDEX('Policy Characteristics'!B:B,MATCH($C693,'Policy Characteristics'!$C:$C,0)))</f>
        <v>Electrification</v>
      </c>
      <c r="C693" s="276" t="str">
        <f t="shared" si="34"/>
        <v>Fraction of Eligible Industrial Energy Use Shifted to Electricity</v>
      </c>
      <c r="D693" s="6" t="s">
        <v>3119</v>
      </c>
      <c r="E693" s="1" t="s">
        <v>3612</v>
      </c>
      <c r="F693" t="s">
        <v>3081</v>
      </c>
      <c r="G693" s="47" t="s">
        <v>3619</v>
      </c>
      <c r="H693" s="44">
        <v>1984</v>
      </c>
      <c r="I693" s="347" t="s">
        <v>45</v>
      </c>
      <c r="J693" s="277" t="str">
        <f>IF(ISBLANK(INDEX('Policy Characteristics'!D:D,MATCH($C693,'Policy Characteristics'!$C:$C,0))),"",INDEX('Policy Characteristics'!D:D,MATCH($C693,'Policy Characteristics'!$C:$C,0)))</f>
        <v>Electrification</v>
      </c>
      <c r="K693" s="276" t="str">
        <f>IF(ISBLANK(INDEX('Policy Characteristics'!E:E,MATCH($C693,'Policy Characteristics'!$C:$C,0))),"",INDEX('Policy Characteristics'!E:E,MATCH($C693,'Policy Characteristics'!$C:$C,0)))</f>
        <v>indst shift to electricity</v>
      </c>
      <c r="L693" s="284">
        <f>IF(ISBLANK(INDEX('Policy Characteristics'!F:F,MATCH($C693,'Policy Characteristics'!$C:$C,0))),"",INDEX('Policy Characteristics'!F:F,MATCH($C693,'Policy Characteristics'!$C:$C,0)))</f>
        <v>0</v>
      </c>
      <c r="M693" s="284">
        <f>IF(ISBLANK(INDEX('Policy Characteristics'!G:G,MATCH($C693,'Policy Characteristics'!$C:$C,0))),"",INDEX('Policy Characteristics'!G:G,MATCH($C693,'Policy Characteristics'!$C:$C,0)))</f>
        <v>1</v>
      </c>
      <c r="N693" s="284">
        <f>IF(ISBLANK(INDEX('Policy Characteristics'!H:H,MATCH($C693,'Policy Characteristics'!$C:$C,0))),"",INDEX('Policy Characteristics'!H:H,MATCH($C693,'Policy Characteristics'!$C:$C,0)))</f>
        <v>0.01</v>
      </c>
      <c r="O693" s="276" t="str">
        <f>IF(ISBLANK(INDEX('Policy Characteristics'!I:I,MATCH($C693,'Policy Characteristics'!$C:$C,0))),"",INDEX('Policy Characteristics'!I:I,MATCH($C693,'Policy Characteristics'!$C:$C,0)))</f>
        <v>% of fuel shifted</v>
      </c>
      <c r="P693" s="27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3" s="276" t="str">
        <f>IF(ISBLANK(INDEX('Policy Characteristics'!K:K,MATCH($C693,'Policy Characteristics'!$C:$C,0))),"",INDEX('Policy Characteristics'!K:K,MATCH($C693,'Policy Characteristics'!$C:$C,0)))</f>
        <v>industry-ag-main.html#fuel-switching</v>
      </c>
      <c r="R693" s="276" t="str">
        <f>IF(ISBLANK(INDEX('Policy Characteristics'!L:L,MATCH($C693,'Policy Characteristics'!$C:$C,0))),"",INDEX('Policy Characteristics'!L:L,MATCH($C693,'Policy Characteristics'!$C:$C,0)))</f>
        <v>industry-elec-and-hydrogen.html</v>
      </c>
    </row>
    <row r="694" spans="1:18" x14ac:dyDescent="0.25">
      <c r="A694" s="276" t="str">
        <f>IF(ISBLANK(INDEX('Policy Characteristics'!A:A,MATCH($C694,'Policy Characteristics'!$C:$C,0))),"",INDEX('Policy Characteristics'!A:A,MATCH($C694,'Policy Characteristics'!$C:$C,0)))</f>
        <v>Industry</v>
      </c>
      <c r="B694" s="285" t="str">
        <f>IF(ISBLANK(INDEX('Policy Characteristics'!B:B,MATCH($C694,'Policy Characteristics'!$C:$C,0))),"",INDEX('Policy Characteristics'!B:B,MATCH($C694,'Policy Characteristics'!$C:$C,0)))</f>
        <v>Electrification</v>
      </c>
      <c r="C694" s="276" t="str">
        <f t="shared" si="34"/>
        <v>Fraction of Eligible Industrial Energy Use Shifted to Electricity</v>
      </c>
      <c r="D694" s="6" t="s">
        <v>3119</v>
      </c>
      <c r="E694" s="1" t="s">
        <v>3606</v>
      </c>
      <c r="F694" t="s">
        <v>3081</v>
      </c>
      <c r="G694" s="47" t="s">
        <v>3620</v>
      </c>
      <c r="H694" s="44">
        <v>1985</v>
      </c>
      <c r="I694" s="347" t="s">
        <v>44</v>
      </c>
      <c r="J694" s="277" t="str">
        <f>IF(ISBLANK(INDEX('Policy Characteristics'!D:D,MATCH($C694,'Policy Characteristics'!$C:$C,0))),"",INDEX('Policy Characteristics'!D:D,MATCH($C694,'Policy Characteristics'!$C:$C,0)))</f>
        <v>Electrification</v>
      </c>
      <c r="K694" s="276" t="str">
        <f>IF(ISBLANK(INDEX('Policy Characteristics'!E:E,MATCH($C694,'Policy Characteristics'!$C:$C,0))),"",INDEX('Policy Characteristics'!E:E,MATCH($C694,'Policy Characteristics'!$C:$C,0)))</f>
        <v>indst shift to electricity</v>
      </c>
      <c r="L694" s="284">
        <f>IF(ISBLANK(INDEX('Policy Characteristics'!F:F,MATCH($C694,'Policy Characteristics'!$C:$C,0))),"",INDEX('Policy Characteristics'!F:F,MATCH($C694,'Policy Characteristics'!$C:$C,0)))</f>
        <v>0</v>
      </c>
      <c r="M694" s="284">
        <f>IF(ISBLANK(INDEX('Policy Characteristics'!G:G,MATCH($C694,'Policy Characteristics'!$C:$C,0))),"",INDEX('Policy Characteristics'!G:G,MATCH($C694,'Policy Characteristics'!$C:$C,0)))</f>
        <v>1</v>
      </c>
      <c r="N694" s="284">
        <f>IF(ISBLANK(INDEX('Policy Characteristics'!H:H,MATCH($C694,'Policy Characteristics'!$C:$C,0))),"",INDEX('Policy Characteristics'!H:H,MATCH($C694,'Policy Characteristics'!$C:$C,0)))</f>
        <v>0.01</v>
      </c>
      <c r="O694" s="276" t="str">
        <f>IF(ISBLANK(INDEX('Policy Characteristics'!I:I,MATCH($C694,'Policy Characteristics'!$C:$C,0))),"",INDEX('Policy Characteristics'!I:I,MATCH($C694,'Policy Characteristics'!$C:$C,0)))</f>
        <v>% of fuel shifted</v>
      </c>
      <c r="P694" s="27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4" s="276" t="str">
        <f>IF(ISBLANK(INDEX('Policy Characteristics'!K:K,MATCH($C694,'Policy Characteristics'!$C:$C,0))),"",INDEX('Policy Characteristics'!K:K,MATCH($C694,'Policy Characteristics'!$C:$C,0)))</f>
        <v>industry-ag-main.html#fuel-switching</v>
      </c>
      <c r="R694" s="276" t="str">
        <f>IF(ISBLANK(INDEX('Policy Characteristics'!L:L,MATCH($C694,'Policy Characteristics'!$C:$C,0))),"",INDEX('Policy Characteristics'!L:L,MATCH($C694,'Policy Characteristics'!$C:$C,0)))</f>
        <v>industry-elec-and-hydrogen.html</v>
      </c>
    </row>
    <row r="695" spans="1:18" x14ac:dyDescent="0.25">
      <c r="A695" s="276" t="str">
        <f>IF(ISBLANK(INDEX('Policy Characteristics'!A:A,MATCH($C695,'Policy Characteristics'!$C:$C,0))),"",INDEX('Policy Characteristics'!A:A,MATCH($C695,'Policy Characteristics'!$C:$C,0)))</f>
        <v>Industry</v>
      </c>
      <c r="B695" s="285" t="str">
        <f>IF(ISBLANK(INDEX('Policy Characteristics'!B:B,MATCH($C695,'Policy Characteristics'!$C:$C,0))),"",INDEX('Policy Characteristics'!B:B,MATCH($C695,'Policy Characteristics'!$C:$C,0)))</f>
        <v>Electrification</v>
      </c>
      <c r="C695" s="276" t="str">
        <f t="shared" si="34"/>
        <v>Fraction of Eligible Industrial Energy Use Shifted to Electricity</v>
      </c>
      <c r="D695" s="6" t="s">
        <v>3120</v>
      </c>
      <c r="E695" s="1" t="s">
        <v>3605</v>
      </c>
      <c r="F695" t="s">
        <v>3082</v>
      </c>
      <c r="G695" s="47" t="s">
        <v>3613</v>
      </c>
      <c r="H695" s="44">
        <v>1986</v>
      </c>
      <c r="I695" s="347" t="s">
        <v>44</v>
      </c>
      <c r="J695" s="277" t="str">
        <f>IF(ISBLANK(INDEX('Policy Characteristics'!D:D,MATCH($C695,'Policy Characteristics'!$C:$C,0))),"",INDEX('Policy Characteristics'!D:D,MATCH($C695,'Policy Characteristics'!$C:$C,0)))</f>
        <v>Electrification</v>
      </c>
      <c r="K695" s="276" t="str">
        <f>IF(ISBLANK(INDEX('Policy Characteristics'!E:E,MATCH($C695,'Policy Characteristics'!$C:$C,0))),"",INDEX('Policy Characteristics'!E:E,MATCH($C695,'Policy Characteristics'!$C:$C,0)))</f>
        <v>indst shift to electricity</v>
      </c>
      <c r="L695" s="284">
        <f>IF(ISBLANK(INDEX('Policy Characteristics'!F:F,MATCH($C695,'Policy Characteristics'!$C:$C,0))),"",INDEX('Policy Characteristics'!F:F,MATCH($C695,'Policy Characteristics'!$C:$C,0)))</f>
        <v>0</v>
      </c>
      <c r="M695" s="284">
        <f>IF(ISBLANK(INDEX('Policy Characteristics'!G:G,MATCH($C695,'Policy Characteristics'!$C:$C,0))),"",INDEX('Policy Characteristics'!G:G,MATCH($C695,'Policy Characteristics'!$C:$C,0)))</f>
        <v>1</v>
      </c>
      <c r="N695" s="284">
        <f>IF(ISBLANK(INDEX('Policy Characteristics'!H:H,MATCH($C695,'Policy Characteristics'!$C:$C,0))),"",INDEX('Policy Characteristics'!H:H,MATCH($C695,'Policy Characteristics'!$C:$C,0)))</f>
        <v>0.01</v>
      </c>
      <c r="O695" s="276" t="str">
        <f>IF(ISBLANK(INDEX('Policy Characteristics'!I:I,MATCH($C695,'Policy Characteristics'!$C:$C,0))),"",INDEX('Policy Characteristics'!I:I,MATCH($C695,'Policy Characteristics'!$C:$C,0)))</f>
        <v>% of fuel shifted</v>
      </c>
      <c r="P695" s="27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5" s="276" t="str">
        <f>IF(ISBLANK(INDEX('Policy Characteristics'!K:K,MATCH($C695,'Policy Characteristics'!$C:$C,0))),"",INDEX('Policy Characteristics'!K:K,MATCH($C695,'Policy Characteristics'!$C:$C,0)))</f>
        <v>industry-ag-main.html#fuel-switching</v>
      </c>
      <c r="R695" s="276" t="str">
        <f>IF(ISBLANK(INDEX('Policy Characteristics'!L:L,MATCH($C695,'Policy Characteristics'!$C:$C,0))),"",INDEX('Policy Characteristics'!L:L,MATCH($C695,'Policy Characteristics'!$C:$C,0)))</f>
        <v>industry-elec-and-hydrogen.html</v>
      </c>
    </row>
    <row r="696" spans="1:18" x14ac:dyDescent="0.25">
      <c r="A696" s="276" t="str">
        <f>IF(ISBLANK(INDEX('Policy Characteristics'!A:A,MATCH($C696,'Policy Characteristics'!$C:$C,0))),"",INDEX('Policy Characteristics'!A:A,MATCH($C696,'Policy Characteristics'!$C:$C,0)))</f>
        <v>Industry</v>
      </c>
      <c r="B696" s="285" t="str">
        <f>IF(ISBLANK(INDEX('Policy Characteristics'!B:B,MATCH($C696,'Policy Characteristics'!$C:$C,0))),"",INDEX('Policy Characteristics'!B:B,MATCH($C696,'Policy Characteristics'!$C:$C,0)))</f>
        <v>Electrification</v>
      </c>
      <c r="C696" s="276" t="str">
        <f t="shared" si="34"/>
        <v>Fraction of Eligible Industrial Energy Use Shifted to Electricity</v>
      </c>
      <c r="D696" s="6" t="s">
        <v>3120</v>
      </c>
      <c r="E696" s="1" t="s">
        <v>3607</v>
      </c>
      <c r="F696" t="s">
        <v>3082</v>
      </c>
      <c r="G696" s="47" t="s">
        <v>3614</v>
      </c>
      <c r="H696" s="44">
        <v>1987</v>
      </c>
      <c r="I696" s="347" t="s">
        <v>44</v>
      </c>
      <c r="J696" s="277" t="str">
        <f>IF(ISBLANK(INDEX('Policy Characteristics'!D:D,MATCH($C696,'Policy Characteristics'!$C:$C,0))),"",INDEX('Policy Characteristics'!D:D,MATCH($C696,'Policy Characteristics'!$C:$C,0)))</f>
        <v>Electrification</v>
      </c>
      <c r="K696" s="276" t="str">
        <f>IF(ISBLANK(INDEX('Policy Characteristics'!E:E,MATCH($C696,'Policy Characteristics'!$C:$C,0))),"",INDEX('Policy Characteristics'!E:E,MATCH($C696,'Policy Characteristics'!$C:$C,0)))</f>
        <v>indst shift to electricity</v>
      </c>
      <c r="L696" s="284">
        <f>IF(ISBLANK(INDEX('Policy Characteristics'!F:F,MATCH($C696,'Policy Characteristics'!$C:$C,0))),"",INDEX('Policy Characteristics'!F:F,MATCH($C696,'Policy Characteristics'!$C:$C,0)))</f>
        <v>0</v>
      </c>
      <c r="M696" s="284">
        <f>IF(ISBLANK(INDEX('Policy Characteristics'!G:G,MATCH($C696,'Policy Characteristics'!$C:$C,0))),"",INDEX('Policy Characteristics'!G:G,MATCH($C696,'Policy Characteristics'!$C:$C,0)))</f>
        <v>1</v>
      </c>
      <c r="N696" s="284">
        <f>IF(ISBLANK(INDEX('Policy Characteristics'!H:H,MATCH($C696,'Policy Characteristics'!$C:$C,0))),"",INDEX('Policy Characteristics'!H:H,MATCH($C696,'Policy Characteristics'!$C:$C,0)))</f>
        <v>0.01</v>
      </c>
      <c r="O696" s="276" t="str">
        <f>IF(ISBLANK(INDEX('Policy Characteristics'!I:I,MATCH($C696,'Policy Characteristics'!$C:$C,0))),"",INDEX('Policy Characteristics'!I:I,MATCH($C696,'Policy Characteristics'!$C:$C,0)))</f>
        <v>% of fuel shifted</v>
      </c>
      <c r="P696" s="27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6" s="276" t="str">
        <f>IF(ISBLANK(INDEX('Policy Characteristics'!K:K,MATCH($C696,'Policy Characteristics'!$C:$C,0))),"",INDEX('Policy Characteristics'!K:K,MATCH($C696,'Policy Characteristics'!$C:$C,0)))</f>
        <v>industry-ag-main.html#fuel-switching</v>
      </c>
      <c r="R696" s="276" t="str">
        <f>IF(ISBLANK(INDEX('Policy Characteristics'!L:L,MATCH($C696,'Policy Characteristics'!$C:$C,0))),"",INDEX('Policy Characteristics'!L:L,MATCH($C696,'Policy Characteristics'!$C:$C,0)))</f>
        <v>industry-elec-and-hydrogen.html</v>
      </c>
    </row>
    <row r="697" spans="1:18" x14ac:dyDescent="0.25">
      <c r="A697" s="276" t="str">
        <f>IF(ISBLANK(INDEX('Policy Characteristics'!A:A,MATCH($C697,'Policy Characteristics'!$C:$C,0))),"",INDEX('Policy Characteristics'!A:A,MATCH($C697,'Policy Characteristics'!$C:$C,0)))</f>
        <v>Industry</v>
      </c>
      <c r="B697" s="285" t="str">
        <f>IF(ISBLANK(INDEX('Policy Characteristics'!B:B,MATCH($C697,'Policy Characteristics'!$C:$C,0))),"",INDEX('Policy Characteristics'!B:B,MATCH($C697,'Policy Characteristics'!$C:$C,0)))</f>
        <v>Electrification</v>
      </c>
      <c r="C697" s="276" t="str">
        <f t="shared" si="34"/>
        <v>Fraction of Eligible Industrial Energy Use Shifted to Electricity</v>
      </c>
      <c r="D697" s="6" t="s">
        <v>3120</v>
      </c>
      <c r="E697" s="1" t="s">
        <v>3608</v>
      </c>
      <c r="F697" t="s">
        <v>3082</v>
      </c>
      <c r="G697" s="47" t="s">
        <v>3615</v>
      </c>
      <c r="H697" s="44">
        <v>1988</v>
      </c>
      <c r="I697" s="347" t="s">
        <v>44</v>
      </c>
      <c r="J697" s="277" t="str">
        <f>IF(ISBLANK(INDEX('Policy Characteristics'!D:D,MATCH($C697,'Policy Characteristics'!$C:$C,0))),"",INDEX('Policy Characteristics'!D:D,MATCH($C697,'Policy Characteristics'!$C:$C,0)))</f>
        <v>Electrification</v>
      </c>
      <c r="K697" s="276" t="str">
        <f>IF(ISBLANK(INDEX('Policy Characteristics'!E:E,MATCH($C697,'Policy Characteristics'!$C:$C,0))),"",INDEX('Policy Characteristics'!E:E,MATCH($C697,'Policy Characteristics'!$C:$C,0)))</f>
        <v>indst shift to electricity</v>
      </c>
      <c r="L697" s="284">
        <f>IF(ISBLANK(INDEX('Policy Characteristics'!F:F,MATCH($C697,'Policy Characteristics'!$C:$C,0))),"",INDEX('Policy Characteristics'!F:F,MATCH($C697,'Policy Characteristics'!$C:$C,0)))</f>
        <v>0</v>
      </c>
      <c r="M697" s="284">
        <f>IF(ISBLANK(INDEX('Policy Characteristics'!G:G,MATCH($C697,'Policy Characteristics'!$C:$C,0))),"",INDEX('Policy Characteristics'!G:G,MATCH($C697,'Policy Characteristics'!$C:$C,0)))</f>
        <v>1</v>
      </c>
      <c r="N697" s="284">
        <f>IF(ISBLANK(INDEX('Policy Characteristics'!H:H,MATCH($C697,'Policy Characteristics'!$C:$C,0))),"",INDEX('Policy Characteristics'!H:H,MATCH($C697,'Policy Characteristics'!$C:$C,0)))</f>
        <v>0.01</v>
      </c>
      <c r="O697" s="276" t="str">
        <f>IF(ISBLANK(INDEX('Policy Characteristics'!I:I,MATCH($C697,'Policy Characteristics'!$C:$C,0))),"",INDEX('Policy Characteristics'!I:I,MATCH($C697,'Policy Characteristics'!$C:$C,0)))</f>
        <v>% of fuel shifted</v>
      </c>
      <c r="P697" s="27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7" s="276" t="str">
        <f>IF(ISBLANK(INDEX('Policy Characteristics'!K:K,MATCH($C697,'Policy Characteristics'!$C:$C,0))),"",INDEX('Policy Characteristics'!K:K,MATCH($C697,'Policy Characteristics'!$C:$C,0)))</f>
        <v>industry-ag-main.html#fuel-switching</v>
      </c>
      <c r="R697" s="276" t="str">
        <f>IF(ISBLANK(INDEX('Policy Characteristics'!L:L,MATCH($C697,'Policy Characteristics'!$C:$C,0))),"",INDEX('Policy Characteristics'!L:L,MATCH($C697,'Policy Characteristics'!$C:$C,0)))</f>
        <v>industry-elec-and-hydrogen.html</v>
      </c>
    </row>
    <row r="698" spans="1:18" x14ac:dyDescent="0.25">
      <c r="A698" s="276" t="str">
        <f>IF(ISBLANK(INDEX('Policy Characteristics'!A:A,MATCH($C698,'Policy Characteristics'!$C:$C,0))),"",INDEX('Policy Characteristics'!A:A,MATCH($C698,'Policy Characteristics'!$C:$C,0)))</f>
        <v>Industry</v>
      </c>
      <c r="B698" s="285" t="str">
        <f>IF(ISBLANK(INDEX('Policy Characteristics'!B:B,MATCH($C698,'Policy Characteristics'!$C:$C,0))),"",INDEX('Policy Characteristics'!B:B,MATCH($C698,'Policy Characteristics'!$C:$C,0)))</f>
        <v>Electrification</v>
      </c>
      <c r="C698" s="276" t="str">
        <f t="shared" si="34"/>
        <v>Fraction of Eligible Industrial Energy Use Shifted to Electricity</v>
      </c>
      <c r="D698" s="6" t="s">
        <v>3120</v>
      </c>
      <c r="E698" s="1" t="s">
        <v>3609</v>
      </c>
      <c r="F698" t="s">
        <v>3082</v>
      </c>
      <c r="G698" s="47" t="s">
        <v>3616</v>
      </c>
      <c r="H698" s="44">
        <v>1989</v>
      </c>
      <c r="I698" s="347" t="s">
        <v>44</v>
      </c>
      <c r="J698" s="277" t="str">
        <f>IF(ISBLANK(INDEX('Policy Characteristics'!D:D,MATCH($C698,'Policy Characteristics'!$C:$C,0))),"",INDEX('Policy Characteristics'!D:D,MATCH($C698,'Policy Characteristics'!$C:$C,0)))</f>
        <v>Electrification</v>
      </c>
      <c r="K698" s="276" t="str">
        <f>IF(ISBLANK(INDEX('Policy Characteristics'!E:E,MATCH($C698,'Policy Characteristics'!$C:$C,0))),"",INDEX('Policy Characteristics'!E:E,MATCH($C698,'Policy Characteristics'!$C:$C,0)))</f>
        <v>indst shift to electricity</v>
      </c>
      <c r="L698" s="284">
        <f>IF(ISBLANK(INDEX('Policy Characteristics'!F:F,MATCH($C698,'Policy Characteristics'!$C:$C,0))),"",INDEX('Policy Characteristics'!F:F,MATCH($C698,'Policy Characteristics'!$C:$C,0)))</f>
        <v>0</v>
      </c>
      <c r="M698" s="284">
        <f>IF(ISBLANK(INDEX('Policy Characteristics'!G:G,MATCH($C698,'Policy Characteristics'!$C:$C,0))),"",INDEX('Policy Characteristics'!G:G,MATCH($C698,'Policy Characteristics'!$C:$C,0)))</f>
        <v>1</v>
      </c>
      <c r="N698" s="284">
        <f>IF(ISBLANK(INDEX('Policy Characteristics'!H:H,MATCH($C698,'Policy Characteristics'!$C:$C,0))),"",INDEX('Policy Characteristics'!H:H,MATCH($C698,'Policy Characteristics'!$C:$C,0)))</f>
        <v>0.01</v>
      </c>
      <c r="O698" s="276" t="str">
        <f>IF(ISBLANK(INDEX('Policy Characteristics'!I:I,MATCH($C698,'Policy Characteristics'!$C:$C,0))),"",INDEX('Policy Characteristics'!I:I,MATCH($C698,'Policy Characteristics'!$C:$C,0)))</f>
        <v>% of fuel shifted</v>
      </c>
      <c r="P698" s="27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8" s="276" t="str">
        <f>IF(ISBLANK(INDEX('Policy Characteristics'!K:K,MATCH($C698,'Policy Characteristics'!$C:$C,0))),"",INDEX('Policy Characteristics'!K:K,MATCH($C698,'Policy Characteristics'!$C:$C,0)))</f>
        <v>industry-ag-main.html#fuel-switching</v>
      </c>
      <c r="R698" s="276" t="str">
        <f>IF(ISBLANK(INDEX('Policy Characteristics'!L:L,MATCH($C698,'Policy Characteristics'!$C:$C,0))),"",INDEX('Policy Characteristics'!L:L,MATCH($C698,'Policy Characteristics'!$C:$C,0)))</f>
        <v>industry-elec-and-hydrogen.html</v>
      </c>
    </row>
    <row r="699" spans="1:18" x14ac:dyDescent="0.25">
      <c r="A699" s="276" t="str">
        <f>IF(ISBLANK(INDEX('Policy Characteristics'!A:A,MATCH($C699,'Policy Characteristics'!$C:$C,0))),"",INDEX('Policy Characteristics'!A:A,MATCH($C699,'Policy Characteristics'!$C:$C,0)))</f>
        <v>Industry</v>
      </c>
      <c r="B699" s="285" t="str">
        <f>IF(ISBLANK(INDEX('Policy Characteristics'!B:B,MATCH($C699,'Policy Characteristics'!$C:$C,0))),"",INDEX('Policy Characteristics'!B:B,MATCH($C699,'Policy Characteristics'!$C:$C,0)))</f>
        <v>Electrification</v>
      </c>
      <c r="C699" s="276" t="str">
        <f t="shared" si="34"/>
        <v>Fraction of Eligible Industrial Energy Use Shifted to Electricity</v>
      </c>
      <c r="D699" s="6" t="s">
        <v>3120</v>
      </c>
      <c r="E699" s="1" t="s">
        <v>3610</v>
      </c>
      <c r="F699" t="s">
        <v>3082</v>
      </c>
      <c r="G699" s="47" t="s">
        <v>3617</v>
      </c>
      <c r="H699" s="44">
        <v>1990</v>
      </c>
      <c r="I699" s="347" t="s">
        <v>45</v>
      </c>
      <c r="J699" s="277" t="str">
        <f>IF(ISBLANK(INDEX('Policy Characteristics'!D:D,MATCH($C699,'Policy Characteristics'!$C:$C,0))),"",INDEX('Policy Characteristics'!D:D,MATCH($C699,'Policy Characteristics'!$C:$C,0)))</f>
        <v>Electrification</v>
      </c>
      <c r="K699" s="276" t="str">
        <f>IF(ISBLANK(INDEX('Policy Characteristics'!E:E,MATCH($C699,'Policy Characteristics'!$C:$C,0))),"",INDEX('Policy Characteristics'!E:E,MATCH($C699,'Policy Characteristics'!$C:$C,0)))</f>
        <v>indst shift to electricity</v>
      </c>
      <c r="L699" s="284">
        <f>IF(ISBLANK(INDEX('Policy Characteristics'!F:F,MATCH($C699,'Policy Characteristics'!$C:$C,0))),"",INDEX('Policy Characteristics'!F:F,MATCH($C699,'Policy Characteristics'!$C:$C,0)))</f>
        <v>0</v>
      </c>
      <c r="M699" s="284">
        <f>IF(ISBLANK(INDEX('Policy Characteristics'!G:G,MATCH($C699,'Policy Characteristics'!$C:$C,0))),"",INDEX('Policy Characteristics'!G:G,MATCH($C699,'Policy Characteristics'!$C:$C,0)))</f>
        <v>1</v>
      </c>
      <c r="N699" s="284">
        <f>IF(ISBLANK(INDEX('Policy Characteristics'!H:H,MATCH($C699,'Policy Characteristics'!$C:$C,0))),"",INDEX('Policy Characteristics'!H:H,MATCH($C699,'Policy Characteristics'!$C:$C,0)))</f>
        <v>0.01</v>
      </c>
      <c r="O699" s="276" t="str">
        <f>IF(ISBLANK(INDEX('Policy Characteristics'!I:I,MATCH($C699,'Policy Characteristics'!$C:$C,0))),"",INDEX('Policy Characteristics'!I:I,MATCH($C699,'Policy Characteristics'!$C:$C,0)))</f>
        <v>% of fuel shifted</v>
      </c>
      <c r="P699" s="27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699" s="276" t="str">
        <f>IF(ISBLANK(INDEX('Policy Characteristics'!K:K,MATCH($C699,'Policy Characteristics'!$C:$C,0))),"",INDEX('Policy Characteristics'!K:K,MATCH($C699,'Policy Characteristics'!$C:$C,0)))</f>
        <v>industry-ag-main.html#fuel-switching</v>
      </c>
      <c r="R699" s="276" t="str">
        <f>IF(ISBLANK(INDEX('Policy Characteristics'!L:L,MATCH($C699,'Policy Characteristics'!$C:$C,0))),"",INDEX('Policy Characteristics'!L:L,MATCH($C699,'Policy Characteristics'!$C:$C,0)))</f>
        <v>industry-elec-and-hydrogen.html</v>
      </c>
    </row>
    <row r="700" spans="1:18" x14ac:dyDescent="0.25">
      <c r="A700" s="276" t="str">
        <f>IF(ISBLANK(INDEX('Policy Characteristics'!A:A,MATCH($C700,'Policy Characteristics'!$C:$C,0))),"",INDEX('Policy Characteristics'!A:A,MATCH($C700,'Policy Characteristics'!$C:$C,0)))</f>
        <v>Industry</v>
      </c>
      <c r="B700" s="285" t="str">
        <f>IF(ISBLANK(INDEX('Policy Characteristics'!B:B,MATCH($C700,'Policy Characteristics'!$C:$C,0))),"",INDEX('Policy Characteristics'!B:B,MATCH($C700,'Policy Characteristics'!$C:$C,0)))</f>
        <v>Electrification</v>
      </c>
      <c r="C700" s="276" t="str">
        <f t="shared" si="34"/>
        <v>Fraction of Eligible Industrial Energy Use Shifted to Electricity</v>
      </c>
      <c r="D700" s="6" t="s">
        <v>3120</v>
      </c>
      <c r="E700" s="1" t="s">
        <v>3611</v>
      </c>
      <c r="F700" t="s">
        <v>3082</v>
      </c>
      <c r="G700" s="47" t="s">
        <v>3618</v>
      </c>
      <c r="H700" s="44">
        <v>1991</v>
      </c>
      <c r="I700" s="347" t="s">
        <v>45</v>
      </c>
      <c r="J700" s="277" t="str">
        <f>IF(ISBLANK(INDEX('Policy Characteristics'!D:D,MATCH($C700,'Policy Characteristics'!$C:$C,0))),"",INDEX('Policy Characteristics'!D:D,MATCH($C700,'Policy Characteristics'!$C:$C,0)))</f>
        <v>Electrification</v>
      </c>
      <c r="K700" s="276" t="str">
        <f>IF(ISBLANK(INDEX('Policy Characteristics'!E:E,MATCH($C700,'Policy Characteristics'!$C:$C,0))),"",INDEX('Policy Characteristics'!E:E,MATCH($C700,'Policy Characteristics'!$C:$C,0)))</f>
        <v>indst shift to electricity</v>
      </c>
      <c r="L700" s="284">
        <f>IF(ISBLANK(INDEX('Policy Characteristics'!F:F,MATCH($C700,'Policy Characteristics'!$C:$C,0))),"",INDEX('Policy Characteristics'!F:F,MATCH($C700,'Policy Characteristics'!$C:$C,0)))</f>
        <v>0</v>
      </c>
      <c r="M700" s="284">
        <f>IF(ISBLANK(INDEX('Policy Characteristics'!G:G,MATCH($C700,'Policy Characteristics'!$C:$C,0))),"",INDEX('Policy Characteristics'!G:G,MATCH($C700,'Policy Characteristics'!$C:$C,0)))</f>
        <v>1</v>
      </c>
      <c r="N700" s="284">
        <f>IF(ISBLANK(INDEX('Policy Characteristics'!H:H,MATCH($C700,'Policy Characteristics'!$C:$C,0))),"",INDEX('Policy Characteristics'!H:H,MATCH($C700,'Policy Characteristics'!$C:$C,0)))</f>
        <v>0.01</v>
      </c>
      <c r="O700" s="276" t="str">
        <f>IF(ISBLANK(INDEX('Policy Characteristics'!I:I,MATCH($C700,'Policy Characteristics'!$C:$C,0))),"",INDEX('Policy Characteristics'!I:I,MATCH($C700,'Policy Characteristics'!$C:$C,0)))</f>
        <v>% of fuel shifted</v>
      </c>
      <c r="P700" s="27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0" s="276" t="str">
        <f>IF(ISBLANK(INDEX('Policy Characteristics'!K:K,MATCH($C700,'Policy Characteristics'!$C:$C,0))),"",INDEX('Policy Characteristics'!K:K,MATCH($C700,'Policy Characteristics'!$C:$C,0)))</f>
        <v>industry-ag-main.html#fuel-switching</v>
      </c>
      <c r="R700" s="276" t="str">
        <f>IF(ISBLANK(INDEX('Policy Characteristics'!L:L,MATCH($C700,'Policy Characteristics'!$C:$C,0))),"",INDEX('Policy Characteristics'!L:L,MATCH($C700,'Policy Characteristics'!$C:$C,0)))</f>
        <v>industry-elec-and-hydrogen.html</v>
      </c>
    </row>
    <row r="701" spans="1:18" x14ac:dyDescent="0.25">
      <c r="A701" s="276" t="str">
        <f>IF(ISBLANK(INDEX('Policy Characteristics'!A:A,MATCH($C701,'Policy Characteristics'!$C:$C,0))),"",INDEX('Policy Characteristics'!A:A,MATCH($C701,'Policy Characteristics'!$C:$C,0)))</f>
        <v>Industry</v>
      </c>
      <c r="B701" s="285" t="str">
        <f>IF(ISBLANK(INDEX('Policy Characteristics'!B:B,MATCH($C701,'Policy Characteristics'!$C:$C,0))),"",INDEX('Policy Characteristics'!B:B,MATCH($C701,'Policy Characteristics'!$C:$C,0)))</f>
        <v>Electrification</v>
      </c>
      <c r="C701" s="276" t="str">
        <f t="shared" si="34"/>
        <v>Fraction of Eligible Industrial Energy Use Shifted to Electricity</v>
      </c>
      <c r="D701" s="6" t="s">
        <v>3120</v>
      </c>
      <c r="E701" s="1" t="s">
        <v>3612</v>
      </c>
      <c r="F701" t="s">
        <v>3082</v>
      </c>
      <c r="G701" s="47" t="s">
        <v>3619</v>
      </c>
      <c r="H701" s="44">
        <v>1992</v>
      </c>
      <c r="I701" s="347" t="s">
        <v>45</v>
      </c>
      <c r="J701" s="277" t="str">
        <f>IF(ISBLANK(INDEX('Policy Characteristics'!D:D,MATCH($C701,'Policy Characteristics'!$C:$C,0))),"",INDEX('Policy Characteristics'!D:D,MATCH($C701,'Policy Characteristics'!$C:$C,0)))</f>
        <v>Electrification</v>
      </c>
      <c r="K701" s="276" t="str">
        <f>IF(ISBLANK(INDEX('Policy Characteristics'!E:E,MATCH($C701,'Policy Characteristics'!$C:$C,0))),"",INDEX('Policy Characteristics'!E:E,MATCH($C701,'Policy Characteristics'!$C:$C,0)))</f>
        <v>indst shift to electricity</v>
      </c>
      <c r="L701" s="284">
        <f>IF(ISBLANK(INDEX('Policy Characteristics'!F:F,MATCH($C701,'Policy Characteristics'!$C:$C,0))),"",INDEX('Policy Characteristics'!F:F,MATCH($C701,'Policy Characteristics'!$C:$C,0)))</f>
        <v>0</v>
      </c>
      <c r="M701" s="284">
        <f>IF(ISBLANK(INDEX('Policy Characteristics'!G:G,MATCH($C701,'Policy Characteristics'!$C:$C,0))),"",INDEX('Policy Characteristics'!G:G,MATCH($C701,'Policy Characteristics'!$C:$C,0)))</f>
        <v>1</v>
      </c>
      <c r="N701" s="284">
        <f>IF(ISBLANK(INDEX('Policy Characteristics'!H:H,MATCH($C701,'Policy Characteristics'!$C:$C,0))),"",INDEX('Policy Characteristics'!H:H,MATCH($C701,'Policy Characteristics'!$C:$C,0)))</f>
        <v>0.01</v>
      </c>
      <c r="O701" s="276" t="str">
        <f>IF(ISBLANK(INDEX('Policy Characteristics'!I:I,MATCH($C701,'Policy Characteristics'!$C:$C,0))),"",INDEX('Policy Characteristics'!I:I,MATCH($C701,'Policy Characteristics'!$C:$C,0)))</f>
        <v>% of fuel shifted</v>
      </c>
      <c r="P701" s="27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1" s="276" t="str">
        <f>IF(ISBLANK(INDEX('Policy Characteristics'!K:K,MATCH($C701,'Policy Characteristics'!$C:$C,0))),"",INDEX('Policy Characteristics'!K:K,MATCH($C701,'Policy Characteristics'!$C:$C,0)))</f>
        <v>industry-ag-main.html#fuel-switching</v>
      </c>
      <c r="R701" s="276" t="str">
        <f>IF(ISBLANK(INDEX('Policy Characteristics'!L:L,MATCH($C701,'Policy Characteristics'!$C:$C,0))),"",INDEX('Policy Characteristics'!L:L,MATCH($C701,'Policy Characteristics'!$C:$C,0)))</f>
        <v>industry-elec-and-hydrogen.html</v>
      </c>
    </row>
    <row r="702" spans="1:18" x14ac:dyDescent="0.25">
      <c r="A702" s="276" t="str">
        <f>IF(ISBLANK(INDEX('Policy Characteristics'!A:A,MATCH($C702,'Policy Characteristics'!$C:$C,0))),"",INDEX('Policy Characteristics'!A:A,MATCH($C702,'Policy Characteristics'!$C:$C,0)))</f>
        <v>Industry</v>
      </c>
      <c r="B702" s="285" t="str">
        <f>IF(ISBLANK(INDEX('Policy Characteristics'!B:B,MATCH($C702,'Policy Characteristics'!$C:$C,0))),"",INDEX('Policy Characteristics'!B:B,MATCH($C702,'Policy Characteristics'!$C:$C,0)))</f>
        <v>Electrification</v>
      </c>
      <c r="C702" s="276" t="str">
        <f t="shared" si="34"/>
        <v>Fraction of Eligible Industrial Energy Use Shifted to Electricity</v>
      </c>
      <c r="D702" s="6" t="s">
        <v>3120</v>
      </c>
      <c r="E702" s="1" t="s">
        <v>3606</v>
      </c>
      <c r="F702" t="s">
        <v>3082</v>
      </c>
      <c r="G702" s="47" t="s">
        <v>3620</v>
      </c>
      <c r="H702" s="44">
        <v>1993</v>
      </c>
      <c r="I702" s="347" t="s">
        <v>44</v>
      </c>
      <c r="J702" s="277" t="str">
        <f>IF(ISBLANK(INDEX('Policy Characteristics'!D:D,MATCH($C702,'Policy Characteristics'!$C:$C,0))),"",INDEX('Policy Characteristics'!D:D,MATCH($C702,'Policy Characteristics'!$C:$C,0)))</f>
        <v>Electrification</v>
      </c>
      <c r="K702" s="276" t="str">
        <f>IF(ISBLANK(INDEX('Policy Characteristics'!E:E,MATCH($C702,'Policy Characteristics'!$C:$C,0))),"",INDEX('Policy Characteristics'!E:E,MATCH($C702,'Policy Characteristics'!$C:$C,0)))</f>
        <v>indst shift to electricity</v>
      </c>
      <c r="L702" s="284">
        <f>IF(ISBLANK(INDEX('Policy Characteristics'!F:F,MATCH($C702,'Policy Characteristics'!$C:$C,0))),"",INDEX('Policy Characteristics'!F:F,MATCH($C702,'Policy Characteristics'!$C:$C,0)))</f>
        <v>0</v>
      </c>
      <c r="M702" s="284">
        <f>IF(ISBLANK(INDEX('Policy Characteristics'!G:G,MATCH($C702,'Policy Characteristics'!$C:$C,0))),"",INDEX('Policy Characteristics'!G:G,MATCH($C702,'Policy Characteristics'!$C:$C,0)))</f>
        <v>1</v>
      </c>
      <c r="N702" s="284">
        <f>IF(ISBLANK(INDEX('Policy Characteristics'!H:H,MATCH($C702,'Policy Characteristics'!$C:$C,0))),"",INDEX('Policy Characteristics'!H:H,MATCH($C702,'Policy Characteristics'!$C:$C,0)))</f>
        <v>0.01</v>
      </c>
      <c r="O702" s="276" t="str">
        <f>IF(ISBLANK(INDEX('Policy Characteristics'!I:I,MATCH($C702,'Policy Characteristics'!$C:$C,0))),"",INDEX('Policy Characteristics'!I:I,MATCH($C702,'Policy Characteristics'!$C:$C,0)))</f>
        <v>% of fuel shifted</v>
      </c>
      <c r="P702" s="27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2" s="276" t="str">
        <f>IF(ISBLANK(INDEX('Policy Characteristics'!K:K,MATCH($C702,'Policy Characteristics'!$C:$C,0))),"",INDEX('Policy Characteristics'!K:K,MATCH($C702,'Policy Characteristics'!$C:$C,0)))</f>
        <v>industry-ag-main.html#fuel-switching</v>
      </c>
      <c r="R702" s="276" t="str">
        <f>IF(ISBLANK(INDEX('Policy Characteristics'!L:L,MATCH($C702,'Policy Characteristics'!$C:$C,0))),"",INDEX('Policy Characteristics'!L:L,MATCH($C702,'Policy Characteristics'!$C:$C,0)))</f>
        <v>industry-elec-and-hydrogen.html</v>
      </c>
    </row>
    <row r="703" spans="1:18" x14ac:dyDescent="0.25">
      <c r="A703" s="276" t="str">
        <f>IF(ISBLANK(INDEX('Policy Characteristics'!A:A,MATCH($C703,'Policy Characteristics'!$C:$C,0))),"",INDEX('Policy Characteristics'!A:A,MATCH($C703,'Policy Characteristics'!$C:$C,0)))</f>
        <v>Industry</v>
      </c>
      <c r="B703" s="285" t="str">
        <f>IF(ISBLANK(INDEX('Policy Characteristics'!B:B,MATCH($C703,'Policy Characteristics'!$C:$C,0))),"",INDEX('Policy Characteristics'!B:B,MATCH($C703,'Policy Characteristics'!$C:$C,0)))</f>
        <v>Electrification</v>
      </c>
      <c r="C703" s="276" t="str">
        <f t="shared" si="34"/>
        <v>Fraction of Eligible Industrial Energy Use Shifted to Electricity</v>
      </c>
      <c r="D703" s="6" t="s">
        <v>3121</v>
      </c>
      <c r="E703" s="1" t="s">
        <v>3605</v>
      </c>
      <c r="F703" t="s">
        <v>3083</v>
      </c>
      <c r="G703" s="47" t="s">
        <v>3613</v>
      </c>
      <c r="H703" s="44">
        <v>1994</v>
      </c>
      <c r="I703" s="347" t="s">
        <v>44</v>
      </c>
      <c r="J703" s="277" t="str">
        <f>IF(ISBLANK(INDEX('Policy Characteristics'!D:D,MATCH($C703,'Policy Characteristics'!$C:$C,0))),"",INDEX('Policy Characteristics'!D:D,MATCH($C703,'Policy Characteristics'!$C:$C,0)))</f>
        <v>Electrification</v>
      </c>
      <c r="K703" s="276" t="str">
        <f>IF(ISBLANK(INDEX('Policy Characteristics'!E:E,MATCH($C703,'Policy Characteristics'!$C:$C,0))),"",INDEX('Policy Characteristics'!E:E,MATCH($C703,'Policy Characteristics'!$C:$C,0)))</f>
        <v>indst shift to electricity</v>
      </c>
      <c r="L703" s="284">
        <f>IF(ISBLANK(INDEX('Policy Characteristics'!F:F,MATCH($C703,'Policy Characteristics'!$C:$C,0))),"",INDEX('Policy Characteristics'!F:F,MATCH($C703,'Policy Characteristics'!$C:$C,0)))</f>
        <v>0</v>
      </c>
      <c r="M703" s="284">
        <f>IF(ISBLANK(INDEX('Policy Characteristics'!G:G,MATCH($C703,'Policy Characteristics'!$C:$C,0))),"",INDEX('Policy Characteristics'!G:G,MATCH($C703,'Policy Characteristics'!$C:$C,0)))</f>
        <v>1</v>
      </c>
      <c r="N703" s="284">
        <f>IF(ISBLANK(INDEX('Policy Characteristics'!H:H,MATCH($C703,'Policy Characteristics'!$C:$C,0))),"",INDEX('Policy Characteristics'!H:H,MATCH($C703,'Policy Characteristics'!$C:$C,0)))</f>
        <v>0.01</v>
      </c>
      <c r="O703" s="276" t="str">
        <f>IF(ISBLANK(INDEX('Policy Characteristics'!I:I,MATCH($C703,'Policy Characteristics'!$C:$C,0))),"",INDEX('Policy Characteristics'!I:I,MATCH($C703,'Policy Characteristics'!$C:$C,0)))</f>
        <v>% of fuel shifted</v>
      </c>
      <c r="P703" s="27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3" s="276" t="str">
        <f>IF(ISBLANK(INDEX('Policy Characteristics'!K:K,MATCH($C703,'Policy Characteristics'!$C:$C,0))),"",INDEX('Policy Characteristics'!K:K,MATCH($C703,'Policy Characteristics'!$C:$C,0)))</f>
        <v>industry-ag-main.html#fuel-switching</v>
      </c>
      <c r="R703" s="276" t="str">
        <f>IF(ISBLANK(INDEX('Policy Characteristics'!L:L,MATCH($C703,'Policy Characteristics'!$C:$C,0))),"",INDEX('Policy Characteristics'!L:L,MATCH($C703,'Policy Characteristics'!$C:$C,0)))</f>
        <v>industry-elec-and-hydrogen.html</v>
      </c>
    </row>
    <row r="704" spans="1:18" x14ac:dyDescent="0.25">
      <c r="A704" s="276" t="str">
        <f>IF(ISBLANK(INDEX('Policy Characteristics'!A:A,MATCH($C704,'Policy Characteristics'!$C:$C,0))),"",INDEX('Policy Characteristics'!A:A,MATCH($C704,'Policy Characteristics'!$C:$C,0)))</f>
        <v>Industry</v>
      </c>
      <c r="B704" s="285" t="str">
        <f>IF(ISBLANK(INDEX('Policy Characteristics'!B:B,MATCH($C704,'Policy Characteristics'!$C:$C,0))),"",INDEX('Policy Characteristics'!B:B,MATCH($C704,'Policy Characteristics'!$C:$C,0)))</f>
        <v>Electrification</v>
      </c>
      <c r="C704" s="276" t="str">
        <f t="shared" si="34"/>
        <v>Fraction of Eligible Industrial Energy Use Shifted to Electricity</v>
      </c>
      <c r="D704" s="6" t="s">
        <v>3121</v>
      </c>
      <c r="E704" s="1" t="s">
        <v>3607</v>
      </c>
      <c r="F704" t="s">
        <v>3083</v>
      </c>
      <c r="G704" s="47" t="s">
        <v>3614</v>
      </c>
      <c r="H704" s="44">
        <v>1995</v>
      </c>
      <c r="I704" s="347" t="s">
        <v>44</v>
      </c>
      <c r="J704" s="277" t="str">
        <f>IF(ISBLANK(INDEX('Policy Characteristics'!D:D,MATCH($C704,'Policy Characteristics'!$C:$C,0))),"",INDEX('Policy Characteristics'!D:D,MATCH($C704,'Policy Characteristics'!$C:$C,0)))</f>
        <v>Electrification</v>
      </c>
      <c r="K704" s="276" t="str">
        <f>IF(ISBLANK(INDEX('Policy Characteristics'!E:E,MATCH($C704,'Policy Characteristics'!$C:$C,0))),"",INDEX('Policy Characteristics'!E:E,MATCH($C704,'Policy Characteristics'!$C:$C,0)))</f>
        <v>indst shift to electricity</v>
      </c>
      <c r="L704" s="284">
        <f>IF(ISBLANK(INDEX('Policy Characteristics'!F:F,MATCH($C704,'Policy Characteristics'!$C:$C,0))),"",INDEX('Policy Characteristics'!F:F,MATCH($C704,'Policy Characteristics'!$C:$C,0)))</f>
        <v>0</v>
      </c>
      <c r="M704" s="284">
        <f>IF(ISBLANK(INDEX('Policy Characteristics'!G:G,MATCH($C704,'Policy Characteristics'!$C:$C,0))),"",INDEX('Policy Characteristics'!G:G,MATCH($C704,'Policy Characteristics'!$C:$C,0)))</f>
        <v>1</v>
      </c>
      <c r="N704" s="284">
        <f>IF(ISBLANK(INDEX('Policy Characteristics'!H:H,MATCH($C704,'Policy Characteristics'!$C:$C,0))),"",INDEX('Policy Characteristics'!H:H,MATCH($C704,'Policy Characteristics'!$C:$C,0)))</f>
        <v>0.01</v>
      </c>
      <c r="O704" s="276" t="str">
        <f>IF(ISBLANK(INDEX('Policy Characteristics'!I:I,MATCH($C704,'Policy Characteristics'!$C:$C,0))),"",INDEX('Policy Characteristics'!I:I,MATCH($C704,'Policy Characteristics'!$C:$C,0)))</f>
        <v>% of fuel shifted</v>
      </c>
      <c r="P704" s="27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4" s="276" t="str">
        <f>IF(ISBLANK(INDEX('Policy Characteristics'!K:K,MATCH($C704,'Policy Characteristics'!$C:$C,0))),"",INDEX('Policy Characteristics'!K:K,MATCH($C704,'Policy Characteristics'!$C:$C,0)))</f>
        <v>industry-ag-main.html#fuel-switching</v>
      </c>
      <c r="R704" s="276" t="str">
        <f>IF(ISBLANK(INDEX('Policy Characteristics'!L:L,MATCH($C704,'Policy Characteristics'!$C:$C,0))),"",INDEX('Policy Characteristics'!L:L,MATCH($C704,'Policy Characteristics'!$C:$C,0)))</f>
        <v>industry-elec-and-hydrogen.html</v>
      </c>
    </row>
    <row r="705" spans="1:18" x14ac:dyDescent="0.25">
      <c r="A705" s="276" t="str">
        <f>IF(ISBLANK(INDEX('Policy Characteristics'!A:A,MATCH($C705,'Policy Characteristics'!$C:$C,0))),"",INDEX('Policy Characteristics'!A:A,MATCH($C705,'Policy Characteristics'!$C:$C,0)))</f>
        <v>Industry</v>
      </c>
      <c r="B705" s="285" t="str">
        <f>IF(ISBLANK(INDEX('Policy Characteristics'!B:B,MATCH($C705,'Policy Characteristics'!$C:$C,0))),"",INDEX('Policy Characteristics'!B:B,MATCH($C705,'Policy Characteristics'!$C:$C,0)))</f>
        <v>Electrification</v>
      </c>
      <c r="C705" s="276" t="str">
        <f t="shared" si="34"/>
        <v>Fraction of Eligible Industrial Energy Use Shifted to Electricity</v>
      </c>
      <c r="D705" s="6" t="s">
        <v>3121</v>
      </c>
      <c r="E705" s="1" t="s">
        <v>3608</v>
      </c>
      <c r="F705" t="s">
        <v>3083</v>
      </c>
      <c r="G705" s="47" t="s">
        <v>3615</v>
      </c>
      <c r="H705" s="44">
        <v>1996</v>
      </c>
      <c r="I705" s="347" t="s">
        <v>44</v>
      </c>
      <c r="J705" s="277" t="str">
        <f>IF(ISBLANK(INDEX('Policy Characteristics'!D:D,MATCH($C705,'Policy Characteristics'!$C:$C,0))),"",INDEX('Policy Characteristics'!D:D,MATCH($C705,'Policy Characteristics'!$C:$C,0)))</f>
        <v>Electrification</v>
      </c>
      <c r="K705" s="276" t="str">
        <f>IF(ISBLANK(INDEX('Policy Characteristics'!E:E,MATCH($C705,'Policy Characteristics'!$C:$C,0))),"",INDEX('Policy Characteristics'!E:E,MATCH($C705,'Policy Characteristics'!$C:$C,0)))</f>
        <v>indst shift to electricity</v>
      </c>
      <c r="L705" s="284">
        <f>IF(ISBLANK(INDEX('Policy Characteristics'!F:F,MATCH($C705,'Policy Characteristics'!$C:$C,0))),"",INDEX('Policy Characteristics'!F:F,MATCH($C705,'Policy Characteristics'!$C:$C,0)))</f>
        <v>0</v>
      </c>
      <c r="M705" s="284">
        <f>IF(ISBLANK(INDEX('Policy Characteristics'!G:G,MATCH($C705,'Policy Characteristics'!$C:$C,0))),"",INDEX('Policy Characteristics'!G:G,MATCH($C705,'Policy Characteristics'!$C:$C,0)))</f>
        <v>1</v>
      </c>
      <c r="N705" s="284">
        <f>IF(ISBLANK(INDEX('Policy Characteristics'!H:H,MATCH($C705,'Policy Characteristics'!$C:$C,0))),"",INDEX('Policy Characteristics'!H:H,MATCH($C705,'Policy Characteristics'!$C:$C,0)))</f>
        <v>0.01</v>
      </c>
      <c r="O705" s="276" t="str">
        <f>IF(ISBLANK(INDEX('Policy Characteristics'!I:I,MATCH($C705,'Policy Characteristics'!$C:$C,0))),"",INDEX('Policy Characteristics'!I:I,MATCH($C705,'Policy Characteristics'!$C:$C,0)))</f>
        <v>% of fuel shifted</v>
      </c>
      <c r="P705" s="27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5" s="276" t="str">
        <f>IF(ISBLANK(INDEX('Policy Characteristics'!K:K,MATCH($C705,'Policy Characteristics'!$C:$C,0))),"",INDEX('Policy Characteristics'!K:K,MATCH($C705,'Policy Characteristics'!$C:$C,0)))</f>
        <v>industry-ag-main.html#fuel-switching</v>
      </c>
      <c r="R705" s="276" t="str">
        <f>IF(ISBLANK(INDEX('Policy Characteristics'!L:L,MATCH($C705,'Policy Characteristics'!$C:$C,0))),"",INDEX('Policy Characteristics'!L:L,MATCH($C705,'Policy Characteristics'!$C:$C,0)))</f>
        <v>industry-elec-and-hydrogen.html</v>
      </c>
    </row>
    <row r="706" spans="1:18" x14ac:dyDescent="0.25">
      <c r="A706" s="276" t="str">
        <f>IF(ISBLANK(INDEX('Policy Characteristics'!A:A,MATCH($C706,'Policy Characteristics'!$C:$C,0))),"",INDEX('Policy Characteristics'!A:A,MATCH($C706,'Policy Characteristics'!$C:$C,0)))</f>
        <v>Industry</v>
      </c>
      <c r="B706" s="285" t="str">
        <f>IF(ISBLANK(INDEX('Policy Characteristics'!B:B,MATCH($C706,'Policy Characteristics'!$C:$C,0))),"",INDEX('Policy Characteristics'!B:B,MATCH($C706,'Policy Characteristics'!$C:$C,0)))</f>
        <v>Electrification</v>
      </c>
      <c r="C706" s="276" t="str">
        <f t="shared" si="34"/>
        <v>Fraction of Eligible Industrial Energy Use Shifted to Electricity</v>
      </c>
      <c r="D706" s="6" t="s">
        <v>3121</v>
      </c>
      <c r="E706" s="1" t="s">
        <v>3609</v>
      </c>
      <c r="F706" t="s">
        <v>3083</v>
      </c>
      <c r="G706" s="47" t="s">
        <v>3616</v>
      </c>
      <c r="H706" s="44">
        <v>1997</v>
      </c>
      <c r="I706" s="347" t="s">
        <v>44</v>
      </c>
      <c r="J706" s="277" t="str">
        <f>IF(ISBLANK(INDEX('Policy Characteristics'!D:D,MATCH($C706,'Policy Characteristics'!$C:$C,0))),"",INDEX('Policy Characteristics'!D:D,MATCH($C706,'Policy Characteristics'!$C:$C,0)))</f>
        <v>Electrification</v>
      </c>
      <c r="K706" s="276" t="str">
        <f>IF(ISBLANK(INDEX('Policy Characteristics'!E:E,MATCH($C706,'Policy Characteristics'!$C:$C,0))),"",INDEX('Policy Characteristics'!E:E,MATCH($C706,'Policy Characteristics'!$C:$C,0)))</f>
        <v>indst shift to electricity</v>
      </c>
      <c r="L706" s="284">
        <f>IF(ISBLANK(INDEX('Policy Characteristics'!F:F,MATCH($C706,'Policy Characteristics'!$C:$C,0))),"",INDEX('Policy Characteristics'!F:F,MATCH($C706,'Policy Characteristics'!$C:$C,0)))</f>
        <v>0</v>
      </c>
      <c r="M706" s="284">
        <f>IF(ISBLANK(INDEX('Policy Characteristics'!G:G,MATCH($C706,'Policy Characteristics'!$C:$C,0))),"",INDEX('Policy Characteristics'!G:G,MATCH($C706,'Policy Characteristics'!$C:$C,0)))</f>
        <v>1</v>
      </c>
      <c r="N706" s="284">
        <f>IF(ISBLANK(INDEX('Policy Characteristics'!H:H,MATCH($C706,'Policy Characteristics'!$C:$C,0))),"",INDEX('Policy Characteristics'!H:H,MATCH($C706,'Policy Characteristics'!$C:$C,0)))</f>
        <v>0.01</v>
      </c>
      <c r="O706" s="276" t="str">
        <f>IF(ISBLANK(INDEX('Policy Characteristics'!I:I,MATCH($C706,'Policy Characteristics'!$C:$C,0))),"",INDEX('Policy Characteristics'!I:I,MATCH($C706,'Policy Characteristics'!$C:$C,0)))</f>
        <v>% of fuel shifted</v>
      </c>
      <c r="P706" s="27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6" s="276" t="str">
        <f>IF(ISBLANK(INDEX('Policy Characteristics'!K:K,MATCH($C706,'Policy Characteristics'!$C:$C,0))),"",INDEX('Policy Characteristics'!K:K,MATCH($C706,'Policy Characteristics'!$C:$C,0)))</f>
        <v>industry-ag-main.html#fuel-switching</v>
      </c>
      <c r="R706" s="276" t="str">
        <f>IF(ISBLANK(INDEX('Policy Characteristics'!L:L,MATCH($C706,'Policy Characteristics'!$C:$C,0))),"",INDEX('Policy Characteristics'!L:L,MATCH($C706,'Policy Characteristics'!$C:$C,0)))</f>
        <v>industry-elec-and-hydrogen.html</v>
      </c>
    </row>
    <row r="707" spans="1:18" x14ac:dyDescent="0.25">
      <c r="A707" s="276" t="str">
        <f>IF(ISBLANK(INDEX('Policy Characteristics'!A:A,MATCH($C707,'Policy Characteristics'!$C:$C,0))),"",INDEX('Policy Characteristics'!A:A,MATCH($C707,'Policy Characteristics'!$C:$C,0)))</f>
        <v>Industry</v>
      </c>
      <c r="B707" s="285" t="str">
        <f>IF(ISBLANK(INDEX('Policy Characteristics'!B:B,MATCH($C707,'Policy Characteristics'!$C:$C,0))),"",INDEX('Policy Characteristics'!B:B,MATCH($C707,'Policy Characteristics'!$C:$C,0)))</f>
        <v>Electrification</v>
      </c>
      <c r="C707" s="276" t="str">
        <f t="shared" si="34"/>
        <v>Fraction of Eligible Industrial Energy Use Shifted to Electricity</v>
      </c>
      <c r="D707" s="6" t="s">
        <v>3121</v>
      </c>
      <c r="E707" s="1" t="s">
        <v>3610</v>
      </c>
      <c r="F707" t="s">
        <v>3083</v>
      </c>
      <c r="G707" s="47" t="s">
        <v>3617</v>
      </c>
      <c r="H707" s="44">
        <v>1998</v>
      </c>
      <c r="I707" s="347" t="s">
        <v>45</v>
      </c>
      <c r="J707" s="277" t="str">
        <f>IF(ISBLANK(INDEX('Policy Characteristics'!D:D,MATCH($C707,'Policy Characteristics'!$C:$C,0))),"",INDEX('Policy Characteristics'!D:D,MATCH($C707,'Policy Characteristics'!$C:$C,0)))</f>
        <v>Electrification</v>
      </c>
      <c r="K707" s="276" t="str">
        <f>IF(ISBLANK(INDEX('Policy Characteristics'!E:E,MATCH($C707,'Policy Characteristics'!$C:$C,0))),"",INDEX('Policy Characteristics'!E:E,MATCH($C707,'Policy Characteristics'!$C:$C,0)))</f>
        <v>indst shift to electricity</v>
      </c>
      <c r="L707" s="284">
        <f>IF(ISBLANK(INDEX('Policy Characteristics'!F:F,MATCH($C707,'Policy Characteristics'!$C:$C,0))),"",INDEX('Policy Characteristics'!F:F,MATCH($C707,'Policy Characteristics'!$C:$C,0)))</f>
        <v>0</v>
      </c>
      <c r="M707" s="284">
        <f>IF(ISBLANK(INDEX('Policy Characteristics'!G:G,MATCH($C707,'Policy Characteristics'!$C:$C,0))),"",INDEX('Policy Characteristics'!G:G,MATCH($C707,'Policy Characteristics'!$C:$C,0)))</f>
        <v>1</v>
      </c>
      <c r="N707" s="284">
        <f>IF(ISBLANK(INDEX('Policy Characteristics'!H:H,MATCH($C707,'Policy Characteristics'!$C:$C,0))),"",INDEX('Policy Characteristics'!H:H,MATCH($C707,'Policy Characteristics'!$C:$C,0)))</f>
        <v>0.01</v>
      </c>
      <c r="O707" s="276" t="str">
        <f>IF(ISBLANK(INDEX('Policy Characteristics'!I:I,MATCH($C707,'Policy Characteristics'!$C:$C,0))),"",INDEX('Policy Characteristics'!I:I,MATCH($C707,'Policy Characteristics'!$C:$C,0)))</f>
        <v>% of fuel shifted</v>
      </c>
      <c r="P707" s="27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7" s="276" t="str">
        <f>IF(ISBLANK(INDEX('Policy Characteristics'!K:K,MATCH($C707,'Policy Characteristics'!$C:$C,0))),"",INDEX('Policy Characteristics'!K:K,MATCH($C707,'Policy Characteristics'!$C:$C,0)))</f>
        <v>industry-ag-main.html#fuel-switching</v>
      </c>
      <c r="R707" s="276" t="str">
        <f>IF(ISBLANK(INDEX('Policy Characteristics'!L:L,MATCH($C707,'Policy Characteristics'!$C:$C,0))),"",INDEX('Policy Characteristics'!L:L,MATCH($C707,'Policy Characteristics'!$C:$C,0)))</f>
        <v>industry-elec-and-hydrogen.html</v>
      </c>
    </row>
    <row r="708" spans="1:18" x14ac:dyDescent="0.25">
      <c r="A708" s="276" t="str">
        <f>IF(ISBLANK(INDEX('Policy Characteristics'!A:A,MATCH($C708,'Policy Characteristics'!$C:$C,0))),"",INDEX('Policy Characteristics'!A:A,MATCH($C708,'Policy Characteristics'!$C:$C,0)))</f>
        <v>Industry</v>
      </c>
      <c r="B708" s="285" t="str">
        <f>IF(ISBLANK(INDEX('Policy Characteristics'!B:B,MATCH($C708,'Policy Characteristics'!$C:$C,0))),"",INDEX('Policy Characteristics'!B:B,MATCH($C708,'Policy Characteristics'!$C:$C,0)))</f>
        <v>Electrification</v>
      </c>
      <c r="C708" s="276" t="str">
        <f t="shared" si="34"/>
        <v>Fraction of Eligible Industrial Energy Use Shifted to Electricity</v>
      </c>
      <c r="D708" s="6" t="s">
        <v>3121</v>
      </c>
      <c r="E708" s="1" t="s">
        <v>3611</v>
      </c>
      <c r="F708" t="s">
        <v>3083</v>
      </c>
      <c r="G708" s="47" t="s">
        <v>3618</v>
      </c>
      <c r="H708" s="44">
        <v>1999</v>
      </c>
      <c r="I708" s="347" t="s">
        <v>44</v>
      </c>
      <c r="J708" s="277" t="str">
        <f>IF(ISBLANK(INDEX('Policy Characteristics'!D:D,MATCH($C708,'Policy Characteristics'!$C:$C,0))),"",INDEX('Policy Characteristics'!D:D,MATCH($C708,'Policy Characteristics'!$C:$C,0)))</f>
        <v>Electrification</v>
      </c>
      <c r="K708" s="276" t="str">
        <f>IF(ISBLANK(INDEX('Policy Characteristics'!E:E,MATCH($C708,'Policy Characteristics'!$C:$C,0))),"",INDEX('Policy Characteristics'!E:E,MATCH($C708,'Policy Characteristics'!$C:$C,0)))</f>
        <v>indst shift to electricity</v>
      </c>
      <c r="L708" s="284">
        <f>IF(ISBLANK(INDEX('Policy Characteristics'!F:F,MATCH($C708,'Policy Characteristics'!$C:$C,0))),"",INDEX('Policy Characteristics'!F:F,MATCH($C708,'Policy Characteristics'!$C:$C,0)))</f>
        <v>0</v>
      </c>
      <c r="M708" s="284">
        <f>IF(ISBLANK(INDEX('Policy Characteristics'!G:G,MATCH($C708,'Policy Characteristics'!$C:$C,0))),"",INDEX('Policy Characteristics'!G:G,MATCH($C708,'Policy Characteristics'!$C:$C,0)))</f>
        <v>1</v>
      </c>
      <c r="N708" s="284">
        <f>IF(ISBLANK(INDEX('Policy Characteristics'!H:H,MATCH($C708,'Policy Characteristics'!$C:$C,0))),"",INDEX('Policy Characteristics'!H:H,MATCH($C708,'Policy Characteristics'!$C:$C,0)))</f>
        <v>0.01</v>
      </c>
      <c r="O708" s="276" t="str">
        <f>IF(ISBLANK(INDEX('Policy Characteristics'!I:I,MATCH($C708,'Policy Characteristics'!$C:$C,0))),"",INDEX('Policy Characteristics'!I:I,MATCH($C708,'Policy Characteristics'!$C:$C,0)))</f>
        <v>% of fuel shifted</v>
      </c>
      <c r="P708" s="27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8" s="276" t="str">
        <f>IF(ISBLANK(INDEX('Policy Characteristics'!K:K,MATCH($C708,'Policy Characteristics'!$C:$C,0))),"",INDEX('Policy Characteristics'!K:K,MATCH($C708,'Policy Characteristics'!$C:$C,0)))</f>
        <v>industry-ag-main.html#fuel-switching</v>
      </c>
      <c r="R708" s="276" t="str">
        <f>IF(ISBLANK(INDEX('Policy Characteristics'!L:L,MATCH($C708,'Policy Characteristics'!$C:$C,0))),"",INDEX('Policy Characteristics'!L:L,MATCH($C708,'Policy Characteristics'!$C:$C,0)))</f>
        <v>industry-elec-and-hydrogen.html</v>
      </c>
    </row>
    <row r="709" spans="1:18" x14ac:dyDescent="0.25">
      <c r="A709" s="276" t="str">
        <f>IF(ISBLANK(INDEX('Policy Characteristics'!A:A,MATCH($C709,'Policy Characteristics'!$C:$C,0))),"",INDEX('Policy Characteristics'!A:A,MATCH($C709,'Policy Characteristics'!$C:$C,0)))</f>
        <v>Industry</v>
      </c>
      <c r="B709" s="285" t="str">
        <f>IF(ISBLANK(INDEX('Policy Characteristics'!B:B,MATCH($C709,'Policy Characteristics'!$C:$C,0))),"",INDEX('Policy Characteristics'!B:B,MATCH($C709,'Policy Characteristics'!$C:$C,0)))</f>
        <v>Electrification</v>
      </c>
      <c r="C709" s="276" t="str">
        <f t="shared" si="34"/>
        <v>Fraction of Eligible Industrial Energy Use Shifted to Electricity</v>
      </c>
      <c r="D709" s="6" t="s">
        <v>3121</v>
      </c>
      <c r="E709" s="1" t="s">
        <v>3612</v>
      </c>
      <c r="F709" t="s">
        <v>3083</v>
      </c>
      <c r="G709" s="47" t="s">
        <v>3619</v>
      </c>
      <c r="H709" s="44">
        <v>2000</v>
      </c>
      <c r="I709" s="347" t="s">
        <v>45</v>
      </c>
      <c r="J709" s="277" t="str">
        <f>IF(ISBLANK(INDEX('Policy Characteristics'!D:D,MATCH($C709,'Policy Characteristics'!$C:$C,0))),"",INDEX('Policy Characteristics'!D:D,MATCH($C709,'Policy Characteristics'!$C:$C,0)))</f>
        <v>Electrification</v>
      </c>
      <c r="K709" s="276" t="str">
        <f>IF(ISBLANK(INDEX('Policy Characteristics'!E:E,MATCH($C709,'Policy Characteristics'!$C:$C,0))),"",INDEX('Policy Characteristics'!E:E,MATCH($C709,'Policy Characteristics'!$C:$C,0)))</f>
        <v>indst shift to electricity</v>
      </c>
      <c r="L709" s="284">
        <f>IF(ISBLANK(INDEX('Policy Characteristics'!F:F,MATCH($C709,'Policy Characteristics'!$C:$C,0))),"",INDEX('Policy Characteristics'!F:F,MATCH($C709,'Policy Characteristics'!$C:$C,0)))</f>
        <v>0</v>
      </c>
      <c r="M709" s="284">
        <f>IF(ISBLANK(INDEX('Policy Characteristics'!G:G,MATCH($C709,'Policy Characteristics'!$C:$C,0))),"",INDEX('Policy Characteristics'!G:G,MATCH($C709,'Policy Characteristics'!$C:$C,0)))</f>
        <v>1</v>
      </c>
      <c r="N709" s="284">
        <f>IF(ISBLANK(INDEX('Policy Characteristics'!H:H,MATCH($C709,'Policy Characteristics'!$C:$C,0))),"",INDEX('Policy Characteristics'!H:H,MATCH($C709,'Policy Characteristics'!$C:$C,0)))</f>
        <v>0.01</v>
      </c>
      <c r="O709" s="276" t="str">
        <f>IF(ISBLANK(INDEX('Policy Characteristics'!I:I,MATCH($C709,'Policy Characteristics'!$C:$C,0))),"",INDEX('Policy Characteristics'!I:I,MATCH($C709,'Policy Characteristics'!$C:$C,0)))</f>
        <v>% of fuel shifted</v>
      </c>
      <c r="P709" s="27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09" s="276" t="str">
        <f>IF(ISBLANK(INDEX('Policy Characteristics'!K:K,MATCH($C709,'Policy Characteristics'!$C:$C,0))),"",INDEX('Policy Characteristics'!K:K,MATCH($C709,'Policy Characteristics'!$C:$C,0)))</f>
        <v>industry-ag-main.html#fuel-switching</v>
      </c>
      <c r="R709" s="276" t="str">
        <f>IF(ISBLANK(INDEX('Policy Characteristics'!L:L,MATCH($C709,'Policy Characteristics'!$C:$C,0))),"",INDEX('Policy Characteristics'!L:L,MATCH($C709,'Policy Characteristics'!$C:$C,0)))</f>
        <v>industry-elec-and-hydrogen.html</v>
      </c>
    </row>
    <row r="710" spans="1:18" x14ac:dyDescent="0.25">
      <c r="A710" s="276" t="str">
        <f>IF(ISBLANK(INDEX('Policy Characteristics'!A:A,MATCH($C710,'Policy Characteristics'!$C:$C,0))),"",INDEX('Policy Characteristics'!A:A,MATCH($C710,'Policy Characteristics'!$C:$C,0)))</f>
        <v>Industry</v>
      </c>
      <c r="B710" s="285" t="str">
        <f>IF(ISBLANK(INDEX('Policy Characteristics'!B:B,MATCH($C710,'Policy Characteristics'!$C:$C,0))),"",INDEX('Policy Characteristics'!B:B,MATCH($C710,'Policy Characteristics'!$C:$C,0)))</f>
        <v>Electrification</v>
      </c>
      <c r="C710" s="276" t="str">
        <f t="shared" si="34"/>
        <v>Fraction of Eligible Industrial Energy Use Shifted to Electricity</v>
      </c>
      <c r="D710" s="6" t="s">
        <v>3121</v>
      </c>
      <c r="E710" s="1" t="s">
        <v>3606</v>
      </c>
      <c r="F710" t="s">
        <v>3083</v>
      </c>
      <c r="G710" s="47" t="s">
        <v>3620</v>
      </c>
      <c r="H710" s="44">
        <v>2001</v>
      </c>
      <c r="I710" s="347" t="s">
        <v>45</v>
      </c>
      <c r="J710" s="277" t="str">
        <f>IF(ISBLANK(INDEX('Policy Characteristics'!D:D,MATCH($C710,'Policy Characteristics'!$C:$C,0))),"",INDEX('Policy Characteristics'!D:D,MATCH($C710,'Policy Characteristics'!$C:$C,0)))</f>
        <v>Electrification</v>
      </c>
      <c r="K710" s="276" t="str">
        <f>IF(ISBLANK(INDEX('Policy Characteristics'!E:E,MATCH($C710,'Policy Characteristics'!$C:$C,0))),"",INDEX('Policy Characteristics'!E:E,MATCH($C710,'Policy Characteristics'!$C:$C,0)))</f>
        <v>indst shift to electricity</v>
      </c>
      <c r="L710" s="284">
        <f>IF(ISBLANK(INDEX('Policy Characteristics'!F:F,MATCH($C710,'Policy Characteristics'!$C:$C,0))),"",INDEX('Policy Characteristics'!F:F,MATCH($C710,'Policy Characteristics'!$C:$C,0)))</f>
        <v>0</v>
      </c>
      <c r="M710" s="284">
        <f>IF(ISBLANK(INDEX('Policy Characteristics'!G:G,MATCH($C710,'Policy Characteristics'!$C:$C,0))),"",INDEX('Policy Characteristics'!G:G,MATCH($C710,'Policy Characteristics'!$C:$C,0)))</f>
        <v>1</v>
      </c>
      <c r="N710" s="284">
        <f>IF(ISBLANK(INDEX('Policy Characteristics'!H:H,MATCH($C710,'Policy Characteristics'!$C:$C,0))),"",INDEX('Policy Characteristics'!H:H,MATCH($C710,'Policy Characteristics'!$C:$C,0)))</f>
        <v>0.01</v>
      </c>
      <c r="O710" s="276" t="str">
        <f>IF(ISBLANK(INDEX('Policy Characteristics'!I:I,MATCH($C710,'Policy Characteristics'!$C:$C,0))),"",INDEX('Policy Characteristics'!I:I,MATCH($C710,'Policy Characteristics'!$C:$C,0)))</f>
        <v>% of fuel shifted</v>
      </c>
      <c r="P710" s="27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0" s="276" t="str">
        <f>IF(ISBLANK(INDEX('Policy Characteristics'!K:K,MATCH($C710,'Policy Characteristics'!$C:$C,0))),"",INDEX('Policy Characteristics'!K:K,MATCH($C710,'Policy Characteristics'!$C:$C,0)))</f>
        <v>industry-ag-main.html#fuel-switching</v>
      </c>
      <c r="R710" s="276" t="str">
        <f>IF(ISBLANK(INDEX('Policy Characteristics'!L:L,MATCH($C710,'Policy Characteristics'!$C:$C,0))),"",INDEX('Policy Characteristics'!L:L,MATCH($C710,'Policy Characteristics'!$C:$C,0)))</f>
        <v>industry-elec-and-hydrogen.html</v>
      </c>
    </row>
    <row r="711" spans="1:18" x14ac:dyDescent="0.25">
      <c r="A711" s="276" t="str">
        <f>IF(ISBLANK(INDEX('Policy Characteristics'!A:A,MATCH($C711,'Policy Characteristics'!$C:$C,0))),"",INDEX('Policy Characteristics'!A:A,MATCH($C711,'Policy Characteristics'!$C:$C,0)))</f>
        <v>Industry</v>
      </c>
      <c r="B711" s="285" t="str">
        <f>IF(ISBLANK(INDEX('Policy Characteristics'!B:B,MATCH($C711,'Policy Characteristics'!$C:$C,0))),"",INDEX('Policy Characteristics'!B:B,MATCH($C711,'Policy Characteristics'!$C:$C,0)))</f>
        <v>Electrification</v>
      </c>
      <c r="C711" s="276" t="str">
        <f t="shared" ref="C711:C742" si="35">C$543</f>
        <v>Fraction of Eligible Industrial Energy Use Shifted to Electricity</v>
      </c>
      <c r="D711" s="6" t="s">
        <v>3122</v>
      </c>
      <c r="E711" s="1" t="s">
        <v>3605</v>
      </c>
      <c r="F711" t="s">
        <v>3084</v>
      </c>
      <c r="G711" s="47" t="s">
        <v>3613</v>
      </c>
      <c r="H711" s="44">
        <v>2002</v>
      </c>
      <c r="I711" s="347" t="s">
        <v>44</v>
      </c>
      <c r="J711" s="277" t="str">
        <f>IF(ISBLANK(INDEX('Policy Characteristics'!D:D,MATCH($C711,'Policy Characteristics'!$C:$C,0))),"",INDEX('Policy Characteristics'!D:D,MATCH($C711,'Policy Characteristics'!$C:$C,0)))</f>
        <v>Electrification</v>
      </c>
      <c r="K711" s="276" t="str">
        <f>IF(ISBLANK(INDEX('Policy Characteristics'!E:E,MATCH($C711,'Policy Characteristics'!$C:$C,0))),"",INDEX('Policy Characteristics'!E:E,MATCH($C711,'Policy Characteristics'!$C:$C,0)))</f>
        <v>indst shift to electricity</v>
      </c>
      <c r="L711" s="284">
        <f>IF(ISBLANK(INDEX('Policy Characteristics'!F:F,MATCH($C711,'Policy Characteristics'!$C:$C,0))),"",INDEX('Policy Characteristics'!F:F,MATCH($C711,'Policy Characteristics'!$C:$C,0)))</f>
        <v>0</v>
      </c>
      <c r="M711" s="284">
        <f>IF(ISBLANK(INDEX('Policy Characteristics'!G:G,MATCH($C711,'Policy Characteristics'!$C:$C,0))),"",INDEX('Policy Characteristics'!G:G,MATCH($C711,'Policy Characteristics'!$C:$C,0)))</f>
        <v>1</v>
      </c>
      <c r="N711" s="284">
        <f>IF(ISBLANK(INDEX('Policy Characteristics'!H:H,MATCH($C711,'Policy Characteristics'!$C:$C,0))),"",INDEX('Policy Characteristics'!H:H,MATCH($C711,'Policy Characteristics'!$C:$C,0)))</f>
        <v>0.01</v>
      </c>
      <c r="O711" s="276" t="str">
        <f>IF(ISBLANK(INDEX('Policy Characteristics'!I:I,MATCH($C711,'Policy Characteristics'!$C:$C,0))),"",INDEX('Policy Characteristics'!I:I,MATCH($C711,'Policy Characteristics'!$C:$C,0)))</f>
        <v>% of fuel shifted</v>
      </c>
      <c r="P711" s="27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1" s="276" t="str">
        <f>IF(ISBLANK(INDEX('Policy Characteristics'!K:K,MATCH($C711,'Policy Characteristics'!$C:$C,0))),"",INDEX('Policy Characteristics'!K:K,MATCH($C711,'Policy Characteristics'!$C:$C,0)))</f>
        <v>industry-ag-main.html#fuel-switching</v>
      </c>
      <c r="R711" s="276" t="str">
        <f>IF(ISBLANK(INDEX('Policy Characteristics'!L:L,MATCH($C711,'Policy Characteristics'!$C:$C,0))),"",INDEX('Policy Characteristics'!L:L,MATCH($C711,'Policy Characteristics'!$C:$C,0)))</f>
        <v>industry-elec-and-hydrogen.html</v>
      </c>
    </row>
    <row r="712" spans="1:18" x14ac:dyDescent="0.25">
      <c r="A712" s="276" t="str">
        <f>IF(ISBLANK(INDEX('Policy Characteristics'!A:A,MATCH($C712,'Policy Characteristics'!$C:$C,0))),"",INDEX('Policy Characteristics'!A:A,MATCH($C712,'Policy Characteristics'!$C:$C,0)))</f>
        <v>Industry</v>
      </c>
      <c r="B712" s="285" t="str">
        <f>IF(ISBLANK(INDEX('Policy Characteristics'!B:B,MATCH($C712,'Policy Characteristics'!$C:$C,0))),"",INDEX('Policy Characteristics'!B:B,MATCH($C712,'Policy Characteristics'!$C:$C,0)))</f>
        <v>Electrification</v>
      </c>
      <c r="C712" s="276" t="str">
        <f t="shared" si="35"/>
        <v>Fraction of Eligible Industrial Energy Use Shifted to Electricity</v>
      </c>
      <c r="D712" s="6" t="s">
        <v>3122</v>
      </c>
      <c r="E712" s="1" t="s">
        <v>3607</v>
      </c>
      <c r="F712" t="s">
        <v>3084</v>
      </c>
      <c r="G712" s="47" t="s">
        <v>3614</v>
      </c>
      <c r="H712" s="44">
        <v>2003</v>
      </c>
      <c r="I712" s="347" t="s">
        <v>44</v>
      </c>
      <c r="J712" s="277" t="str">
        <f>IF(ISBLANK(INDEX('Policy Characteristics'!D:D,MATCH($C712,'Policy Characteristics'!$C:$C,0))),"",INDEX('Policy Characteristics'!D:D,MATCH($C712,'Policy Characteristics'!$C:$C,0)))</f>
        <v>Electrification</v>
      </c>
      <c r="K712" s="276" t="str">
        <f>IF(ISBLANK(INDEX('Policy Characteristics'!E:E,MATCH($C712,'Policy Characteristics'!$C:$C,0))),"",INDEX('Policy Characteristics'!E:E,MATCH($C712,'Policy Characteristics'!$C:$C,0)))</f>
        <v>indst shift to electricity</v>
      </c>
      <c r="L712" s="284">
        <f>IF(ISBLANK(INDEX('Policy Characteristics'!F:F,MATCH($C712,'Policy Characteristics'!$C:$C,0))),"",INDEX('Policy Characteristics'!F:F,MATCH($C712,'Policy Characteristics'!$C:$C,0)))</f>
        <v>0</v>
      </c>
      <c r="M712" s="284">
        <f>IF(ISBLANK(INDEX('Policy Characteristics'!G:G,MATCH($C712,'Policy Characteristics'!$C:$C,0))),"",INDEX('Policy Characteristics'!G:G,MATCH($C712,'Policy Characteristics'!$C:$C,0)))</f>
        <v>1</v>
      </c>
      <c r="N712" s="284">
        <f>IF(ISBLANK(INDEX('Policy Characteristics'!H:H,MATCH($C712,'Policy Characteristics'!$C:$C,0))),"",INDEX('Policy Characteristics'!H:H,MATCH($C712,'Policy Characteristics'!$C:$C,0)))</f>
        <v>0.01</v>
      </c>
      <c r="O712" s="276" t="str">
        <f>IF(ISBLANK(INDEX('Policy Characteristics'!I:I,MATCH($C712,'Policy Characteristics'!$C:$C,0))),"",INDEX('Policy Characteristics'!I:I,MATCH($C712,'Policy Characteristics'!$C:$C,0)))</f>
        <v>% of fuel shifted</v>
      </c>
      <c r="P712" s="27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2" s="276" t="str">
        <f>IF(ISBLANK(INDEX('Policy Characteristics'!K:K,MATCH($C712,'Policy Characteristics'!$C:$C,0))),"",INDEX('Policy Characteristics'!K:K,MATCH($C712,'Policy Characteristics'!$C:$C,0)))</f>
        <v>industry-ag-main.html#fuel-switching</v>
      </c>
      <c r="R712" s="276" t="str">
        <f>IF(ISBLANK(INDEX('Policy Characteristics'!L:L,MATCH($C712,'Policy Characteristics'!$C:$C,0))),"",INDEX('Policy Characteristics'!L:L,MATCH($C712,'Policy Characteristics'!$C:$C,0)))</f>
        <v>industry-elec-and-hydrogen.html</v>
      </c>
    </row>
    <row r="713" spans="1:18" x14ac:dyDescent="0.25">
      <c r="A713" s="276" t="str">
        <f>IF(ISBLANK(INDEX('Policy Characteristics'!A:A,MATCH($C713,'Policy Characteristics'!$C:$C,0))),"",INDEX('Policy Characteristics'!A:A,MATCH($C713,'Policy Characteristics'!$C:$C,0)))</f>
        <v>Industry</v>
      </c>
      <c r="B713" s="285" t="str">
        <f>IF(ISBLANK(INDEX('Policy Characteristics'!B:B,MATCH($C713,'Policy Characteristics'!$C:$C,0))),"",INDEX('Policy Characteristics'!B:B,MATCH($C713,'Policy Characteristics'!$C:$C,0)))</f>
        <v>Electrification</v>
      </c>
      <c r="C713" s="276" t="str">
        <f t="shared" si="35"/>
        <v>Fraction of Eligible Industrial Energy Use Shifted to Electricity</v>
      </c>
      <c r="D713" s="6" t="s">
        <v>3122</v>
      </c>
      <c r="E713" s="1" t="s">
        <v>3608</v>
      </c>
      <c r="F713" t="s">
        <v>3084</v>
      </c>
      <c r="G713" s="47" t="s">
        <v>3615</v>
      </c>
      <c r="H713" s="44">
        <v>2004</v>
      </c>
      <c r="I713" s="347" t="s">
        <v>44</v>
      </c>
      <c r="J713" s="277" t="str">
        <f>IF(ISBLANK(INDEX('Policy Characteristics'!D:D,MATCH($C713,'Policy Characteristics'!$C:$C,0))),"",INDEX('Policy Characteristics'!D:D,MATCH($C713,'Policy Characteristics'!$C:$C,0)))</f>
        <v>Electrification</v>
      </c>
      <c r="K713" s="276" t="str">
        <f>IF(ISBLANK(INDEX('Policy Characteristics'!E:E,MATCH($C713,'Policy Characteristics'!$C:$C,0))),"",INDEX('Policy Characteristics'!E:E,MATCH($C713,'Policy Characteristics'!$C:$C,0)))</f>
        <v>indst shift to electricity</v>
      </c>
      <c r="L713" s="284">
        <f>IF(ISBLANK(INDEX('Policy Characteristics'!F:F,MATCH($C713,'Policy Characteristics'!$C:$C,0))),"",INDEX('Policy Characteristics'!F:F,MATCH($C713,'Policy Characteristics'!$C:$C,0)))</f>
        <v>0</v>
      </c>
      <c r="M713" s="284">
        <f>IF(ISBLANK(INDEX('Policy Characteristics'!G:G,MATCH($C713,'Policy Characteristics'!$C:$C,0))),"",INDEX('Policy Characteristics'!G:G,MATCH($C713,'Policy Characteristics'!$C:$C,0)))</f>
        <v>1</v>
      </c>
      <c r="N713" s="284">
        <f>IF(ISBLANK(INDEX('Policy Characteristics'!H:H,MATCH($C713,'Policy Characteristics'!$C:$C,0))),"",INDEX('Policy Characteristics'!H:H,MATCH($C713,'Policy Characteristics'!$C:$C,0)))</f>
        <v>0.01</v>
      </c>
      <c r="O713" s="276" t="str">
        <f>IF(ISBLANK(INDEX('Policy Characteristics'!I:I,MATCH($C713,'Policy Characteristics'!$C:$C,0))),"",INDEX('Policy Characteristics'!I:I,MATCH($C713,'Policy Characteristics'!$C:$C,0)))</f>
        <v>% of fuel shifted</v>
      </c>
      <c r="P713" s="27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3" s="276" t="str">
        <f>IF(ISBLANK(INDEX('Policy Characteristics'!K:K,MATCH($C713,'Policy Characteristics'!$C:$C,0))),"",INDEX('Policy Characteristics'!K:K,MATCH($C713,'Policy Characteristics'!$C:$C,0)))</f>
        <v>industry-ag-main.html#fuel-switching</v>
      </c>
      <c r="R713" s="276" t="str">
        <f>IF(ISBLANK(INDEX('Policy Characteristics'!L:L,MATCH($C713,'Policy Characteristics'!$C:$C,0))),"",INDEX('Policy Characteristics'!L:L,MATCH($C713,'Policy Characteristics'!$C:$C,0)))</f>
        <v>industry-elec-and-hydrogen.html</v>
      </c>
    </row>
    <row r="714" spans="1:18" x14ac:dyDescent="0.25">
      <c r="A714" s="276" t="str">
        <f>IF(ISBLANK(INDEX('Policy Characteristics'!A:A,MATCH($C714,'Policy Characteristics'!$C:$C,0))),"",INDEX('Policy Characteristics'!A:A,MATCH($C714,'Policy Characteristics'!$C:$C,0)))</f>
        <v>Industry</v>
      </c>
      <c r="B714" s="285" t="str">
        <f>IF(ISBLANK(INDEX('Policy Characteristics'!B:B,MATCH($C714,'Policy Characteristics'!$C:$C,0))),"",INDEX('Policy Characteristics'!B:B,MATCH($C714,'Policy Characteristics'!$C:$C,0)))</f>
        <v>Electrification</v>
      </c>
      <c r="C714" s="276" t="str">
        <f t="shared" si="35"/>
        <v>Fraction of Eligible Industrial Energy Use Shifted to Electricity</v>
      </c>
      <c r="D714" s="6" t="s">
        <v>3122</v>
      </c>
      <c r="E714" s="1" t="s">
        <v>3609</v>
      </c>
      <c r="F714" t="s">
        <v>3084</v>
      </c>
      <c r="G714" s="47" t="s">
        <v>3616</v>
      </c>
      <c r="H714" s="44">
        <v>2005</v>
      </c>
      <c r="I714" s="347" t="s">
        <v>44</v>
      </c>
      <c r="J714" s="277" t="str">
        <f>IF(ISBLANK(INDEX('Policy Characteristics'!D:D,MATCH($C714,'Policy Characteristics'!$C:$C,0))),"",INDEX('Policy Characteristics'!D:D,MATCH($C714,'Policy Characteristics'!$C:$C,0)))</f>
        <v>Electrification</v>
      </c>
      <c r="K714" s="276" t="str">
        <f>IF(ISBLANK(INDEX('Policy Characteristics'!E:E,MATCH($C714,'Policy Characteristics'!$C:$C,0))),"",INDEX('Policy Characteristics'!E:E,MATCH($C714,'Policy Characteristics'!$C:$C,0)))</f>
        <v>indst shift to electricity</v>
      </c>
      <c r="L714" s="284">
        <f>IF(ISBLANK(INDEX('Policy Characteristics'!F:F,MATCH($C714,'Policy Characteristics'!$C:$C,0))),"",INDEX('Policy Characteristics'!F:F,MATCH($C714,'Policy Characteristics'!$C:$C,0)))</f>
        <v>0</v>
      </c>
      <c r="M714" s="284">
        <f>IF(ISBLANK(INDEX('Policy Characteristics'!G:G,MATCH($C714,'Policy Characteristics'!$C:$C,0))),"",INDEX('Policy Characteristics'!G:G,MATCH($C714,'Policy Characteristics'!$C:$C,0)))</f>
        <v>1</v>
      </c>
      <c r="N714" s="284">
        <f>IF(ISBLANK(INDEX('Policy Characteristics'!H:H,MATCH($C714,'Policy Characteristics'!$C:$C,0))),"",INDEX('Policy Characteristics'!H:H,MATCH($C714,'Policy Characteristics'!$C:$C,0)))</f>
        <v>0.01</v>
      </c>
      <c r="O714" s="276" t="str">
        <f>IF(ISBLANK(INDEX('Policy Characteristics'!I:I,MATCH($C714,'Policy Characteristics'!$C:$C,0))),"",INDEX('Policy Characteristics'!I:I,MATCH($C714,'Policy Characteristics'!$C:$C,0)))</f>
        <v>% of fuel shifted</v>
      </c>
      <c r="P714" s="27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4" s="276" t="str">
        <f>IF(ISBLANK(INDEX('Policy Characteristics'!K:K,MATCH($C714,'Policy Characteristics'!$C:$C,0))),"",INDEX('Policy Characteristics'!K:K,MATCH($C714,'Policy Characteristics'!$C:$C,0)))</f>
        <v>industry-ag-main.html#fuel-switching</v>
      </c>
      <c r="R714" s="276" t="str">
        <f>IF(ISBLANK(INDEX('Policy Characteristics'!L:L,MATCH($C714,'Policy Characteristics'!$C:$C,0))),"",INDEX('Policy Characteristics'!L:L,MATCH($C714,'Policy Characteristics'!$C:$C,0)))</f>
        <v>industry-elec-and-hydrogen.html</v>
      </c>
    </row>
    <row r="715" spans="1:18" x14ac:dyDescent="0.25">
      <c r="A715" s="276" t="str">
        <f>IF(ISBLANK(INDEX('Policy Characteristics'!A:A,MATCH($C715,'Policy Characteristics'!$C:$C,0))),"",INDEX('Policy Characteristics'!A:A,MATCH($C715,'Policy Characteristics'!$C:$C,0)))</f>
        <v>Industry</v>
      </c>
      <c r="B715" s="285" t="str">
        <f>IF(ISBLANK(INDEX('Policy Characteristics'!B:B,MATCH($C715,'Policy Characteristics'!$C:$C,0))),"",INDEX('Policy Characteristics'!B:B,MATCH($C715,'Policy Characteristics'!$C:$C,0)))</f>
        <v>Electrification</v>
      </c>
      <c r="C715" s="276" t="str">
        <f t="shared" si="35"/>
        <v>Fraction of Eligible Industrial Energy Use Shifted to Electricity</v>
      </c>
      <c r="D715" s="6" t="s">
        <v>3122</v>
      </c>
      <c r="E715" s="1" t="s">
        <v>3610</v>
      </c>
      <c r="F715" t="s">
        <v>3084</v>
      </c>
      <c r="G715" s="47" t="s">
        <v>3617</v>
      </c>
      <c r="H715" s="44">
        <v>2006</v>
      </c>
      <c r="I715" s="347" t="s">
        <v>45</v>
      </c>
      <c r="J715" s="277" t="str">
        <f>IF(ISBLANK(INDEX('Policy Characteristics'!D:D,MATCH($C715,'Policy Characteristics'!$C:$C,0))),"",INDEX('Policy Characteristics'!D:D,MATCH($C715,'Policy Characteristics'!$C:$C,0)))</f>
        <v>Electrification</v>
      </c>
      <c r="K715" s="276" t="str">
        <f>IF(ISBLANK(INDEX('Policy Characteristics'!E:E,MATCH($C715,'Policy Characteristics'!$C:$C,0))),"",INDEX('Policy Characteristics'!E:E,MATCH($C715,'Policy Characteristics'!$C:$C,0)))</f>
        <v>indst shift to electricity</v>
      </c>
      <c r="L715" s="284">
        <f>IF(ISBLANK(INDEX('Policy Characteristics'!F:F,MATCH($C715,'Policy Characteristics'!$C:$C,0))),"",INDEX('Policy Characteristics'!F:F,MATCH($C715,'Policy Characteristics'!$C:$C,0)))</f>
        <v>0</v>
      </c>
      <c r="M715" s="284">
        <f>IF(ISBLANK(INDEX('Policy Characteristics'!G:G,MATCH($C715,'Policy Characteristics'!$C:$C,0))),"",INDEX('Policy Characteristics'!G:G,MATCH($C715,'Policy Characteristics'!$C:$C,0)))</f>
        <v>1</v>
      </c>
      <c r="N715" s="284">
        <f>IF(ISBLANK(INDEX('Policy Characteristics'!H:H,MATCH($C715,'Policy Characteristics'!$C:$C,0))),"",INDEX('Policy Characteristics'!H:H,MATCH($C715,'Policy Characteristics'!$C:$C,0)))</f>
        <v>0.01</v>
      </c>
      <c r="O715" s="276" t="str">
        <f>IF(ISBLANK(INDEX('Policy Characteristics'!I:I,MATCH($C715,'Policy Characteristics'!$C:$C,0))),"",INDEX('Policy Characteristics'!I:I,MATCH($C715,'Policy Characteristics'!$C:$C,0)))</f>
        <v>% of fuel shifted</v>
      </c>
      <c r="P715" s="27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5" s="276" t="str">
        <f>IF(ISBLANK(INDEX('Policy Characteristics'!K:K,MATCH($C715,'Policy Characteristics'!$C:$C,0))),"",INDEX('Policy Characteristics'!K:K,MATCH($C715,'Policy Characteristics'!$C:$C,0)))</f>
        <v>industry-ag-main.html#fuel-switching</v>
      </c>
      <c r="R715" s="276" t="str">
        <f>IF(ISBLANK(INDEX('Policy Characteristics'!L:L,MATCH($C715,'Policy Characteristics'!$C:$C,0))),"",INDEX('Policy Characteristics'!L:L,MATCH($C715,'Policy Characteristics'!$C:$C,0)))</f>
        <v>industry-elec-and-hydrogen.html</v>
      </c>
    </row>
    <row r="716" spans="1:18" x14ac:dyDescent="0.25">
      <c r="A716" s="276" t="str">
        <f>IF(ISBLANK(INDEX('Policy Characteristics'!A:A,MATCH($C716,'Policy Characteristics'!$C:$C,0))),"",INDEX('Policy Characteristics'!A:A,MATCH($C716,'Policy Characteristics'!$C:$C,0)))</f>
        <v>Industry</v>
      </c>
      <c r="B716" s="285" t="str">
        <f>IF(ISBLANK(INDEX('Policy Characteristics'!B:B,MATCH($C716,'Policy Characteristics'!$C:$C,0))),"",INDEX('Policy Characteristics'!B:B,MATCH($C716,'Policy Characteristics'!$C:$C,0)))</f>
        <v>Electrification</v>
      </c>
      <c r="C716" s="276" t="str">
        <f t="shared" si="35"/>
        <v>Fraction of Eligible Industrial Energy Use Shifted to Electricity</v>
      </c>
      <c r="D716" s="6" t="s">
        <v>3122</v>
      </c>
      <c r="E716" s="1" t="s">
        <v>3611</v>
      </c>
      <c r="F716" t="s">
        <v>3084</v>
      </c>
      <c r="G716" s="47" t="s">
        <v>3618</v>
      </c>
      <c r="H716" s="44">
        <v>2007</v>
      </c>
      <c r="I716" s="347" t="s">
        <v>44</v>
      </c>
      <c r="J716" s="277" t="str">
        <f>IF(ISBLANK(INDEX('Policy Characteristics'!D:D,MATCH($C716,'Policy Characteristics'!$C:$C,0))),"",INDEX('Policy Characteristics'!D:D,MATCH($C716,'Policy Characteristics'!$C:$C,0)))</f>
        <v>Electrification</v>
      </c>
      <c r="K716" s="276" t="str">
        <f>IF(ISBLANK(INDEX('Policy Characteristics'!E:E,MATCH($C716,'Policy Characteristics'!$C:$C,0))),"",INDEX('Policy Characteristics'!E:E,MATCH($C716,'Policy Characteristics'!$C:$C,0)))</f>
        <v>indst shift to electricity</v>
      </c>
      <c r="L716" s="284">
        <f>IF(ISBLANK(INDEX('Policy Characteristics'!F:F,MATCH($C716,'Policy Characteristics'!$C:$C,0))),"",INDEX('Policy Characteristics'!F:F,MATCH($C716,'Policy Characteristics'!$C:$C,0)))</f>
        <v>0</v>
      </c>
      <c r="M716" s="284">
        <f>IF(ISBLANK(INDEX('Policy Characteristics'!G:G,MATCH($C716,'Policy Characteristics'!$C:$C,0))),"",INDEX('Policy Characteristics'!G:G,MATCH($C716,'Policy Characteristics'!$C:$C,0)))</f>
        <v>1</v>
      </c>
      <c r="N716" s="284">
        <f>IF(ISBLANK(INDEX('Policy Characteristics'!H:H,MATCH($C716,'Policy Characteristics'!$C:$C,0))),"",INDEX('Policy Characteristics'!H:H,MATCH($C716,'Policy Characteristics'!$C:$C,0)))</f>
        <v>0.01</v>
      </c>
      <c r="O716" s="276" t="str">
        <f>IF(ISBLANK(INDEX('Policy Characteristics'!I:I,MATCH($C716,'Policy Characteristics'!$C:$C,0))),"",INDEX('Policy Characteristics'!I:I,MATCH($C716,'Policy Characteristics'!$C:$C,0)))</f>
        <v>% of fuel shifted</v>
      </c>
      <c r="P716" s="27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6" s="276" t="str">
        <f>IF(ISBLANK(INDEX('Policy Characteristics'!K:K,MATCH($C716,'Policy Characteristics'!$C:$C,0))),"",INDEX('Policy Characteristics'!K:K,MATCH($C716,'Policy Characteristics'!$C:$C,0)))</f>
        <v>industry-ag-main.html#fuel-switching</v>
      </c>
      <c r="R716" s="276" t="str">
        <f>IF(ISBLANK(INDEX('Policy Characteristics'!L:L,MATCH($C716,'Policy Characteristics'!$C:$C,0))),"",INDEX('Policy Characteristics'!L:L,MATCH($C716,'Policy Characteristics'!$C:$C,0)))</f>
        <v>industry-elec-and-hydrogen.html</v>
      </c>
    </row>
    <row r="717" spans="1:18" x14ac:dyDescent="0.25">
      <c r="A717" s="276" t="str">
        <f>IF(ISBLANK(INDEX('Policy Characteristics'!A:A,MATCH($C717,'Policy Characteristics'!$C:$C,0))),"",INDEX('Policy Characteristics'!A:A,MATCH($C717,'Policy Characteristics'!$C:$C,0)))</f>
        <v>Industry</v>
      </c>
      <c r="B717" s="285" t="str">
        <f>IF(ISBLANK(INDEX('Policy Characteristics'!B:B,MATCH($C717,'Policy Characteristics'!$C:$C,0))),"",INDEX('Policy Characteristics'!B:B,MATCH($C717,'Policy Characteristics'!$C:$C,0)))</f>
        <v>Electrification</v>
      </c>
      <c r="C717" s="276" t="str">
        <f t="shared" si="35"/>
        <v>Fraction of Eligible Industrial Energy Use Shifted to Electricity</v>
      </c>
      <c r="D717" s="6" t="s">
        <v>3122</v>
      </c>
      <c r="E717" s="1" t="s">
        <v>3612</v>
      </c>
      <c r="F717" t="s">
        <v>3084</v>
      </c>
      <c r="G717" s="47" t="s">
        <v>3619</v>
      </c>
      <c r="H717" s="44">
        <v>2008</v>
      </c>
      <c r="I717" s="347" t="s">
        <v>45</v>
      </c>
      <c r="J717" s="277" t="str">
        <f>IF(ISBLANK(INDEX('Policy Characteristics'!D:D,MATCH($C717,'Policy Characteristics'!$C:$C,0))),"",INDEX('Policy Characteristics'!D:D,MATCH($C717,'Policy Characteristics'!$C:$C,0)))</f>
        <v>Electrification</v>
      </c>
      <c r="K717" s="276" t="str">
        <f>IF(ISBLANK(INDEX('Policy Characteristics'!E:E,MATCH($C717,'Policy Characteristics'!$C:$C,0))),"",INDEX('Policy Characteristics'!E:E,MATCH($C717,'Policy Characteristics'!$C:$C,0)))</f>
        <v>indst shift to electricity</v>
      </c>
      <c r="L717" s="284">
        <f>IF(ISBLANK(INDEX('Policy Characteristics'!F:F,MATCH($C717,'Policy Characteristics'!$C:$C,0))),"",INDEX('Policy Characteristics'!F:F,MATCH($C717,'Policy Characteristics'!$C:$C,0)))</f>
        <v>0</v>
      </c>
      <c r="M717" s="284">
        <f>IF(ISBLANK(INDEX('Policy Characteristics'!G:G,MATCH($C717,'Policy Characteristics'!$C:$C,0))),"",INDEX('Policy Characteristics'!G:G,MATCH($C717,'Policy Characteristics'!$C:$C,0)))</f>
        <v>1</v>
      </c>
      <c r="N717" s="284">
        <f>IF(ISBLANK(INDEX('Policy Characteristics'!H:H,MATCH($C717,'Policy Characteristics'!$C:$C,0))),"",INDEX('Policy Characteristics'!H:H,MATCH($C717,'Policy Characteristics'!$C:$C,0)))</f>
        <v>0.01</v>
      </c>
      <c r="O717" s="276" t="str">
        <f>IF(ISBLANK(INDEX('Policy Characteristics'!I:I,MATCH($C717,'Policy Characteristics'!$C:$C,0))),"",INDEX('Policy Characteristics'!I:I,MATCH($C717,'Policy Characteristics'!$C:$C,0)))</f>
        <v>% of fuel shifted</v>
      </c>
      <c r="P717" s="276" t="str">
        <f>IF(ISBLANK(INDEX('Policy Characteristics'!J:J,MATCH($C717,'Policy Characteristics'!$C:$C,0))),"",INDEX('Policy Characteristics'!J:J,MATCH($C717,'Policy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7" s="276" t="str">
        <f>IF(ISBLANK(INDEX('Policy Characteristics'!K:K,MATCH($C717,'Policy Characteristics'!$C:$C,0))),"",INDEX('Policy Characteristics'!K:K,MATCH($C717,'Policy Characteristics'!$C:$C,0)))</f>
        <v>industry-ag-main.html#fuel-switching</v>
      </c>
      <c r="R717" s="276" t="str">
        <f>IF(ISBLANK(INDEX('Policy Characteristics'!L:L,MATCH($C717,'Policy Characteristics'!$C:$C,0))),"",INDEX('Policy Characteristics'!L:L,MATCH($C717,'Policy Characteristics'!$C:$C,0)))</f>
        <v>industry-elec-and-hydrogen.html</v>
      </c>
    </row>
    <row r="718" spans="1:18" x14ac:dyDescent="0.25">
      <c r="A718" s="276" t="str">
        <f>IF(ISBLANK(INDEX('Policy Characteristics'!A:A,MATCH($C718,'Policy Characteristics'!$C:$C,0))),"",INDEX('Policy Characteristics'!A:A,MATCH($C718,'Policy Characteristics'!$C:$C,0)))</f>
        <v>Industry</v>
      </c>
      <c r="B718" s="285" t="str">
        <f>IF(ISBLANK(INDEX('Policy Characteristics'!B:B,MATCH($C718,'Policy Characteristics'!$C:$C,0))),"",INDEX('Policy Characteristics'!B:B,MATCH($C718,'Policy Characteristics'!$C:$C,0)))</f>
        <v>Electrification</v>
      </c>
      <c r="C718" s="276" t="str">
        <f t="shared" si="35"/>
        <v>Fraction of Eligible Industrial Energy Use Shifted to Electricity</v>
      </c>
      <c r="D718" s="6" t="s">
        <v>3122</v>
      </c>
      <c r="E718" s="1" t="s">
        <v>3606</v>
      </c>
      <c r="F718" t="s">
        <v>3084</v>
      </c>
      <c r="G718" s="47" t="s">
        <v>3620</v>
      </c>
      <c r="H718" s="44">
        <v>2009</v>
      </c>
      <c r="I718" s="347" t="s">
        <v>45</v>
      </c>
      <c r="J718" s="277" t="str">
        <f>IF(ISBLANK(INDEX('Policy Characteristics'!D:D,MATCH($C718,'Policy Characteristics'!$C:$C,0))),"",INDEX('Policy Characteristics'!D:D,MATCH($C718,'Policy Characteristics'!$C:$C,0)))</f>
        <v>Electrification</v>
      </c>
      <c r="K718" s="276" t="str">
        <f>IF(ISBLANK(INDEX('Policy Characteristics'!E:E,MATCH($C718,'Policy Characteristics'!$C:$C,0))),"",INDEX('Policy Characteristics'!E:E,MATCH($C718,'Policy Characteristics'!$C:$C,0)))</f>
        <v>indst shift to electricity</v>
      </c>
      <c r="L718" s="284">
        <f>IF(ISBLANK(INDEX('Policy Characteristics'!F:F,MATCH($C718,'Policy Characteristics'!$C:$C,0))),"",INDEX('Policy Characteristics'!F:F,MATCH($C718,'Policy Characteristics'!$C:$C,0)))</f>
        <v>0</v>
      </c>
      <c r="M718" s="284">
        <f>IF(ISBLANK(INDEX('Policy Characteristics'!G:G,MATCH($C718,'Policy Characteristics'!$C:$C,0))),"",INDEX('Policy Characteristics'!G:G,MATCH($C718,'Policy Characteristics'!$C:$C,0)))</f>
        <v>1</v>
      </c>
      <c r="N718" s="284">
        <f>IF(ISBLANK(INDEX('Policy Characteristics'!H:H,MATCH($C718,'Policy Characteristics'!$C:$C,0))),"",INDEX('Policy Characteristics'!H:H,MATCH($C718,'Policy Characteristics'!$C:$C,0)))</f>
        <v>0.01</v>
      </c>
      <c r="O718" s="276" t="str">
        <f>IF(ISBLANK(INDEX('Policy Characteristics'!I:I,MATCH($C718,'Policy Characteristics'!$C:$C,0))),"",INDEX('Policy Characteristics'!I:I,MATCH($C718,'Policy Characteristics'!$C:$C,0)))</f>
        <v>% of fuel shifted</v>
      </c>
      <c r="P718" s="276" t="str">
        <f>IF(ISBLANK(INDEX('Policy Characteristics'!J:J,MATCH($C718,'Policy Characteristics'!$C:$C,0))),"",INDEX('Policy Characteristics'!J:J,MATCH($C718,'Policy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8" s="276" t="str">
        <f>IF(ISBLANK(INDEX('Policy Characteristics'!K:K,MATCH($C718,'Policy Characteristics'!$C:$C,0))),"",INDEX('Policy Characteristics'!K:K,MATCH($C718,'Policy Characteristics'!$C:$C,0)))</f>
        <v>industry-ag-main.html#fuel-switching</v>
      </c>
      <c r="R718" s="276" t="str">
        <f>IF(ISBLANK(INDEX('Policy Characteristics'!L:L,MATCH($C718,'Policy Characteristics'!$C:$C,0))),"",INDEX('Policy Characteristics'!L:L,MATCH($C718,'Policy Characteristics'!$C:$C,0)))</f>
        <v>industry-elec-and-hydrogen.html</v>
      </c>
    </row>
    <row r="719" spans="1:18" x14ac:dyDescent="0.25">
      <c r="A719" s="276" t="str">
        <f>IF(ISBLANK(INDEX('Policy Characteristics'!A:A,MATCH($C719,'Policy Characteristics'!$C:$C,0))),"",INDEX('Policy Characteristics'!A:A,MATCH($C719,'Policy Characteristics'!$C:$C,0)))</f>
        <v>Industry</v>
      </c>
      <c r="B719" s="285" t="str">
        <f>IF(ISBLANK(INDEX('Policy Characteristics'!B:B,MATCH($C719,'Policy Characteristics'!$C:$C,0))),"",INDEX('Policy Characteristics'!B:B,MATCH($C719,'Policy Characteristics'!$C:$C,0)))</f>
        <v>Electrification</v>
      </c>
      <c r="C719" s="276" t="str">
        <f t="shared" si="35"/>
        <v>Fraction of Eligible Industrial Energy Use Shifted to Electricity</v>
      </c>
      <c r="D719" s="6" t="s">
        <v>3123</v>
      </c>
      <c r="E719" s="1" t="s">
        <v>3605</v>
      </c>
      <c r="F719" t="s">
        <v>3085</v>
      </c>
      <c r="G719" s="47" t="s">
        <v>3613</v>
      </c>
      <c r="H719" s="44">
        <v>2010</v>
      </c>
      <c r="I719" s="347" t="s">
        <v>45</v>
      </c>
      <c r="J719" s="277" t="str">
        <f>IF(ISBLANK(INDEX('Policy Characteristics'!D:D,MATCH($C719,'Policy Characteristics'!$C:$C,0))),"",INDEX('Policy Characteristics'!D:D,MATCH($C719,'Policy Characteristics'!$C:$C,0)))</f>
        <v>Electrification</v>
      </c>
      <c r="K719" s="276" t="str">
        <f>IF(ISBLANK(INDEX('Policy Characteristics'!E:E,MATCH($C719,'Policy Characteristics'!$C:$C,0))),"",INDEX('Policy Characteristics'!E:E,MATCH($C719,'Policy Characteristics'!$C:$C,0)))</f>
        <v>indst shift to electricity</v>
      </c>
      <c r="L719" s="284">
        <f>IF(ISBLANK(INDEX('Policy Characteristics'!F:F,MATCH($C719,'Policy Characteristics'!$C:$C,0))),"",INDEX('Policy Characteristics'!F:F,MATCH($C719,'Policy Characteristics'!$C:$C,0)))</f>
        <v>0</v>
      </c>
      <c r="M719" s="284">
        <f>IF(ISBLANK(INDEX('Policy Characteristics'!G:G,MATCH($C719,'Policy Characteristics'!$C:$C,0))),"",INDEX('Policy Characteristics'!G:G,MATCH($C719,'Policy Characteristics'!$C:$C,0)))</f>
        <v>1</v>
      </c>
      <c r="N719" s="284">
        <f>IF(ISBLANK(INDEX('Policy Characteristics'!H:H,MATCH($C719,'Policy Characteristics'!$C:$C,0))),"",INDEX('Policy Characteristics'!H:H,MATCH($C719,'Policy Characteristics'!$C:$C,0)))</f>
        <v>0.01</v>
      </c>
      <c r="O719" s="276" t="str">
        <f>IF(ISBLANK(INDEX('Policy Characteristics'!I:I,MATCH($C719,'Policy Characteristics'!$C:$C,0))),"",INDEX('Policy Characteristics'!I:I,MATCH($C719,'Policy Characteristics'!$C:$C,0)))</f>
        <v>% of fuel shifted</v>
      </c>
      <c r="P719" s="276" t="str">
        <f>IF(ISBLANK(INDEX('Policy Characteristics'!J:J,MATCH($C719,'Policy Characteristics'!$C:$C,0))),"",INDEX('Policy Characteristics'!J:J,MATCH($C719,'Policy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19" s="276" t="str">
        <f>IF(ISBLANK(INDEX('Policy Characteristics'!K:K,MATCH($C719,'Policy Characteristics'!$C:$C,0))),"",INDEX('Policy Characteristics'!K:K,MATCH($C719,'Policy Characteristics'!$C:$C,0)))</f>
        <v>industry-ag-main.html#fuel-switching</v>
      </c>
      <c r="R719" s="276" t="str">
        <f>IF(ISBLANK(INDEX('Policy Characteristics'!L:L,MATCH($C719,'Policy Characteristics'!$C:$C,0))),"",INDEX('Policy Characteristics'!L:L,MATCH($C719,'Policy Characteristics'!$C:$C,0)))</f>
        <v>industry-elec-and-hydrogen.html</v>
      </c>
    </row>
    <row r="720" spans="1:18" x14ac:dyDescent="0.25">
      <c r="A720" s="276" t="str">
        <f>IF(ISBLANK(INDEX('Policy Characteristics'!A:A,MATCH($C720,'Policy Characteristics'!$C:$C,0))),"",INDEX('Policy Characteristics'!A:A,MATCH($C720,'Policy Characteristics'!$C:$C,0)))</f>
        <v>Industry</v>
      </c>
      <c r="B720" s="285" t="str">
        <f>IF(ISBLANK(INDEX('Policy Characteristics'!B:B,MATCH($C720,'Policy Characteristics'!$C:$C,0))),"",INDEX('Policy Characteristics'!B:B,MATCH($C720,'Policy Characteristics'!$C:$C,0)))</f>
        <v>Electrification</v>
      </c>
      <c r="C720" s="276" t="str">
        <f t="shared" si="35"/>
        <v>Fraction of Eligible Industrial Energy Use Shifted to Electricity</v>
      </c>
      <c r="D720" s="6" t="s">
        <v>3123</v>
      </c>
      <c r="E720" s="1" t="s">
        <v>3607</v>
      </c>
      <c r="F720" t="s">
        <v>3085</v>
      </c>
      <c r="G720" s="47" t="s">
        <v>3614</v>
      </c>
      <c r="H720" s="44">
        <v>2011</v>
      </c>
      <c r="I720" s="347" t="s">
        <v>45</v>
      </c>
      <c r="J720" s="277" t="str">
        <f>IF(ISBLANK(INDEX('Policy Characteristics'!D:D,MATCH($C720,'Policy Characteristics'!$C:$C,0))),"",INDEX('Policy Characteristics'!D:D,MATCH($C720,'Policy Characteristics'!$C:$C,0)))</f>
        <v>Electrification</v>
      </c>
      <c r="K720" s="276" t="str">
        <f>IF(ISBLANK(INDEX('Policy Characteristics'!E:E,MATCH($C720,'Policy Characteristics'!$C:$C,0))),"",INDEX('Policy Characteristics'!E:E,MATCH($C720,'Policy Characteristics'!$C:$C,0)))</f>
        <v>indst shift to electricity</v>
      </c>
      <c r="L720" s="284">
        <f>IF(ISBLANK(INDEX('Policy Characteristics'!F:F,MATCH($C720,'Policy Characteristics'!$C:$C,0))),"",INDEX('Policy Characteristics'!F:F,MATCH($C720,'Policy Characteristics'!$C:$C,0)))</f>
        <v>0</v>
      </c>
      <c r="M720" s="284">
        <f>IF(ISBLANK(INDEX('Policy Characteristics'!G:G,MATCH($C720,'Policy Characteristics'!$C:$C,0))),"",INDEX('Policy Characteristics'!G:G,MATCH($C720,'Policy Characteristics'!$C:$C,0)))</f>
        <v>1</v>
      </c>
      <c r="N720" s="284">
        <f>IF(ISBLANK(INDEX('Policy Characteristics'!H:H,MATCH($C720,'Policy Characteristics'!$C:$C,0))),"",INDEX('Policy Characteristics'!H:H,MATCH($C720,'Policy Characteristics'!$C:$C,0)))</f>
        <v>0.01</v>
      </c>
      <c r="O720" s="276" t="str">
        <f>IF(ISBLANK(INDEX('Policy Characteristics'!I:I,MATCH($C720,'Policy Characteristics'!$C:$C,0))),"",INDEX('Policy Characteristics'!I:I,MATCH($C720,'Policy Characteristics'!$C:$C,0)))</f>
        <v>% of fuel shifted</v>
      </c>
      <c r="P720" s="276" t="str">
        <f>IF(ISBLANK(INDEX('Policy Characteristics'!J:J,MATCH($C720,'Policy Characteristics'!$C:$C,0))),"",INDEX('Policy Characteristics'!J:J,MATCH($C720,'Policy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0" s="276" t="str">
        <f>IF(ISBLANK(INDEX('Policy Characteristics'!K:K,MATCH($C720,'Policy Characteristics'!$C:$C,0))),"",INDEX('Policy Characteristics'!K:K,MATCH($C720,'Policy Characteristics'!$C:$C,0)))</f>
        <v>industry-ag-main.html#fuel-switching</v>
      </c>
      <c r="R720" s="276" t="str">
        <f>IF(ISBLANK(INDEX('Policy Characteristics'!L:L,MATCH($C720,'Policy Characteristics'!$C:$C,0))),"",INDEX('Policy Characteristics'!L:L,MATCH($C720,'Policy Characteristics'!$C:$C,0)))</f>
        <v>industry-elec-and-hydrogen.html</v>
      </c>
    </row>
    <row r="721" spans="1:18" x14ac:dyDescent="0.25">
      <c r="A721" s="276" t="str">
        <f>IF(ISBLANK(INDEX('Policy Characteristics'!A:A,MATCH($C721,'Policy Characteristics'!$C:$C,0))),"",INDEX('Policy Characteristics'!A:A,MATCH($C721,'Policy Characteristics'!$C:$C,0)))</f>
        <v>Industry</v>
      </c>
      <c r="B721" s="285" t="str">
        <f>IF(ISBLANK(INDEX('Policy Characteristics'!B:B,MATCH($C721,'Policy Characteristics'!$C:$C,0))),"",INDEX('Policy Characteristics'!B:B,MATCH($C721,'Policy Characteristics'!$C:$C,0)))</f>
        <v>Electrification</v>
      </c>
      <c r="C721" s="276" t="str">
        <f t="shared" si="35"/>
        <v>Fraction of Eligible Industrial Energy Use Shifted to Electricity</v>
      </c>
      <c r="D721" s="6" t="s">
        <v>3123</v>
      </c>
      <c r="E721" s="1" t="s">
        <v>3608</v>
      </c>
      <c r="F721" t="s">
        <v>3085</v>
      </c>
      <c r="G721" s="47" t="s">
        <v>3615</v>
      </c>
      <c r="H721" s="44">
        <v>2012</v>
      </c>
      <c r="I721" s="347" t="s">
        <v>45</v>
      </c>
      <c r="J721" s="277" t="str">
        <f>IF(ISBLANK(INDEX('Policy Characteristics'!D:D,MATCH($C721,'Policy Characteristics'!$C:$C,0))),"",INDEX('Policy Characteristics'!D:D,MATCH($C721,'Policy Characteristics'!$C:$C,0)))</f>
        <v>Electrification</v>
      </c>
      <c r="K721" s="276" t="str">
        <f>IF(ISBLANK(INDEX('Policy Characteristics'!E:E,MATCH($C721,'Policy Characteristics'!$C:$C,0))),"",INDEX('Policy Characteristics'!E:E,MATCH($C721,'Policy Characteristics'!$C:$C,0)))</f>
        <v>indst shift to electricity</v>
      </c>
      <c r="L721" s="284">
        <f>IF(ISBLANK(INDEX('Policy Characteristics'!F:F,MATCH($C721,'Policy Characteristics'!$C:$C,0))),"",INDEX('Policy Characteristics'!F:F,MATCH($C721,'Policy Characteristics'!$C:$C,0)))</f>
        <v>0</v>
      </c>
      <c r="M721" s="284">
        <f>IF(ISBLANK(INDEX('Policy Characteristics'!G:G,MATCH($C721,'Policy Characteristics'!$C:$C,0))),"",INDEX('Policy Characteristics'!G:G,MATCH($C721,'Policy Characteristics'!$C:$C,0)))</f>
        <v>1</v>
      </c>
      <c r="N721" s="284">
        <f>IF(ISBLANK(INDEX('Policy Characteristics'!H:H,MATCH($C721,'Policy Characteristics'!$C:$C,0))),"",INDEX('Policy Characteristics'!H:H,MATCH($C721,'Policy Characteristics'!$C:$C,0)))</f>
        <v>0.01</v>
      </c>
      <c r="O721" s="276" t="str">
        <f>IF(ISBLANK(INDEX('Policy Characteristics'!I:I,MATCH($C721,'Policy Characteristics'!$C:$C,0))),"",INDEX('Policy Characteristics'!I:I,MATCH($C721,'Policy Characteristics'!$C:$C,0)))</f>
        <v>% of fuel shifted</v>
      </c>
      <c r="P721" s="276" t="str">
        <f>IF(ISBLANK(INDEX('Policy Characteristics'!J:J,MATCH($C721,'Policy Characteristics'!$C:$C,0))),"",INDEX('Policy Characteristics'!J:J,MATCH($C721,'Policy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1" s="276" t="str">
        <f>IF(ISBLANK(INDEX('Policy Characteristics'!K:K,MATCH($C721,'Policy Characteristics'!$C:$C,0))),"",INDEX('Policy Characteristics'!K:K,MATCH($C721,'Policy Characteristics'!$C:$C,0)))</f>
        <v>industry-ag-main.html#fuel-switching</v>
      </c>
      <c r="R721" s="276" t="str">
        <f>IF(ISBLANK(INDEX('Policy Characteristics'!L:L,MATCH($C721,'Policy Characteristics'!$C:$C,0))),"",INDEX('Policy Characteristics'!L:L,MATCH($C721,'Policy Characteristics'!$C:$C,0)))</f>
        <v>industry-elec-and-hydrogen.html</v>
      </c>
    </row>
    <row r="722" spans="1:18" x14ac:dyDescent="0.25">
      <c r="A722" s="276" t="str">
        <f>IF(ISBLANK(INDEX('Policy Characteristics'!A:A,MATCH($C722,'Policy Characteristics'!$C:$C,0))),"",INDEX('Policy Characteristics'!A:A,MATCH($C722,'Policy Characteristics'!$C:$C,0)))</f>
        <v>Industry</v>
      </c>
      <c r="B722" s="285" t="str">
        <f>IF(ISBLANK(INDEX('Policy Characteristics'!B:B,MATCH($C722,'Policy Characteristics'!$C:$C,0))),"",INDEX('Policy Characteristics'!B:B,MATCH($C722,'Policy Characteristics'!$C:$C,0)))</f>
        <v>Electrification</v>
      </c>
      <c r="C722" s="276" t="str">
        <f t="shared" si="35"/>
        <v>Fraction of Eligible Industrial Energy Use Shifted to Electricity</v>
      </c>
      <c r="D722" s="6" t="s">
        <v>3123</v>
      </c>
      <c r="E722" s="1" t="s">
        <v>3609</v>
      </c>
      <c r="F722" t="s">
        <v>3085</v>
      </c>
      <c r="G722" s="47" t="s">
        <v>3616</v>
      </c>
      <c r="H722" s="44">
        <v>2013</v>
      </c>
      <c r="I722" s="347" t="s">
        <v>45</v>
      </c>
      <c r="J722" s="277" t="str">
        <f>IF(ISBLANK(INDEX('Policy Characteristics'!D:D,MATCH($C722,'Policy Characteristics'!$C:$C,0))),"",INDEX('Policy Characteristics'!D:D,MATCH($C722,'Policy Characteristics'!$C:$C,0)))</f>
        <v>Electrification</v>
      </c>
      <c r="K722" s="276" t="str">
        <f>IF(ISBLANK(INDEX('Policy Characteristics'!E:E,MATCH($C722,'Policy Characteristics'!$C:$C,0))),"",INDEX('Policy Characteristics'!E:E,MATCH($C722,'Policy Characteristics'!$C:$C,0)))</f>
        <v>indst shift to electricity</v>
      </c>
      <c r="L722" s="284">
        <f>IF(ISBLANK(INDEX('Policy Characteristics'!F:F,MATCH($C722,'Policy Characteristics'!$C:$C,0))),"",INDEX('Policy Characteristics'!F:F,MATCH($C722,'Policy Characteristics'!$C:$C,0)))</f>
        <v>0</v>
      </c>
      <c r="M722" s="284">
        <f>IF(ISBLANK(INDEX('Policy Characteristics'!G:G,MATCH($C722,'Policy Characteristics'!$C:$C,0))),"",INDEX('Policy Characteristics'!G:G,MATCH($C722,'Policy Characteristics'!$C:$C,0)))</f>
        <v>1</v>
      </c>
      <c r="N722" s="284">
        <f>IF(ISBLANK(INDEX('Policy Characteristics'!H:H,MATCH($C722,'Policy Characteristics'!$C:$C,0))),"",INDEX('Policy Characteristics'!H:H,MATCH($C722,'Policy Characteristics'!$C:$C,0)))</f>
        <v>0.01</v>
      </c>
      <c r="O722" s="276" t="str">
        <f>IF(ISBLANK(INDEX('Policy Characteristics'!I:I,MATCH($C722,'Policy Characteristics'!$C:$C,0))),"",INDEX('Policy Characteristics'!I:I,MATCH($C722,'Policy Characteristics'!$C:$C,0)))</f>
        <v>% of fuel shifted</v>
      </c>
      <c r="P722" s="276" t="str">
        <f>IF(ISBLANK(INDEX('Policy Characteristics'!J:J,MATCH($C722,'Policy Characteristics'!$C:$C,0))),"",INDEX('Policy Characteristics'!J:J,MATCH($C722,'Policy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2" s="276" t="str">
        <f>IF(ISBLANK(INDEX('Policy Characteristics'!K:K,MATCH($C722,'Policy Characteristics'!$C:$C,0))),"",INDEX('Policy Characteristics'!K:K,MATCH($C722,'Policy Characteristics'!$C:$C,0)))</f>
        <v>industry-ag-main.html#fuel-switching</v>
      </c>
      <c r="R722" s="276" t="str">
        <f>IF(ISBLANK(INDEX('Policy Characteristics'!L:L,MATCH($C722,'Policy Characteristics'!$C:$C,0))),"",INDEX('Policy Characteristics'!L:L,MATCH($C722,'Policy Characteristics'!$C:$C,0)))</f>
        <v>industry-elec-and-hydrogen.html</v>
      </c>
    </row>
    <row r="723" spans="1:18" x14ac:dyDescent="0.25">
      <c r="A723" s="276" t="str">
        <f>IF(ISBLANK(INDEX('Policy Characteristics'!A:A,MATCH($C723,'Policy Characteristics'!$C:$C,0))),"",INDEX('Policy Characteristics'!A:A,MATCH($C723,'Policy Characteristics'!$C:$C,0)))</f>
        <v>Industry</v>
      </c>
      <c r="B723" s="285" t="str">
        <f>IF(ISBLANK(INDEX('Policy Characteristics'!B:B,MATCH($C723,'Policy Characteristics'!$C:$C,0))),"",INDEX('Policy Characteristics'!B:B,MATCH($C723,'Policy Characteristics'!$C:$C,0)))</f>
        <v>Electrification</v>
      </c>
      <c r="C723" s="276" t="str">
        <f t="shared" si="35"/>
        <v>Fraction of Eligible Industrial Energy Use Shifted to Electricity</v>
      </c>
      <c r="D723" s="6" t="s">
        <v>3123</v>
      </c>
      <c r="E723" s="1" t="s">
        <v>3610</v>
      </c>
      <c r="F723" t="s">
        <v>3085</v>
      </c>
      <c r="G723" s="47" t="s">
        <v>3617</v>
      </c>
      <c r="H723" s="44">
        <v>2014</v>
      </c>
      <c r="I723" s="347" t="s">
        <v>45</v>
      </c>
      <c r="J723" s="277" t="str">
        <f>IF(ISBLANK(INDEX('Policy Characteristics'!D:D,MATCH($C723,'Policy Characteristics'!$C:$C,0))),"",INDEX('Policy Characteristics'!D:D,MATCH($C723,'Policy Characteristics'!$C:$C,0)))</f>
        <v>Electrification</v>
      </c>
      <c r="K723" s="276" t="str">
        <f>IF(ISBLANK(INDEX('Policy Characteristics'!E:E,MATCH($C723,'Policy Characteristics'!$C:$C,0))),"",INDEX('Policy Characteristics'!E:E,MATCH($C723,'Policy Characteristics'!$C:$C,0)))</f>
        <v>indst shift to electricity</v>
      </c>
      <c r="L723" s="284">
        <f>IF(ISBLANK(INDEX('Policy Characteristics'!F:F,MATCH($C723,'Policy Characteristics'!$C:$C,0))),"",INDEX('Policy Characteristics'!F:F,MATCH($C723,'Policy Characteristics'!$C:$C,0)))</f>
        <v>0</v>
      </c>
      <c r="M723" s="284">
        <f>IF(ISBLANK(INDEX('Policy Characteristics'!G:G,MATCH($C723,'Policy Characteristics'!$C:$C,0))),"",INDEX('Policy Characteristics'!G:G,MATCH($C723,'Policy Characteristics'!$C:$C,0)))</f>
        <v>1</v>
      </c>
      <c r="N723" s="284">
        <f>IF(ISBLANK(INDEX('Policy Characteristics'!H:H,MATCH($C723,'Policy Characteristics'!$C:$C,0))),"",INDEX('Policy Characteristics'!H:H,MATCH($C723,'Policy Characteristics'!$C:$C,0)))</f>
        <v>0.01</v>
      </c>
      <c r="O723" s="276" t="str">
        <f>IF(ISBLANK(INDEX('Policy Characteristics'!I:I,MATCH($C723,'Policy Characteristics'!$C:$C,0))),"",INDEX('Policy Characteristics'!I:I,MATCH($C723,'Policy Characteristics'!$C:$C,0)))</f>
        <v>% of fuel shifted</v>
      </c>
      <c r="P723" s="276" t="str">
        <f>IF(ISBLANK(INDEX('Policy Characteristics'!J:J,MATCH($C723,'Policy Characteristics'!$C:$C,0))),"",INDEX('Policy Characteristics'!J:J,MATCH($C723,'Policy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3" s="276" t="str">
        <f>IF(ISBLANK(INDEX('Policy Characteristics'!K:K,MATCH($C723,'Policy Characteristics'!$C:$C,0))),"",INDEX('Policy Characteristics'!K:K,MATCH($C723,'Policy Characteristics'!$C:$C,0)))</f>
        <v>industry-ag-main.html#fuel-switching</v>
      </c>
      <c r="R723" s="276" t="str">
        <f>IF(ISBLANK(INDEX('Policy Characteristics'!L:L,MATCH($C723,'Policy Characteristics'!$C:$C,0))),"",INDEX('Policy Characteristics'!L:L,MATCH($C723,'Policy Characteristics'!$C:$C,0)))</f>
        <v>industry-elec-and-hydrogen.html</v>
      </c>
    </row>
    <row r="724" spans="1:18" x14ac:dyDescent="0.25">
      <c r="A724" s="276" t="str">
        <f>IF(ISBLANK(INDEX('Policy Characteristics'!A:A,MATCH($C724,'Policy Characteristics'!$C:$C,0))),"",INDEX('Policy Characteristics'!A:A,MATCH($C724,'Policy Characteristics'!$C:$C,0)))</f>
        <v>Industry</v>
      </c>
      <c r="B724" s="285" t="str">
        <f>IF(ISBLANK(INDEX('Policy Characteristics'!B:B,MATCH($C724,'Policy Characteristics'!$C:$C,0))),"",INDEX('Policy Characteristics'!B:B,MATCH($C724,'Policy Characteristics'!$C:$C,0)))</f>
        <v>Electrification</v>
      </c>
      <c r="C724" s="276" t="str">
        <f t="shared" si="35"/>
        <v>Fraction of Eligible Industrial Energy Use Shifted to Electricity</v>
      </c>
      <c r="D724" s="6" t="s">
        <v>3123</v>
      </c>
      <c r="E724" s="1" t="s">
        <v>3611</v>
      </c>
      <c r="F724" t="s">
        <v>3085</v>
      </c>
      <c r="G724" s="47" t="s">
        <v>3618</v>
      </c>
      <c r="H724" s="44">
        <v>2015</v>
      </c>
      <c r="I724" s="347" t="s">
        <v>44</v>
      </c>
      <c r="J724" s="277" t="str">
        <f>IF(ISBLANK(INDEX('Policy Characteristics'!D:D,MATCH($C724,'Policy Characteristics'!$C:$C,0))),"",INDEX('Policy Characteristics'!D:D,MATCH($C724,'Policy Characteristics'!$C:$C,0)))</f>
        <v>Electrification</v>
      </c>
      <c r="K724" s="276" t="str">
        <f>IF(ISBLANK(INDEX('Policy Characteristics'!E:E,MATCH($C724,'Policy Characteristics'!$C:$C,0))),"",INDEX('Policy Characteristics'!E:E,MATCH($C724,'Policy Characteristics'!$C:$C,0)))</f>
        <v>indst shift to electricity</v>
      </c>
      <c r="L724" s="284">
        <f>IF(ISBLANK(INDEX('Policy Characteristics'!F:F,MATCH($C724,'Policy Characteristics'!$C:$C,0))),"",INDEX('Policy Characteristics'!F:F,MATCH($C724,'Policy Characteristics'!$C:$C,0)))</f>
        <v>0</v>
      </c>
      <c r="M724" s="284">
        <f>IF(ISBLANK(INDEX('Policy Characteristics'!G:G,MATCH($C724,'Policy Characteristics'!$C:$C,0))),"",INDEX('Policy Characteristics'!G:G,MATCH($C724,'Policy Characteristics'!$C:$C,0)))</f>
        <v>1</v>
      </c>
      <c r="N724" s="284">
        <f>IF(ISBLANK(INDEX('Policy Characteristics'!H:H,MATCH($C724,'Policy Characteristics'!$C:$C,0))),"",INDEX('Policy Characteristics'!H:H,MATCH($C724,'Policy Characteristics'!$C:$C,0)))</f>
        <v>0.01</v>
      </c>
      <c r="O724" s="276" t="str">
        <f>IF(ISBLANK(INDEX('Policy Characteristics'!I:I,MATCH($C724,'Policy Characteristics'!$C:$C,0))),"",INDEX('Policy Characteristics'!I:I,MATCH($C724,'Policy Characteristics'!$C:$C,0)))</f>
        <v>% of fuel shifted</v>
      </c>
      <c r="P724" s="276" t="str">
        <f>IF(ISBLANK(INDEX('Policy Characteristics'!J:J,MATCH($C724,'Policy Characteristics'!$C:$C,0))),"",INDEX('Policy Characteristics'!J:J,MATCH($C724,'Policy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4" s="276" t="str">
        <f>IF(ISBLANK(INDEX('Policy Characteristics'!K:K,MATCH($C724,'Policy Characteristics'!$C:$C,0))),"",INDEX('Policy Characteristics'!K:K,MATCH($C724,'Policy Characteristics'!$C:$C,0)))</f>
        <v>industry-ag-main.html#fuel-switching</v>
      </c>
      <c r="R724" s="276" t="str">
        <f>IF(ISBLANK(INDEX('Policy Characteristics'!L:L,MATCH($C724,'Policy Characteristics'!$C:$C,0))),"",INDEX('Policy Characteristics'!L:L,MATCH($C724,'Policy Characteristics'!$C:$C,0)))</f>
        <v>industry-elec-and-hydrogen.html</v>
      </c>
    </row>
    <row r="725" spans="1:18" x14ac:dyDescent="0.25">
      <c r="A725" s="276" t="str">
        <f>IF(ISBLANK(INDEX('Policy Characteristics'!A:A,MATCH($C725,'Policy Characteristics'!$C:$C,0))),"",INDEX('Policy Characteristics'!A:A,MATCH($C725,'Policy Characteristics'!$C:$C,0)))</f>
        <v>Industry</v>
      </c>
      <c r="B725" s="285" t="str">
        <f>IF(ISBLANK(INDEX('Policy Characteristics'!B:B,MATCH($C725,'Policy Characteristics'!$C:$C,0))),"",INDEX('Policy Characteristics'!B:B,MATCH($C725,'Policy Characteristics'!$C:$C,0)))</f>
        <v>Electrification</v>
      </c>
      <c r="C725" s="276" t="str">
        <f t="shared" si="35"/>
        <v>Fraction of Eligible Industrial Energy Use Shifted to Electricity</v>
      </c>
      <c r="D725" s="6" t="s">
        <v>3123</v>
      </c>
      <c r="E725" s="1" t="s">
        <v>3612</v>
      </c>
      <c r="F725" t="s">
        <v>3085</v>
      </c>
      <c r="G725" s="47" t="s">
        <v>3619</v>
      </c>
      <c r="H725" s="44">
        <v>2016</v>
      </c>
      <c r="I725" s="347" t="s">
        <v>45</v>
      </c>
      <c r="J725" s="277" t="str">
        <f>IF(ISBLANK(INDEX('Policy Characteristics'!D:D,MATCH($C725,'Policy Characteristics'!$C:$C,0))),"",INDEX('Policy Characteristics'!D:D,MATCH($C725,'Policy Characteristics'!$C:$C,0)))</f>
        <v>Electrification</v>
      </c>
      <c r="K725" s="276" t="str">
        <f>IF(ISBLANK(INDEX('Policy Characteristics'!E:E,MATCH($C725,'Policy Characteristics'!$C:$C,0))),"",INDEX('Policy Characteristics'!E:E,MATCH($C725,'Policy Characteristics'!$C:$C,0)))</f>
        <v>indst shift to electricity</v>
      </c>
      <c r="L725" s="284">
        <f>IF(ISBLANK(INDEX('Policy Characteristics'!F:F,MATCH($C725,'Policy Characteristics'!$C:$C,0))),"",INDEX('Policy Characteristics'!F:F,MATCH($C725,'Policy Characteristics'!$C:$C,0)))</f>
        <v>0</v>
      </c>
      <c r="M725" s="284">
        <f>IF(ISBLANK(INDEX('Policy Characteristics'!G:G,MATCH($C725,'Policy Characteristics'!$C:$C,0))),"",INDEX('Policy Characteristics'!G:G,MATCH($C725,'Policy Characteristics'!$C:$C,0)))</f>
        <v>1</v>
      </c>
      <c r="N725" s="284">
        <f>IF(ISBLANK(INDEX('Policy Characteristics'!H:H,MATCH($C725,'Policy Characteristics'!$C:$C,0))),"",INDEX('Policy Characteristics'!H:H,MATCH($C725,'Policy Characteristics'!$C:$C,0)))</f>
        <v>0.01</v>
      </c>
      <c r="O725" s="276" t="str">
        <f>IF(ISBLANK(INDEX('Policy Characteristics'!I:I,MATCH($C725,'Policy Characteristics'!$C:$C,0))),"",INDEX('Policy Characteristics'!I:I,MATCH($C725,'Policy Characteristics'!$C:$C,0)))</f>
        <v>% of fuel shifted</v>
      </c>
      <c r="P725" s="276" t="str">
        <f>IF(ISBLANK(INDEX('Policy Characteristics'!J:J,MATCH($C725,'Policy Characteristics'!$C:$C,0))),"",INDEX('Policy Characteristics'!J:J,MATCH($C725,'Policy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5" s="276" t="str">
        <f>IF(ISBLANK(INDEX('Policy Characteristics'!K:K,MATCH($C725,'Policy Characteristics'!$C:$C,0))),"",INDEX('Policy Characteristics'!K:K,MATCH($C725,'Policy Characteristics'!$C:$C,0)))</f>
        <v>industry-ag-main.html#fuel-switching</v>
      </c>
      <c r="R725" s="276" t="str">
        <f>IF(ISBLANK(INDEX('Policy Characteristics'!L:L,MATCH($C725,'Policy Characteristics'!$C:$C,0))),"",INDEX('Policy Characteristics'!L:L,MATCH($C725,'Policy Characteristics'!$C:$C,0)))</f>
        <v>industry-elec-and-hydrogen.html</v>
      </c>
    </row>
    <row r="726" spans="1:18" x14ac:dyDescent="0.25">
      <c r="A726" s="276" t="str">
        <f>IF(ISBLANK(INDEX('Policy Characteristics'!A:A,MATCH($C726,'Policy Characteristics'!$C:$C,0))),"",INDEX('Policy Characteristics'!A:A,MATCH($C726,'Policy Characteristics'!$C:$C,0)))</f>
        <v>Industry</v>
      </c>
      <c r="B726" s="285" t="str">
        <f>IF(ISBLANK(INDEX('Policy Characteristics'!B:B,MATCH($C726,'Policy Characteristics'!$C:$C,0))),"",INDEX('Policy Characteristics'!B:B,MATCH($C726,'Policy Characteristics'!$C:$C,0)))</f>
        <v>Electrification</v>
      </c>
      <c r="C726" s="276" t="str">
        <f t="shared" si="35"/>
        <v>Fraction of Eligible Industrial Energy Use Shifted to Electricity</v>
      </c>
      <c r="D726" s="6" t="s">
        <v>3123</v>
      </c>
      <c r="E726" s="1" t="s">
        <v>3606</v>
      </c>
      <c r="F726" t="s">
        <v>3085</v>
      </c>
      <c r="G726" s="47" t="s">
        <v>3620</v>
      </c>
      <c r="H726" s="44">
        <v>2017</v>
      </c>
      <c r="I726" s="347" t="s">
        <v>45</v>
      </c>
      <c r="J726" s="277" t="str">
        <f>IF(ISBLANK(INDEX('Policy Characteristics'!D:D,MATCH($C726,'Policy Characteristics'!$C:$C,0))),"",INDEX('Policy Characteristics'!D:D,MATCH($C726,'Policy Characteristics'!$C:$C,0)))</f>
        <v>Electrification</v>
      </c>
      <c r="K726" s="276" t="str">
        <f>IF(ISBLANK(INDEX('Policy Characteristics'!E:E,MATCH($C726,'Policy Characteristics'!$C:$C,0))),"",INDEX('Policy Characteristics'!E:E,MATCH($C726,'Policy Characteristics'!$C:$C,0)))</f>
        <v>indst shift to electricity</v>
      </c>
      <c r="L726" s="284">
        <f>IF(ISBLANK(INDEX('Policy Characteristics'!F:F,MATCH($C726,'Policy Characteristics'!$C:$C,0))),"",INDEX('Policy Characteristics'!F:F,MATCH($C726,'Policy Characteristics'!$C:$C,0)))</f>
        <v>0</v>
      </c>
      <c r="M726" s="284">
        <f>IF(ISBLANK(INDEX('Policy Characteristics'!G:G,MATCH($C726,'Policy Characteristics'!$C:$C,0))),"",INDEX('Policy Characteristics'!G:G,MATCH($C726,'Policy Characteristics'!$C:$C,0)))</f>
        <v>1</v>
      </c>
      <c r="N726" s="284">
        <f>IF(ISBLANK(INDEX('Policy Characteristics'!H:H,MATCH($C726,'Policy Characteristics'!$C:$C,0))),"",INDEX('Policy Characteristics'!H:H,MATCH($C726,'Policy Characteristics'!$C:$C,0)))</f>
        <v>0.01</v>
      </c>
      <c r="O726" s="276" t="str">
        <f>IF(ISBLANK(INDEX('Policy Characteristics'!I:I,MATCH($C726,'Policy Characteristics'!$C:$C,0))),"",INDEX('Policy Characteristics'!I:I,MATCH($C726,'Policy Characteristics'!$C:$C,0)))</f>
        <v>% of fuel shifted</v>
      </c>
      <c r="P726" s="276" t="str">
        <f>IF(ISBLANK(INDEX('Policy Characteristics'!J:J,MATCH($C726,'Policy Characteristics'!$C:$C,0))),"",INDEX('Policy Characteristics'!J:J,MATCH($C726,'Policy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6" s="276" t="str">
        <f>IF(ISBLANK(INDEX('Policy Characteristics'!K:K,MATCH($C726,'Policy Characteristics'!$C:$C,0))),"",INDEX('Policy Characteristics'!K:K,MATCH($C726,'Policy Characteristics'!$C:$C,0)))</f>
        <v>industry-ag-main.html#fuel-switching</v>
      </c>
      <c r="R726" s="276" t="str">
        <f>IF(ISBLANK(INDEX('Policy Characteristics'!L:L,MATCH($C726,'Policy Characteristics'!$C:$C,0))),"",INDEX('Policy Characteristics'!L:L,MATCH($C726,'Policy Characteristics'!$C:$C,0)))</f>
        <v>industry-elec-and-hydrogen.html</v>
      </c>
    </row>
    <row r="727" spans="1:18" x14ac:dyDescent="0.25">
      <c r="A727" s="276" t="str">
        <f>IF(ISBLANK(INDEX('Policy Characteristics'!A:A,MATCH($C727,'Policy Characteristics'!$C:$C,0))),"",INDEX('Policy Characteristics'!A:A,MATCH($C727,'Policy Characteristics'!$C:$C,0)))</f>
        <v>Industry</v>
      </c>
      <c r="B727" s="285" t="str">
        <f>IF(ISBLANK(INDEX('Policy Characteristics'!B:B,MATCH($C727,'Policy Characteristics'!$C:$C,0))),"",INDEX('Policy Characteristics'!B:B,MATCH($C727,'Policy Characteristics'!$C:$C,0)))</f>
        <v>Electrification</v>
      </c>
      <c r="C727" s="276" t="str">
        <f t="shared" si="35"/>
        <v>Fraction of Eligible Industrial Energy Use Shifted to Electricity</v>
      </c>
      <c r="D727" s="6" t="s">
        <v>3124</v>
      </c>
      <c r="E727" s="1" t="s">
        <v>3605</v>
      </c>
      <c r="F727" t="s">
        <v>3127</v>
      </c>
      <c r="G727" s="47" t="s">
        <v>3613</v>
      </c>
      <c r="H727" s="44">
        <v>2018</v>
      </c>
      <c r="I727" s="347" t="s">
        <v>44</v>
      </c>
      <c r="J727" s="277" t="str">
        <f>IF(ISBLANK(INDEX('Policy Characteristics'!D:D,MATCH($C727,'Policy Characteristics'!$C:$C,0))),"",INDEX('Policy Characteristics'!D:D,MATCH($C727,'Policy Characteristics'!$C:$C,0)))</f>
        <v>Electrification</v>
      </c>
      <c r="K727" s="276" t="str">
        <f>IF(ISBLANK(INDEX('Policy Characteristics'!E:E,MATCH($C727,'Policy Characteristics'!$C:$C,0))),"",INDEX('Policy Characteristics'!E:E,MATCH($C727,'Policy Characteristics'!$C:$C,0)))</f>
        <v>indst shift to electricity</v>
      </c>
      <c r="L727" s="284">
        <f>IF(ISBLANK(INDEX('Policy Characteristics'!F:F,MATCH($C727,'Policy Characteristics'!$C:$C,0))),"",INDEX('Policy Characteristics'!F:F,MATCH($C727,'Policy Characteristics'!$C:$C,0)))</f>
        <v>0</v>
      </c>
      <c r="M727" s="284">
        <f>IF(ISBLANK(INDEX('Policy Characteristics'!G:G,MATCH($C727,'Policy Characteristics'!$C:$C,0))),"",INDEX('Policy Characteristics'!G:G,MATCH($C727,'Policy Characteristics'!$C:$C,0)))</f>
        <v>1</v>
      </c>
      <c r="N727" s="284">
        <f>IF(ISBLANK(INDEX('Policy Characteristics'!H:H,MATCH($C727,'Policy Characteristics'!$C:$C,0))),"",INDEX('Policy Characteristics'!H:H,MATCH($C727,'Policy Characteristics'!$C:$C,0)))</f>
        <v>0.01</v>
      </c>
      <c r="O727" s="276" t="str">
        <f>IF(ISBLANK(INDEX('Policy Characteristics'!I:I,MATCH($C727,'Policy Characteristics'!$C:$C,0))),"",INDEX('Policy Characteristics'!I:I,MATCH($C727,'Policy Characteristics'!$C:$C,0)))</f>
        <v>% of fuel shifted</v>
      </c>
      <c r="P727" s="276" t="str">
        <f>IF(ISBLANK(INDEX('Policy Characteristics'!J:J,MATCH($C727,'Policy Characteristics'!$C:$C,0))),"",INDEX('Policy Characteristics'!J:J,MATCH($C727,'Policy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7" s="276" t="str">
        <f>IF(ISBLANK(INDEX('Policy Characteristics'!K:K,MATCH($C727,'Policy Characteristics'!$C:$C,0))),"",INDEX('Policy Characteristics'!K:K,MATCH($C727,'Policy Characteristics'!$C:$C,0)))</f>
        <v>industry-ag-main.html#fuel-switching</v>
      </c>
      <c r="R727" s="276" t="str">
        <f>IF(ISBLANK(INDEX('Policy Characteristics'!L:L,MATCH($C727,'Policy Characteristics'!$C:$C,0))),"",INDEX('Policy Characteristics'!L:L,MATCH($C727,'Policy Characteristics'!$C:$C,0)))</f>
        <v>industry-elec-and-hydrogen.html</v>
      </c>
    </row>
    <row r="728" spans="1:18" x14ac:dyDescent="0.25">
      <c r="A728" s="276" t="str">
        <f>IF(ISBLANK(INDEX('Policy Characteristics'!A:A,MATCH($C728,'Policy Characteristics'!$C:$C,0))),"",INDEX('Policy Characteristics'!A:A,MATCH($C728,'Policy Characteristics'!$C:$C,0)))</f>
        <v>Industry</v>
      </c>
      <c r="B728" s="285" t="str">
        <f>IF(ISBLANK(INDEX('Policy Characteristics'!B:B,MATCH($C728,'Policy Characteristics'!$C:$C,0))),"",INDEX('Policy Characteristics'!B:B,MATCH($C728,'Policy Characteristics'!$C:$C,0)))</f>
        <v>Electrification</v>
      </c>
      <c r="C728" s="276" t="str">
        <f t="shared" si="35"/>
        <v>Fraction of Eligible Industrial Energy Use Shifted to Electricity</v>
      </c>
      <c r="D728" s="6" t="s">
        <v>3124</v>
      </c>
      <c r="E728" s="1" t="s">
        <v>3607</v>
      </c>
      <c r="F728" t="s">
        <v>3127</v>
      </c>
      <c r="G728" s="47" t="s">
        <v>3614</v>
      </c>
      <c r="H728" s="44">
        <v>2019</v>
      </c>
      <c r="I728" s="347" t="s">
        <v>45</v>
      </c>
      <c r="J728" s="277" t="str">
        <f>IF(ISBLANK(INDEX('Policy Characteristics'!D:D,MATCH($C728,'Policy Characteristics'!$C:$C,0))),"",INDEX('Policy Characteristics'!D:D,MATCH($C728,'Policy Characteristics'!$C:$C,0)))</f>
        <v>Electrification</v>
      </c>
      <c r="K728" s="276" t="str">
        <f>IF(ISBLANK(INDEX('Policy Characteristics'!E:E,MATCH($C728,'Policy Characteristics'!$C:$C,0))),"",INDEX('Policy Characteristics'!E:E,MATCH($C728,'Policy Characteristics'!$C:$C,0)))</f>
        <v>indst shift to electricity</v>
      </c>
      <c r="L728" s="284">
        <f>IF(ISBLANK(INDEX('Policy Characteristics'!F:F,MATCH($C728,'Policy Characteristics'!$C:$C,0))),"",INDEX('Policy Characteristics'!F:F,MATCH($C728,'Policy Characteristics'!$C:$C,0)))</f>
        <v>0</v>
      </c>
      <c r="M728" s="284">
        <f>IF(ISBLANK(INDEX('Policy Characteristics'!G:G,MATCH($C728,'Policy Characteristics'!$C:$C,0))),"",INDEX('Policy Characteristics'!G:G,MATCH($C728,'Policy Characteristics'!$C:$C,0)))</f>
        <v>1</v>
      </c>
      <c r="N728" s="284">
        <f>IF(ISBLANK(INDEX('Policy Characteristics'!H:H,MATCH($C728,'Policy Characteristics'!$C:$C,0))),"",INDEX('Policy Characteristics'!H:H,MATCH($C728,'Policy Characteristics'!$C:$C,0)))</f>
        <v>0.01</v>
      </c>
      <c r="O728" s="276" t="str">
        <f>IF(ISBLANK(INDEX('Policy Characteristics'!I:I,MATCH($C728,'Policy Characteristics'!$C:$C,0))),"",INDEX('Policy Characteristics'!I:I,MATCH($C728,'Policy Characteristics'!$C:$C,0)))</f>
        <v>% of fuel shifted</v>
      </c>
      <c r="P728" s="276" t="str">
        <f>IF(ISBLANK(INDEX('Policy Characteristics'!J:J,MATCH($C728,'Policy Characteristics'!$C:$C,0))),"",INDEX('Policy Characteristics'!J:J,MATCH($C728,'Policy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8" s="276" t="str">
        <f>IF(ISBLANK(INDEX('Policy Characteristics'!K:K,MATCH($C728,'Policy Characteristics'!$C:$C,0))),"",INDEX('Policy Characteristics'!K:K,MATCH($C728,'Policy Characteristics'!$C:$C,0)))</f>
        <v>industry-ag-main.html#fuel-switching</v>
      </c>
      <c r="R728" s="276" t="str">
        <f>IF(ISBLANK(INDEX('Policy Characteristics'!L:L,MATCH($C728,'Policy Characteristics'!$C:$C,0))),"",INDEX('Policy Characteristics'!L:L,MATCH($C728,'Policy Characteristics'!$C:$C,0)))</f>
        <v>industry-elec-and-hydrogen.html</v>
      </c>
    </row>
    <row r="729" spans="1:18" x14ac:dyDescent="0.25">
      <c r="A729" s="276" t="str">
        <f>IF(ISBLANK(INDEX('Policy Characteristics'!A:A,MATCH($C729,'Policy Characteristics'!$C:$C,0))),"",INDEX('Policy Characteristics'!A:A,MATCH($C729,'Policy Characteristics'!$C:$C,0)))</f>
        <v>Industry</v>
      </c>
      <c r="B729" s="285" t="str">
        <f>IF(ISBLANK(INDEX('Policy Characteristics'!B:B,MATCH($C729,'Policy Characteristics'!$C:$C,0))),"",INDEX('Policy Characteristics'!B:B,MATCH($C729,'Policy Characteristics'!$C:$C,0)))</f>
        <v>Electrification</v>
      </c>
      <c r="C729" s="276" t="str">
        <f t="shared" si="35"/>
        <v>Fraction of Eligible Industrial Energy Use Shifted to Electricity</v>
      </c>
      <c r="D729" s="6" t="s">
        <v>3124</v>
      </c>
      <c r="E729" s="1" t="s">
        <v>3608</v>
      </c>
      <c r="F729" t="s">
        <v>3127</v>
      </c>
      <c r="G729" s="47" t="s">
        <v>3615</v>
      </c>
      <c r="H729" s="44">
        <v>2020</v>
      </c>
      <c r="I729" s="347" t="s">
        <v>45</v>
      </c>
      <c r="J729" s="277" t="str">
        <f>IF(ISBLANK(INDEX('Policy Characteristics'!D:D,MATCH($C729,'Policy Characteristics'!$C:$C,0))),"",INDEX('Policy Characteristics'!D:D,MATCH($C729,'Policy Characteristics'!$C:$C,0)))</f>
        <v>Electrification</v>
      </c>
      <c r="K729" s="276" t="str">
        <f>IF(ISBLANK(INDEX('Policy Characteristics'!E:E,MATCH($C729,'Policy Characteristics'!$C:$C,0))),"",INDEX('Policy Characteristics'!E:E,MATCH($C729,'Policy Characteristics'!$C:$C,0)))</f>
        <v>indst shift to electricity</v>
      </c>
      <c r="L729" s="284">
        <f>IF(ISBLANK(INDEX('Policy Characteristics'!F:F,MATCH($C729,'Policy Characteristics'!$C:$C,0))),"",INDEX('Policy Characteristics'!F:F,MATCH($C729,'Policy Characteristics'!$C:$C,0)))</f>
        <v>0</v>
      </c>
      <c r="M729" s="284">
        <f>IF(ISBLANK(INDEX('Policy Characteristics'!G:G,MATCH($C729,'Policy Characteristics'!$C:$C,0))),"",INDEX('Policy Characteristics'!G:G,MATCH($C729,'Policy Characteristics'!$C:$C,0)))</f>
        <v>1</v>
      </c>
      <c r="N729" s="284">
        <f>IF(ISBLANK(INDEX('Policy Characteristics'!H:H,MATCH($C729,'Policy Characteristics'!$C:$C,0))),"",INDEX('Policy Characteristics'!H:H,MATCH($C729,'Policy Characteristics'!$C:$C,0)))</f>
        <v>0.01</v>
      </c>
      <c r="O729" s="276" t="str">
        <f>IF(ISBLANK(INDEX('Policy Characteristics'!I:I,MATCH($C729,'Policy Characteristics'!$C:$C,0))),"",INDEX('Policy Characteristics'!I:I,MATCH($C729,'Policy Characteristics'!$C:$C,0)))</f>
        <v>% of fuel shifted</v>
      </c>
      <c r="P729" s="276" t="str">
        <f>IF(ISBLANK(INDEX('Policy Characteristics'!J:J,MATCH($C729,'Policy Characteristics'!$C:$C,0))),"",INDEX('Policy Characteristics'!J:J,MATCH($C729,'Policy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29" s="276" t="str">
        <f>IF(ISBLANK(INDEX('Policy Characteristics'!K:K,MATCH($C729,'Policy Characteristics'!$C:$C,0))),"",INDEX('Policy Characteristics'!K:K,MATCH($C729,'Policy Characteristics'!$C:$C,0)))</f>
        <v>industry-ag-main.html#fuel-switching</v>
      </c>
      <c r="R729" s="276" t="str">
        <f>IF(ISBLANK(INDEX('Policy Characteristics'!L:L,MATCH($C729,'Policy Characteristics'!$C:$C,0))),"",INDEX('Policy Characteristics'!L:L,MATCH($C729,'Policy Characteristics'!$C:$C,0)))</f>
        <v>industry-elec-and-hydrogen.html</v>
      </c>
    </row>
    <row r="730" spans="1:18" x14ac:dyDescent="0.25">
      <c r="A730" s="276" t="str">
        <f>IF(ISBLANK(INDEX('Policy Characteristics'!A:A,MATCH($C730,'Policy Characteristics'!$C:$C,0))),"",INDEX('Policy Characteristics'!A:A,MATCH($C730,'Policy Characteristics'!$C:$C,0)))</f>
        <v>Industry</v>
      </c>
      <c r="B730" s="285" t="str">
        <f>IF(ISBLANK(INDEX('Policy Characteristics'!B:B,MATCH($C730,'Policy Characteristics'!$C:$C,0))),"",INDEX('Policy Characteristics'!B:B,MATCH($C730,'Policy Characteristics'!$C:$C,0)))</f>
        <v>Electrification</v>
      </c>
      <c r="C730" s="276" t="str">
        <f t="shared" si="35"/>
        <v>Fraction of Eligible Industrial Energy Use Shifted to Electricity</v>
      </c>
      <c r="D730" s="6" t="s">
        <v>3124</v>
      </c>
      <c r="E730" s="1" t="s">
        <v>3609</v>
      </c>
      <c r="F730" t="s">
        <v>3127</v>
      </c>
      <c r="G730" s="47" t="s">
        <v>3616</v>
      </c>
      <c r="H730" s="44">
        <v>2021</v>
      </c>
      <c r="I730" s="347" t="s">
        <v>45</v>
      </c>
      <c r="J730" s="277" t="str">
        <f>IF(ISBLANK(INDEX('Policy Characteristics'!D:D,MATCH($C730,'Policy Characteristics'!$C:$C,0))),"",INDEX('Policy Characteristics'!D:D,MATCH($C730,'Policy Characteristics'!$C:$C,0)))</f>
        <v>Electrification</v>
      </c>
      <c r="K730" s="276" t="str">
        <f>IF(ISBLANK(INDEX('Policy Characteristics'!E:E,MATCH($C730,'Policy Characteristics'!$C:$C,0))),"",INDEX('Policy Characteristics'!E:E,MATCH($C730,'Policy Characteristics'!$C:$C,0)))</f>
        <v>indst shift to electricity</v>
      </c>
      <c r="L730" s="284">
        <f>IF(ISBLANK(INDEX('Policy Characteristics'!F:F,MATCH($C730,'Policy Characteristics'!$C:$C,0))),"",INDEX('Policy Characteristics'!F:F,MATCH($C730,'Policy Characteristics'!$C:$C,0)))</f>
        <v>0</v>
      </c>
      <c r="M730" s="284">
        <f>IF(ISBLANK(INDEX('Policy Characteristics'!G:G,MATCH($C730,'Policy Characteristics'!$C:$C,0))),"",INDEX('Policy Characteristics'!G:G,MATCH($C730,'Policy Characteristics'!$C:$C,0)))</f>
        <v>1</v>
      </c>
      <c r="N730" s="284">
        <f>IF(ISBLANK(INDEX('Policy Characteristics'!H:H,MATCH($C730,'Policy Characteristics'!$C:$C,0))),"",INDEX('Policy Characteristics'!H:H,MATCH($C730,'Policy Characteristics'!$C:$C,0)))</f>
        <v>0.01</v>
      </c>
      <c r="O730" s="276" t="str">
        <f>IF(ISBLANK(INDEX('Policy Characteristics'!I:I,MATCH($C730,'Policy Characteristics'!$C:$C,0))),"",INDEX('Policy Characteristics'!I:I,MATCH($C730,'Policy Characteristics'!$C:$C,0)))</f>
        <v>% of fuel shifted</v>
      </c>
      <c r="P730" s="276" t="str">
        <f>IF(ISBLANK(INDEX('Policy Characteristics'!J:J,MATCH($C730,'Policy Characteristics'!$C:$C,0))),"",INDEX('Policy Characteristics'!J:J,MATCH($C730,'Policy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0" s="276" t="str">
        <f>IF(ISBLANK(INDEX('Policy Characteristics'!K:K,MATCH($C730,'Policy Characteristics'!$C:$C,0))),"",INDEX('Policy Characteristics'!K:K,MATCH($C730,'Policy Characteristics'!$C:$C,0)))</f>
        <v>industry-ag-main.html#fuel-switching</v>
      </c>
      <c r="R730" s="276" t="str">
        <f>IF(ISBLANK(INDEX('Policy Characteristics'!L:L,MATCH($C730,'Policy Characteristics'!$C:$C,0))),"",INDEX('Policy Characteristics'!L:L,MATCH($C730,'Policy Characteristics'!$C:$C,0)))</f>
        <v>industry-elec-and-hydrogen.html</v>
      </c>
    </row>
    <row r="731" spans="1:18" x14ac:dyDescent="0.25">
      <c r="A731" s="276" t="str">
        <f>IF(ISBLANK(INDEX('Policy Characteristics'!A:A,MATCH($C731,'Policy Characteristics'!$C:$C,0))),"",INDEX('Policy Characteristics'!A:A,MATCH($C731,'Policy Characteristics'!$C:$C,0)))</f>
        <v>Industry</v>
      </c>
      <c r="B731" s="285" t="str">
        <f>IF(ISBLANK(INDEX('Policy Characteristics'!B:B,MATCH($C731,'Policy Characteristics'!$C:$C,0))),"",INDEX('Policy Characteristics'!B:B,MATCH($C731,'Policy Characteristics'!$C:$C,0)))</f>
        <v>Electrification</v>
      </c>
      <c r="C731" s="276" t="str">
        <f t="shared" si="35"/>
        <v>Fraction of Eligible Industrial Energy Use Shifted to Electricity</v>
      </c>
      <c r="D731" s="6" t="s">
        <v>3124</v>
      </c>
      <c r="E731" s="1" t="s">
        <v>3610</v>
      </c>
      <c r="F731" t="s">
        <v>3127</v>
      </c>
      <c r="G731" s="47" t="s">
        <v>3617</v>
      </c>
      <c r="H731" s="44">
        <v>2022</v>
      </c>
      <c r="I731" s="347" t="s">
        <v>45</v>
      </c>
      <c r="J731" s="277" t="str">
        <f>IF(ISBLANK(INDEX('Policy Characteristics'!D:D,MATCH($C731,'Policy Characteristics'!$C:$C,0))),"",INDEX('Policy Characteristics'!D:D,MATCH($C731,'Policy Characteristics'!$C:$C,0)))</f>
        <v>Electrification</v>
      </c>
      <c r="K731" s="276" t="str">
        <f>IF(ISBLANK(INDEX('Policy Characteristics'!E:E,MATCH($C731,'Policy Characteristics'!$C:$C,0))),"",INDEX('Policy Characteristics'!E:E,MATCH($C731,'Policy Characteristics'!$C:$C,0)))</f>
        <v>indst shift to electricity</v>
      </c>
      <c r="L731" s="284">
        <f>IF(ISBLANK(INDEX('Policy Characteristics'!F:F,MATCH($C731,'Policy Characteristics'!$C:$C,0))),"",INDEX('Policy Characteristics'!F:F,MATCH($C731,'Policy Characteristics'!$C:$C,0)))</f>
        <v>0</v>
      </c>
      <c r="M731" s="284">
        <f>IF(ISBLANK(INDEX('Policy Characteristics'!G:G,MATCH($C731,'Policy Characteristics'!$C:$C,0))),"",INDEX('Policy Characteristics'!G:G,MATCH($C731,'Policy Characteristics'!$C:$C,0)))</f>
        <v>1</v>
      </c>
      <c r="N731" s="284">
        <f>IF(ISBLANK(INDEX('Policy Characteristics'!H:H,MATCH($C731,'Policy Characteristics'!$C:$C,0))),"",INDEX('Policy Characteristics'!H:H,MATCH($C731,'Policy Characteristics'!$C:$C,0)))</f>
        <v>0.01</v>
      </c>
      <c r="O731" s="276" t="str">
        <f>IF(ISBLANK(INDEX('Policy Characteristics'!I:I,MATCH($C731,'Policy Characteristics'!$C:$C,0))),"",INDEX('Policy Characteristics'!I:I,MATCH($C731,'Policy Characteristics'!$C:$C,0)))</f>
        <v>% of fuel shifted</v>
      </c>
      <c r="P731" s="276" t="str">
        <f>IF(ISBLANK(INDEX('Policy Characteristics'!J:J,MATCH($C731,'Policy Characteristics'!$C:$C,0))),"",INDEX('Policy Characteristics'!J:J,MATCH($C731,'Policy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1" s="276" t="str">
        <f>IF(ISBLANK(INDEX('Policy Characteristics'!K:K,MATCH($C731,'Policy Characteristics'!$C:$C,0))),"",INDEX('Policy Characteristics'!K:K,MATCH($C731,'Policy Characteristics'!$C:$C,0)))</f>
        <v>industry-ag-main.html#fuel-switching</v>
      </c>
      <c r="R731" s="276" t="str">
        <f>IF(ISBLANK(INDEX('Policy Characteristics'!L:L,MATCH($C731,'Policy Characteristics'!$C:$C,0))),"",INDEX('Policy Characteristics'!L:L,MATCH($C731,'Policy Characteristics'!$C:$C,0)))</f>
        <v>industry-elec-and-hydrogen.html</v>
      </c>
    </row>
    <row r="732" spans="1:18" x14ac:dyDescent="0.25">
      <c r="A732" s="276" t="str">
        <f>IF(ISBLANK(INDEX('Policy Characteristics'!A:A,MATCH($C732,'Policy Characteristics'!$C:$C,0))),"",INDEX('Policy Characteristics'!A:A,MATCH($C732,'Policy Characteristics'!$C:$C,0)))</f>
        <v>Industry</v>
      </c>
      <c r="B732" s="285" t="str">
        <f>IF(ISBLANK(INDEX('Policy Characteristics'!B:B,MATCH($C732,'Policy Characteristics'!$C:$C,0))),"",INDEX('Policy Characteristics'!B:B,MATCH($C732,'Policy Characteristics'!$C:$C,0)))</f>
        <v>Electrification</v>
      </c>
      <c r="C732" s="276" t="str">
        <f t="shared" si="35"/>
        <v>Fraction of Eligible Industrial Energy Use Shifted to Electricity</v>
      </c>
      <c r="D732" s="6" t="s">
        <v>3124</v>
      </c>
      <c r="E732" s="1" t="s">
        <v>3611</v>
      </c>
      <c r="F732" t="s">
        <v>3127</v>
      </c>
      <c r="G732" s="47" t="s">
        <v>3618</v>
      </c>
      <c r="H732" s="44">
        <v>2023</v>
      </c>
      <c r="I732" s="347" t="s">
        <v>45</v>
      </c>
      <c r="J732" s="277" t="str">
        <f>IF(ISBLANK(INDEX('Policy Characteristics'!D:D,MATCH($C732,'Policy Characteristics'!$C:$C,0))),"",INDEX('Policy Characteristics'!D:D,MATCH($C732,'Policy Characteristics'!$C:$C,0)))</f>
        <v>Electrification</v>
      </c>
      <c r="K732" s="276" t="str">
        <f>IF(ISBLANK(INDEX('Policy Characteristics'!E:E,MATCH($C732,'Policy Characteristics'!$C:$C,0))),"",INDEX('Policy Characteristics'!E:E,MATCH($C732,'Policy Characteristics'!$C:$C,0)))</f>
        <v>indst shift to electricity</v>
      </c>
      <c r="L732" s="284">
        <f>IF(ISBLANK(INDEX('Policy Characteristics'!F:F,MATCH($C732,'Policy Characteristics'!$C:$C,0))),"",INDEX('Policy Characteristics'!F:F,MATCH($C732,'Policy Characteristics'!$C:$C,0)))</f>
        <v>0</v>
      </c>
      <c r="M732" s="284">
        <f>IF(ISBLANK(INDEX('Policy Characteristics'!G:G,MATCH($C732,'Policy Characteristics'!$C:$C,0))),"",INDEX('Policy Characteristics'!G:G,MATCH($C732,'Policy Characteristics'!$C:$C,0)))</f>
        <v>1</v>
      </c>
      <c r="N732" s="284">
        <f>IF(ISBLANK(INDEX('Policy Characteristics'!H:H,MATCH($C732,'Policy Characteristics'!$C:$C,0))),"",INDEX('Policy Characteristics'!H:H,MATCH($C732,'Policy Characteristics'!$C:$C,0)))</f>
        <v>0.01</v>
      </c>
      <c r="O732" s="276" t="str">
        <f>IF(ISBLANK(INDEX('Policy Characteristics'!I:I,MATCH($C732,'Policy Characteristics'!$C:$C,0))),"",INDEX('Policy Characteristics'!I:I,MATCH($C732,'Policy Characteristics'!$C:$C,0)))</f>
        <v>% of fuel shifted</v>
      </c>
      <c r="P732" s="276" t="str">
        <f>IF(ISBLANK(INDEX('Policy Characteristics'!J:J,MATCH($C732,'Policy Characteristics'!$C:$C,0))),"",INDEX('Policy Characteristics'!J:J,MATCH($C732,'Policy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2" s="276" t="str">
        <f>IF(ISBLANK(INDEX('Policy Characteristics'!K:K,MATCH($C732,'Policy Characteristics'!$C:$C,0))),"",INDEX('Policy Characteristics'!K:K,MATCH($C732,'Policy Characteristics'!$C:$C,0)))</f>
        <v>industry-ag-main.html#fuel-switching</v>
      </c>
      <c r="R732" s="276" t="str">
        <f>IF(ISBLANK(INDEX('Policy Characteristics'!L:L,MATCH($C732,'Policy Characteristics'!$C:$C,0))),"",INDEX('Policy Characteristics'!L:L,MATCH($C732,'Policy Characteristics'!$C:$C,0)))</f>
        <v>industry-elec-and-hydrogen.html</v>
      </c>
    </row>
    <row r="733" spans="1:18" x14ac:dyDescent="0.25">
      <c r="A733" s="276" t="str">
        <f>IF(ISBLANK(INDEX('Policy Characteristics'!A:A,MATCH($C733,'Policy Characteristics'!$C:$C,0))),"",INDEX('Policy Characteristics'!A:A,MATCH($C733,'Policy Characteristics'!$C:$C,0)))</f>
        <v>Industry</v>
      </c>
      <c r="B733" s="285" t="str">
        <f>IF(ISBLANK(INDEX('Policy Characteristics'!B:B,MATCH($C733,'Policy Characteristics'!$C:$C,0))),"",INDEX('Policy Characteristics'!B:B,MATCH($C733,'Policy Characteristics'!$C:$C,0)))</f>
        <v>Electrification</v>
      </c>
      <c r="C733" s="276" t="str">
        <f t="shared" si="35"/>
        <v>Fraction of Eligible Industrial Energy Use Shifted to Electricity</v>
      </c>
      <c r="D733" s="6" t="s">
        <v>3124</v>
      </c>
      <c r="E733" s="1" t="s">
        <v>3612</v>
      </c>
      <c r="F733" t="s">
        <v>3127</v>
      </c>
      <c r="G733" s="47" t="s">
        <v>3619</v>
      </c>
      <c r="H733" s="44">
        <v>2024</v>
      </c>
      <c r="I733" s="347" t="s">
        <v>45</v>
      </c>
      <c r="J733" s="277" t="str">
        <f>IF(ISBLANK(INDEX('Policy Characteristics'!D:D,MATCH($C733,'Policy Characteristics'!$C:$C,0))),"",INDEX('Policy Characteristics'!D:D,MATCH($C733,'Policy Characteristics'!$C:$C,0)))</f>
        <v>Electrification</v>
      </c>
      <c r="K733" s="276" t="str">
        <f>IF(ISBLANK(INDEX('Policy Characteristics'!E:E,MATCH($C733,'Policy Characteristics'!$C:$C,0))),"",INDEX('Policy Characteristics'!E:E,MATCH($C733,'Policy Characteristics'!$C:$C,0)))</f>
        <v>indst shift to electricity</v>
      </c>
      <c r="L733" s="284">
        <f>IF(ISBLANK(INDEX('Policy Characteristics'!F:F,MATCH($C733,'Policy Characteristics'!$C:$C,0))),"",INDEX('Policy Characteristics'!F:F,MATCH($C733,'Policy Characteristics'!$C:$C,0)))</f>
        <v>0</v>
      </c>
      <c r="M733" s="284">
        <f>IF(ISBLANK(INDEX('Policy Characteristics'!G:G,MATCH($C733,'Policy Characteristics'!$C:$C,0))),"",INDEX('Policy Characteristics'!G:G,MATCH($C733,'Policy Characteristics'!$C:$C,0)))</f>
        <v>1</v>
      </c>
      <c r="N733" s="284">
        <f>IF(ISBLANK(INDEX('Policy Characteristics'!H:H,MATCH($C733,'Policy Characteristics'!$C:$C,0))),"",INDEX('Policy Characteristics'!H:H,MATCH($C733,'Policy Characteristics'!$C:$C,0)))</f>
        <v>0.01</v>
      </c>
      <c r="O733" s="276" t="str">
        <f>IF(ISBLANK(INDEX('Policy Characteristics'!I:I,MATCH($C733,'Policy Characteristics'!$C:$C,0))),"",INDEX('Policy Characteristics'!I:I,MATCH($C733,'Policy Characteristics'!$C:$C,0)))</f>
        <v>% of fuel shifted</v>
      </c>
      <c r="P733" s="276" t="str">
        <f>IF(ISBLANK(INDEX('Policy Characteristics'!J:J,MATCH($C733,'Policy Characteristics'!$C:$C,0))),"",INDEX('Policy Characteristics'!J:J,MATCH($C733,'Policy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3" s="276" t="str">
        <f>IF(ISBLANK(INDEX('Policy Characteristics'!K:K,MATCH($C733,'Policy Characteristics'!$C:$C,0))),"",INDEX('Policy Characteristics'!K:K,MATCH($C733,'Policy Characteristics'!$C:$C,0)))</f>
        <v>industry-ag-main.html#fuel-switching</v>
      </c>
      <c r="R733" s="276" t="str">
        <f>IF(ISBLANK(INDEX('Policy Characteristics'!L:L,MATCH($C733,'Policy Characteristics'!$C:$C,0))),"",INDEX('Policy Characteristics'!L:L,MATCH($C733,'Policy Characteristics'!$C:$C,0)))</f>
        <v>industry-elec-and-hydrogen.html</v>
      </c>
    </row>
    <row r="734" spans="1:18" x14ac:dyDescent="0.25">
      <c r="A734" s="276" t="str">
        <f>IF(ISBLANK(INDEX('Policy Characteristics'!A:A,MATCH($C734,'Policy Characteristics'!$C:$C,0))),"",INDEX('Policy Characteristics'!A:A,MATCH($C734,'Policy Characteristics'!$C:$C,0)))</f>
        <v>Industry</v>
      </c>
      <c r="B734" s="285" t="str">
        <f>IF(ISBLANK(INDEX('Policy Characteristics'!B:B,MATCH($C734,'Policy Characteristics'!$C:$C,0))),"",INDEX('Policy Characteristics'!B:B,MATCH($C734,'Policy Characteristics'!$C:$C,0)))</f>
        <v>Electrification</v>
      </c>
      <c r="C734" s="276" t="str">
        <f t="shared" si="35"/>
        <v>Fraction of Eligible Industrial Energy Use Shifted to Electricity</v>
      </c>
      <c r="D734" s="6" t="s">
        <v>3124</v>
      </c>
      <c r="E734" s="1" t="s">
        <v>3606</v>
      </c>
      <c r="F734" t="s">
        <v>3127</v>
      </c>
      <c r="G734" s="47" t="s">
        <v>3620</v>
      </c>
      <c r="H734" s="44">
        <v>2025</v>
      </c>
      <c r="I734" s="347" t="s">
        <v>45</v>
      </c>
      <c r="J734" s="277" t="str">
        <f>IF(ISBLANK(INDEX('Policy Characteristics'!D:D,MATCH($C734,'Policy Characteristics'!$C:$C,0))),"",INDEX('Policy Characteristics'!D:D,MATCH($C734,'Policy Characteristics'!$C:$C,0)))</f>
        <v>Electrification</v>
      </c>
      <c r="K734" s="276" t="str">
        <f>IF(ISBLANK(INDEX('Policy Characteristics'!E:E,MATCH($C734,'Policy Characteristics'!$C:$C,0))),"",INDEX('Policy Characteristics'!E:E,MATCH($C734,'Policy Characteristics'!$C:$C,0)))</f>
        <v>indst shift to electricity</v>
      </c>
      <c r="L734" s="284">
        <f>IF(ISBLANK(INDEX('Policy Characteristics'!F:F,MATCH($C734,'Policy Characteristics'!$C:$C,0))),"",INDEX('Policy Characteristics'!F:F,MATCH($C734,'Policy Characteristics'!$C:$C,0)))</f>
        <v>0</v>
      </c>
      <c r="M734" s="284">
        <f>IF(ISBLANK(INDEX('Policy Characteristics'!G:G,MATCH($C734,'Policy Characteristics'!$C:$C,0))),"",INDEX('Policy Characteristics'!G:G,MATCH($C734,'Policy Characteristics'!$C:$C,0)))</f>
        <v>1</v>
      </c>
      <c r="N734" s="284">
        <f>IF(ISBLANK(INDEX('Policy Characteristics'!H:H,MATCH($C734,'Policy Characteristics'!$C:$C,0))),"",INDEX('Policy Characteristics'!H:H,MATCH($C734,'Policy Characteristics'!$C:$C,0)))</f>
        <v>0.01</v>
      </c>
      <c r="O734" s="276" t="str">
        <f>IF(ISBLANK(INDEX('Policy Characteristics'!I:I,MATCH($C734,'Policy Characteristics'!$C:$C,0))),"",INDEX('Policy Characteristics'!I:I,MATCH($C734,'Policy Characteristics'!$C:$C,0)))</f>
        <v>% of fuel shifted</v>
      </c>
      <c r="P734" s="276" t="str">
        <f>IF(ISBLANK(INDEX('Policy Characteristics'!J:J,MATCH($C734,'Policy Characteristics'!$C:$C,0))),"",INDEX('Policy Characteristics'!J:J,MATCH($C734,'Policy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4" s="276" t="str">
        <f>IF(ISBLANK(INDEX('Policy Characteristics'!K:K,MATCH($C734,'Policy Characteristics'!$C:$C,0))),"",INDEX('Policy Characteristics'!K:K,MATCH($C734,'Policy Characteristics'!$C:$C,0)))</f>
        <v>industry-ag-main.html#fuel-switching</v>
      </c>
      <c r="R734" s="276" t="str">
        <f>IF(ISBLANK(INDEX('Policy Characteristics'!L:L,MATCH($C734,'Policy Characteristics'!$C:$C,0))),"",INDEX('Policy Characteristics'!L:L,MATCH($C734,'Policy Characteristics'!$C:$C,0)))</f>
        <v>industry-elec-and-hydrogen.html</v>
      </c>
    </row>
    <row r="735" spans="1:18" x14ac:dyDescent="0.25">
      <c r="A735" s="276" t="str">
        <f>IF(ISBLANK(INDEX('Policy Characteristics'!A:A,MATCH($C735,'Policy Characteristics'!$C:$C,0))),"",INDEX('Policy Characteristics'!A:A,MATCH($C735,'Policy Characteristics'!$C:$C,0)))</f>
        <v>Industry</v>
      </c>
      <c r="B735" s="285" t="str">
        <f>IF(ISBLANK(INDEX('Policy Characteristics'!B:B,MATCH($C735,'Policy Characteristics'!$C:$C,0))),"",INDEX('Policy Characteristics'!B:B,MATCH($C735,'Policy Characteristics'!$C:$C,0)))</f>
        <v>Electrification</v>
      </c>
      <c r="C735" s="276" t="str">
        <f t="shared" si="35"/>
        <v>Fraction of Eligible Industrial Energy Use Shifted to Electricity</v>
      </c>
      <c r="D735" s="6" t="s">
        <v>3125</v>
      </c>
      <c r="E735" s="1" t="s">
        <v>3605</v>
      </c>
      <c r="F735" t="s">
        <v>3086</v>
      </c>
      <c r="G735" s="47" t="s">
        <v>3613</v>
      </c>
      <c r="H735" s="44">
        <v>2026</v>
      </c>
      <c r="I735" s="347" t="s">
        <v>45</v>
      </c>
      <c r="J735" s="277" t="str">
        <f>IF(ISBLANK(INDEX('Policy Characteristics'!D:D,MATCH($C735,'Policy Characteristics'!$C:$C,0))),"",INDEX('Policy Characteristics'!D:D,MATCH($C735,'Policy Characteristics'!$C:$C,0)))</f>
        <v>Electrification</v>
      </c>
      <c r="K735" s="276" t="str">
        <f>IF(ISBLANK(INDEX('Policy Characteristics'!E:E,MATCH($C735,'Policy Characteristics'!$C:$C,0))),"",INDEX('Policy Characteristics'!E:E,MATCH($C735,'Policy Characteristics'!$C:$C,0)))</f>
        <v>indst shift to electricity</v>
      </c>
      <c r="L735" s="284">
        <f>IF(ISBLANK(INDEX('Policy Characteristics'!F:F,MATCH($C735,'Policy Characteristics'!$C:$C,0))),"",INDEX('Policy Characteristics'!F:F,MATCH($C735,'Policy Characteristics'!$C:$C,0)))</f>
        <v>0</v>
      </c>
      <c r="M735" s="284">
        <f>IF(ISBLANK(INDEX('Policy Characteristics'!G:G,MATCH($C735,'Policy Characteristics'!$C:$C,0))),"",INDEX('Policy Characteristics'!G:G,MATCH($C735,'Policy Characteristics'!$C:$C,0)))</f>
        <v>1</v>
      </c>
      <c r="N735" s="284">
        <f>IF(ISBLANK(INDEX('Policy Characteristics'!H:H,MATCH($C735,'Policy Characteristics'!$C:$C,0))),"",INDEX('Policy Characteristics'!H:H,MATCH($C735,'Policy Characteristics'!$C:$C,0)))</f>
        <v>0.01</v>
      </c>
      <c r="O735" s="276" t="str">
        <f>IF(ISBLANK(INDEX('Policy Characteristics'!I:I,MATCH($C735,'Policy Characteristics'!$C:$C,0))),"",INDEX('Policy Characteristics'!I:I,MATCH($C735,'Policy Characteristics'!$C:$C,0)))</f>
        <v>% of fuel shifted</v>
      </c>
      <c r="P735" s="276" t="str">
        <f>IF(ISBLANK(INDEX('Policy Characteristics'!J:J,MATCH($C735,'Policy Characteristics'!$C:$C,0))),"",INDEX('Policy Characteristics'!J:J,MATCH($C735,'Policy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5" s="276" t="str">
        <f>IF(ISBLANK(INDEX('Policy Characteristics'!K:K,MATCH($C735,'Policy Characteristics'!$C:$C,0))),"",INDEX('Policy Characteristics'!K:K,MATCH($C735,'Policy Characteristics'!$C:$C,0)))</f>
        <v>industry-ag-main.html#fuel-switching</v>
      </c>
      <c r="R735" s="276" t="str">
        <f>IF(ISBLANK(INDEX('Policy Characteristics'!L:L,MATCH($C735,'Policy Characteristics'!$C:$C,0))),"",INDEX('Policy Characteristics'!L:L,MATCH($C735,'Policy Characteristics'!$C:$C,0)))</f>
        <v>industry-elec-and-hydrogen.html</v>
      </c>
    </row>
    <row r="736" spans="1:18" x14ac:dyDescent="0.25">
      <c r="A736" s="276" t="str">
        <f>IF(ISBLANK(INDEX('Policy Characteristics'!A:A,MATCH($C736,'Policy Characteristics'!$C:$C,0))),"",INDEX('Policy Characteristics'!A:A,MATCH($C736,'Policy Characteristics'!$C:$C,0)))</f>
        <v>Industry</v>
      </c>
      <c r="B736" s="285" t="str">
        <f>IF(ISBLANK(INDEX('Policy Characteristics'!B:B,MATCH($C736,'Policy Characteristics'!$C:$C,0))),"",INDEX('Policy Characteristics'!B:B,MATCH($C736,'Policy Characteristics'!$C:$C,0)))</f>
        <v>Electrification</v>
      </c>
      <c r="C736" s="276" t="str">
        <f t="shared" si="35"/>
        <v>Fraction of Eligible Industrial Energy Use Shifted to Electricity</v>
      </c>
      <c r="D736" s="6" t="s">
        <v>3125</v>
      </c>
      <c r="E736" s="1" t="s">
        <v>3607</v>
      </c>
      <c r="F736" t="s">
        <v>3086</v>
      </c>
      <c r="G736" s="47" t="s">
        <v>3614</v>
      </c>
      <c r="H736" s="44">
        <v>2027</v>
      </c>
      <c r="I736" s="347" t="s">
        <v>44</v>
      </c>
      <c r="J736" s="277" t="str">
        <f>IF(ISBLANK(INDEX('Policy Characteristics'!D:D,MATCH($C736,'Policy Characteristics'!$C:$C,0))),"",INDEX('Policy Characteristics'!D:D,MATCH($C736,'Policy Characteristics'!$C:$C,0)))</f>
        <v>Electrification</v>
      </c>
      <c r="K736" s="276" t="str">
        <f>IF(ISBLANK(INDEX('Policy Characteristics'!E:E,MATCH($C736,'Policy Characteristics'!$C:$C,0))),"",INDEX('Policy Characteristics'!E:E,MATCH($C736,'Policy Characteristics'!$C:$C,0)))</f>
        <v>indst shift to electricity</v>
      </c>
      <c r="L736" s="284">
        <f>IF(ISBLANK(INDEX('Policy Characteristics'!F:F,MATCH($C736,'Policy Characteristics'!$C:$C,0))),"",INDEX('Policy Characteristics'!F:F,MATCH($C736,'Policy Characteristics'!$C:$C,0)))</f>
        <v>0</v>
      </c>
      <c r="M736" s="284">
        <f>IF(ISBLANK(INDEX('Policy Characteristics'!G:G,MATCH($C736,'Policy Characteristics'!$C:$C,0))),"",INDEX('Policy Characteristics'!G:G,MATCH($C736,'Policy Characteristics'!$C:$C,0)))</f>
        <v>1</v>
      </c>
      <c r="N736" s="284">
        <f>IF(ISBLANK(INDEX('Policy Characteristics'!H:H,MATCH($C736,'Policy Characteristics'!$C:$C,0))),"",INDEX('Policy Characteristics'!H:H,MATCH($C736,'Policy Characteristics'!$C:$C,0)))</f>
        <v>0.01</v>
      </c>
      <c r="O736" s="276" t="str">
        <f>IF(ISBLANK(INDEX('Policy Characteristics'!I:I,MATCH($C736,'Policy Characteristics'!$C:$C,0))),"",INDEX('Policy Characteristics'!I:I,MATCH($C736,'Policy Characteristics'!$C:$C,0)))</f>
        <v>% of fuel shifted</v>
      </c>
      <c r="P736" s="276" t="str">
        <f>IF(ISBLANK(INDEX('Policy Characteristics'!J:J,MATCH($C736,'Policy Characteristics'!$C:$C,0))),"",INDEX('Policy Characteristics'!J:J,MATCH($C736,'Policy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6" s="276" t="str">
        <f>IF(ISBLANK(INDEX('Policy Characteristics'!K:K,MATCH($C736,'Policy Characteristics'!$C:$C,0))),"",INDEX('Policy Characteristics'!K:K,MATCH($C736,'Policy Characteristics'!$C:$C,0)))</f>
        <v>industry-ag-main.html#fuel-switching</v>
      </c>
      <c r="R736" s="276" t="str">
        <f>IF(ISBLANK(INDEX('Policy Characteristics'!L:L,MATCH($C736,'Policy Characteristics'!$C:$C,0))),"",INDEX('Policy Characteristics'!L:L,MATCH($C736,'Policy Characteristics'!$C:$C,0)))</f>
        <v>industry-elec-and-hydrogen.html</v>
      </c>
    </row>
    <row r="737" spans="1:18" x14ac:dyDescent="0.25">
      <c r="A737" s="276" t="str">
        <f>IF(ISBLANK(INDEX('Policy Characteristics'!A:A,MATCH($C737,'Policy Characteristics'!$C:$C,0))),"",INDEX('Policy Characteristics'!A:A,MATCH($C737,'Policy Characteristics'!$C:$C,0)))</f>
        <v>Industry</v>
      </c>
      <c r="B737" s="285" t="str">
        <f>IF(ISBLANK(INDEX('Policy Characteristics'!B:B,MATCH($C737,'Policy Characteristics'!$C:$C,0))),"",INDEX('Policy Characteristics'!B:B,MATCH($C737,'Policy Characteristics'!$C:$C,0)))</f>
        <v>Electrification</v>
      </c>
      <c r="C737" s="276" t="str">
        <f t="shared" si="35"/>
        <v>Fraction of Eligible Industrial Energy Use Shifted to Electricity</v>
      </c>
      <c r="D737" s="6" t="s">
        <v>3125</v>
      </c>
      <c r="E737" s="1" t="s">
        <v>3608</v>
      </c>
      <c r="F737" t="s">
        <v>3086</v>
      </c>
      <c r="G737" s="47" t="s">
        <v>3615</v>
      </c>
      <c r="H737" s="44">
        <v>2028</v>
      </c>
      <c r="I737" s="347" t="s">
        <v>45</v>
      </c>
      <c r="J737" s="277" t="str">
        <f>IF(ISBLANK(INDEX('Policy Characteristics'!D:D,MATCH($C737,'Policy Characteristics'!$C:$C,0))),"",INDEX('Policy Characteristics'!D:D,MATCH($C737,'Policy Characteristics'!$C:$C,0)))</f>
        <v>Electrification</v>
      </c>
      <c r="K737" s="276" t="str">
        <f>IF(ISBLANK(INDEX('Policy Characteristics'!E:E,MATCH($C737,'Policy Characteristics'!$C:$C,0))),"",INDEX('Policy Characteristics'!E:E,MATCH($C737,'Policy Characteristics'!$C:$C,0)))</f>
        <v>indst shift to electricity</v>
      </c>
      <c r="L737" s="284">
        <f>IF(ISBLANK(INDEX('Policy Characteristics'!F:F,MATCH($C737,'Policy Characteristics'!$C:$C,0))),"",INDEX('Policy Characteristics'!F:F,MATCH($C737,'Policy Characteristics'!$C:$C,0)))</f>
        <v>0</v>
      </c>
      <c r="M737" s="284">
        <f>IF(ISBLANK(INDEX('Policy Characteristics'!G:G,MATCH($C737,'Policy Characteristics'!$C:$C,0))),"",INDEX('Policy Characteristics'!G:G,MATCH($C737,'Policy Characteristics'!$C:$C,0)))</f>
        <v>1</v>
      </c>
      <c r="N737" s="284">
        <f>IF(ISBLANK(INDEX('Policy Characteristics'!H:H,MATCH($C737,'Policy Characteristics'!$C:$C,0))),"",INDEX('Policy Characteristics'!H:H,MATCH($C737,'Policy Characteristics'!$C:$C,0)))</f>
        <v>0.01</v>
      </c>
      <c r="O737" s="276" t="str">
        <f>IF(ISBLANK(INDEX('Policy Characteristics'!I:I,MATCH($C737,'Policy Characteristics'!$C:$C,0))),"",INDEX('Policy Characteristics'!I:I,MATCH($C737,'Policy Characteristics'!$C:$C,0)))</f>
        <v>% of fuel shifted</v>
      </c>
      <c r="P737" s="276" t="str">
        <f>IF(ISBLANK(INDEX('Policy Characteristics'!J:J,MATCH($C737,'Policy Characteristics'!$C:$C,0))),"",INDEX('Policy Characteristics'!J:J,MATCH($C737,'Policy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7" s="276" t="str">
        <f>IF(ISBLANK(INDEX('Policy Characteristics'!K:K,MATCH($C737,'Policy Characteristics'!$C:$C,0))),"",INDEX('Policy Characteristics'!K:K,MATCH($C737,'Policy Characteristics'!$C:$C,0)))</f>
        <v>industry-ag-main.html#fuel-switching</v>
      </c>
      <c r="R737" s="276" t="str">
        <f>IF(ISBLANK(INDEX('Policy Characteristics'!L:L,MATCH($C737,'Policy Characteristics'!$C:$C,0))),"",INDEX('Policy Characteristics'!L:L,MATCH($C737,'Policy Characteristics'!$C:$C,0)))</f>
        <v>industry-elec-and-hydrogen.html</v>
      </c>
    </row>
    <row r="738" spans="1:18" x14ac:dyDescent="0.25">
      <c r="A738" s="276" t="str">
        <f>IF(ISBLANK(INDEX('Policy Characteristics'!A:A,MATCH($C738,'Policy Characteristics'!$C:$C,0))),"",INDEX('Policy Characteristics'!A:A,MATCH($C738,'Policy Characteristics'!$C:$C,0)))</f>
        <v>Industry</v>
      </c>
      <c r="B738" s="285" t="str">
        <f>IF(ISBLANK(INDEX('Policy Characteristics'!B:B,MATCH($C738,'Policy Characteristics'!$C:$C,0))),"",INDEX('Policy Characteristics'!B:B,MATCH($C738,'Policy Characteristics'!$C:$C,0)))</f>
        <v>Electrification</v>
      </c>
      <c r="C738" s="276" t="str">
        <f t="shared" si="35"/>
        <v>Fraction of Eligible Industrial Energy Use Shifted to Electricity</v>
      </c>
      <c r="D738" s="6" t="s">
        <v>3125</v>
      </c>
      <c r="E738" s="1" t="s">
        <v>3609</v>
      </c>
      <c r="F738" t="s">
        <v>3086</v>
      </c>
      <c r="G738" s="47" t="s">
        <v>3616</v>
      </c>
      <c r="H738" s="44">
        <v>2029</v>
      </c>
      <c r="I738" s="347" t="s">
        <v>45</v>
      </c>
      <c r="J738" s="277" t="str">
        <f>IF(ISBLANK(INDEX('Policy Characteristics'!D:D,MATCH($C738,'Policy Characteristics'!$C:$C,0))),"",INDEX('Policy Characteristics'!D:D,MATCH($C738,'Policy Characteristics'!$C:$C,0)))</f>
        <v>Electrification</v>
      </c>
      <c r="K738" s="276" t="str">
        <f>IF(ISBLANK(INDEX('Policy Characteristics'!E:E,MATCH($C738,'Policy Characteristics'!$C:$C,0))),"",INDEX('Policy Characteristics'!E:E,MATCH($C738,'Policy Characteristics'!$C:$C,0)))</f>
        <v>indst shift to electricity</v>
      </c>
      <c r="L738" s="284">
        <f>IF(ISBLANK(INDEX('Policy Characteristics'!F:F,MATCH($C738,'Policy Characteristics'!$C:$C,0))),"",INDEX('Policy Characteristics'!F:F,MATCH($C738,'Policy Characteristics'!$C:$C,0)))</f>
        <v>0</v>
      </c>
      <c r="M738" s="284">
        <f>IF(ISBLANK(INDEX('Policy Characteristics'!G:G,MATCH($C738,'Policy Characteristics'!$C:$C,0))),"",INDEX('Policy Characteristics'!G:G,MATCH($C738,'Policy Characteristics'!$C:$C,0)))</f>
        <v>1</v>
      </c>
      <c r="N738" s="284">
        <f>IF(ISBLANK(INDEX('Policy Characteristics'!H:H,MATCH($C738,'Policy Characteristics'!$C:$C,0))),"",INDEX('Policy Characteristics'!H:H,MATCH($C738,'Policy Characteristics'!$C:$C,0)))</f>
        <v>0.01</v>
      </c>
      <c r="O738" s="276" t="str">
        <f>IF(ISBLANK(INDEX('Policy Characteristics'!I:I,MATCH($C738,'Policy Characteristics'!$C:$C,0))),"",INDEX('Policy Characteristics'!I:I,MATCH($C738,'Policy Characteristics'!$C:$C,0)))</f>
        <v>% of fuel shifted</v>
      </c>
      <c r="P738" s="276" t="str">
        <f>IF(ISBLANK(INDEX('Policy Characteristics'!J:J,MATCH($C738,'Policy Characteristics'!$C:$C,0))),"",INDEX('Policy Characteristics'!J:J,MATCH($C738,'Policy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8" s="276" t="str">
        <f>IF(ISBLANK(INDEX('Policy Characteristics'!K:K,MATCH($C738,'Policy Characteristics'!$C:$C,0))),"",INDEX('Policy Characteristics'!K:K,MATCH($C738,'Policy Characteristics'!$C:$C,0)))</f>
        <v>industry-ag-main.html#fuel-switching</v>
      </c>
      <c r="R738" s="276" t="str">
        <f>IF(ISBLANK(INDEX('Policy Characteristics'!L:L,MATCH($C738,'Policy Characteristics'!$C:$C,0))),"",INDEX('Policy Characteristics'!L:L,MATCH($C738,'Policy Characteristics'!$C:$C,0)))</f>
        <v>industry-elec-and-hydrogen.html</v>
      </c>
    </row>
    <row r="739" spans="1:18" x14ac:dyDescent="0.25">
      <c r="A739" s="276" t="str">
        <f>IF(ISBLANK(INDEX('Policy Characteristics'!A:A,MATCH($C739,'Policy Characteristics'!$C:$C,0))),"",INDEX('Policy Characteristics'!A:A,MATCH($C739,'Policy Characteristics'!$C:$C,0)))</f>
        <v>Industry</v>
      </c>
      <c r="B739" s="285" t="str">
        <f>IF(ISBLANK(INDEX('Policy Characteristics'!B:B,MATCH($C739,'Policy Characteristics'!$C:$C,0))),"",INDEX('Policy Characteristics'!B:B,MATCH($C739,'Policy Characteristics'!$C:$C,0)))</f>
        <v>Electrification</v>
      </c>
      <c r="C739" s="276" t="str">
        <f t="shared" si="35"/>
        <v>Fraction of Eligible Industrial Energy Use Shifted to Electricity</v>
      </c>
      <c r="D739" s="6" t="s">
        <v>3125</v>
      </c>
      <c r="E739" s="1" t="s">
        <v>3610</v>
      </c>
      <c r="F739" t="s">
        <v>3086</v>
      </c>
      <c r="G739" s="47" t="s">
        <v>3617</v>
      </c>
      <c r="H739" s="44">
        <v>2030</v>
      </c>
      <c r="I739" s="347" t="s">
        <v>45</v>
      </c>
      <c r="J739" s="277" t="str">
        <f>IF(ISBLANK(INDEX('Policy Characteristics'!D:D,MATCH($C739,'Policy Characteristics'!$C:$C,0))),"",INDEX('Policy Characteristics'!D:D,MATCH($C739,'Policy Characteristics'!$C:$C,0)))</f>
        <v>Electrification</v>
      </c>
      <c r="K739" s="276" t="str">
        <f>IF(ISBLANK(INDEX('Policy Characteristics'!E:E,MATCH($C739,'Policy Characteristics'!$C:$C,0))),"",INDEX('Policy Characteristics'!E:E,MATCH($C739,'Policy Characteristics'!$C:$C,0)))</f>
        <v>indst shift to electricity</v>
      </c>
      <c r="L739" s="284">
        <f>IF(ISBLANK(INDEX('Policy Characteristics'!F:F,MATCH($C739,'Policy Characteristics'!$C:$C,0))),"",INDEX('Policy Characteristics'!F:F,MATCH($C739,'Policy Characteristics'!$C:$C,0)))</f>
        <v>0</v>
      </c>
      <c r="M739" s="284">
        <f>IF(ISBLANK(INDEX('Policy Characteristics'!G:G,MATCH($C739,'Policy Characteristics'!$C:$C,0))),"",INDEX('Policy Characteristics'!G:G,MATCH($C739,'Policy Characteristics'!$C:$C,0)))</f>
        <v>1</v>
      </c>
      <c r="N739" s="284">
        <f>IF(ISBLANK(INDEX('Policy Characteristics'!H:H,MATCH($C739,'Policy Characteristics'!$C:$C,0))),"",INDEX('Policy Characteristics'!H:H,MATCH($C739,'Policy Characteristics'!$C:$C,0)))</f>
        <v>0.01</v>
      </c>
      <c r="O739" s="276" t="str">
        <f>IF(ISBLANK(INDEX('Policy Characteristics'!I:I,MATCH($C739,'Policy Characteristics'!$C:$C,0))),"",INDEX('Policy Characteristics'!I:I,MATCH($C739,'Policy Characteristics'!$C:$C,0)))</f>
        <v>% of fuel shifted</v>
      </c>
      <c r="P739" s="276" t="str">
        <f>IF(ISBLANK(INDEX('Policy Characteristics'!J:J,MATCH($C739,'Policy Characteristics'!$C:$C,0))),"",INDEX('Policy Characteristics'!J:J,MATCH($C739,'Policy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39" s="276" t="str">
        <f>IF(ISBLANK(INDEX('Policy Characteristics'!K:K,MATCH($C739,'Policy Characteristics'!$C:$C,0))),"",INDEX('Policy Characteristics'!K:K,MATCH($C739,'Policy Characteristics'!$C:$C,0)))</f>
        <v>industry-ag-main.html#fuel-switching</v>
      </c>
      <c r="R739" s="276" t="str">
        <f>IF(ISBLANK(INDEX('Policy Characteristics'!L:L,MATCH($C739,'Policy Characteristics'!$C:$C,0))),"",INDEX('Policy Characteristics'!L:L,MATCH($C739,'Policy Characteristics'!$C:$C,0)))</f>
        <v>industry-elec-and-hydrogen.html</v>
      </c>
    </row>
    <row r="740" spans="1:18" x14ac:dyDescent="0.25">
      <c r="A740" s="276" t="str">
        <f>IF(ISBLANK(INDEX('Policy Characteristics'!A:A,MATCH($C740,'Policy Characteristics'!$C:$C,0))),"",INDEX('Policy Characteristics'!A:A,MATCH($C740,'Policy Characteristics'!$C:$C,0)))</f>
        <v>Industry</v>
      </c>
      <c r="B740" s="285" t="str">
        <f>IF(ISBLANK(INDEX('Policy Characteristics'!B:B,MATCH($C740,'Policy Characteristics'!$C:$C,0))),"",INDEX('Policy Characteristics'!B:B,MATCH($C740,'Policy Characteristics'!$C:$C,0)))</f>
        <v>Electrification</v>
      </c>
      <c r="C740" s="276" t="str">
        <f t="shared" si="35"/>
        <v>Fraction of Eligible Industrial Energy Use Shifted to Electricity</v>
      </c>
      <c r="D740" s="6" t="s">
        <v>3125</v>
      </c>
      <c r="E740" s="1" t="s">
        <v>3611</v>
      </c>
      <c r="F740" t="s">
        <v>3086</v>
      </c>
      <c r="G740" s="47" t="s">
        <v>3618</v>
      </c>
      <c r="H740" s="44">
        <v>2031</v>
      </c>
      <c r="I740" s="347" t="s">
        <v>45</v>
      </c>
      <c r="J740" s="277" t="str">
        <f>IF(ISBLANK(INDEX('Policy Characteristics'!D:D,MATCH($C740,'Policy Characteristics'!$C:$C,0))),"",INDEX('Policy Characteristics'!D:D,MATCH($C740,'Policy Characteristics'!$C:$C,0)))</f>
        <v>Electrification</v>
      </c>
      <c r="K740" s="276" t="str">
        <f>IF(ISBLANK(INDEX('Policy Characteristics'!E:E,MATCH($C740,'Policy Characteristics'!$C:$C,0))),"",INDEX('Policy Characteristics'!E:E,MATCH($C740,'Policy Characteristics'!$C:$C,0)))</f>
        <v>indst shift to electricity</v>
      </c>
      <c r="L740" s="284">
        <f>IF(ISBLANK(INDEX('Policy Characteristics'!F:F,MATCH($C740,'Policy Characteristics'!$C:$C,0))),"",INDEX('Policy Characteristics'!F:F,MATCH($C740,'Policy Characteristics'!$C:$C,0)))</f>
        <v>0</v>
      </c>
      <c r="M740" s="284">
        <f>IF(ISBLANK(INDEX('Policy Characteristics'!G:G,MATCH($C740,'Policy Characteristics'!$C:$C,0))),"",INDEX('Policy Characteristics'!G:G,MATCH($C740,'Policy Characteristics'!$C:$C,0)))</f>
        <v>1</v>
      </c>
      <c r="N740" s="284">
        <f>IF(ISBLANK(INDEX('Policy Characteristics'!H:H,MATCH($C740,'Policy Characteristics'!$C:$C,0))),"",INDEX('Policy Characteristics'!H:H,MATCH($C740,'Policy Characteristics'!$C:$C,0)))</f>
        <v>0.01</v>
      </c>
      <c r="O740" s="276" t="str">
        <f>IF(ISBLANK(INDEX('Policy Characteristics'!I:I,MATCH($C740,'Policy Characteristics'!$C:$C,0))),"",INDEX('Policy Characteristics'!I:I,MATCH($C740,'Policy Characteristics'!$C:$C,0)))</f>
        <v>% of fuel shifted</v>
      </c>
      <c r="P740" s="276" t="str">
        <f>IF(ISBLANK(INDEX('Policy Characteristics'!J:J,MATCH($C740,'Policy Characteristics'!$C:$C,0))),"",INDEX('Policy Characteristics'!J:J,MATCH($C740,'Policy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0" s="276" t="str">
        <f>IF(ISBLANK(INDEX('Policy Characteristics'!K:K,MATCH($C740,'Policy Characteristics'!$C:$C,0))),"",INDEX('Policy Characteristics'!K:K,MATCH($C740,'Policy Characteristics'!$C:$C,0)))</f>
        <v>industry-ag-main.html#fuel-switching</v>
      </c>
      <c r="R740" s="276" t="str">
        <f>IF(ISBLANK(INDEX('Policy Characteristics'!L:L,MATCH($C740,'Policy Characteristics'!$C:$C,0))),"",INDEX('Policy Characteristics'!L:L,MATCH($C740,'Policy Characteristics'!$C:$C,0)))</f>
        <v>industry-elec-and-hydrogen.html</v>
      </c>
    </row>
    <row r="741" spans="1:18" x14ac:dyDescent="0.25">
      <c r="A741" s="276" t="str">
        <f>IF(ISBLANK(INDEX('Policy Characteristics'!A:A,MATCH($C741,'Policy Characteristics'!$C:$C,0))),"",INDEX('Policy Characteristics'!A:A,MATCH($C741,'Policy Characteristics'!$C:$C,0)))</f>
        <v>Industry</v>
      </c>
      <c r="B741" s="285" t="str">
        <f>IF(ISBLANK(INDEX('Policy Characteristics'!B:B,MATCH($C741,'Policy Characteristics'!$C:$C,0))),"",INDEX('Policy Characteristics'!B:B,MATCH($C741,'Policy Characteristics'!$C:$C,0)))</f>
        <v>Electrification</v>
      </c>
      <c r="C741" s="276" t="str">
        <f t="shared" si="35"/>
        <v>Fraction of Eligible Industrial Energy Use Shifted to Electricity</v>
      </c>
      <c r="D741" s="6" t="s">
        <v>3125</v>
      </c>
      <c r="E741" s="1" t="s">
        <v>3612</v>
      </c>
      <c r="F741" t="s">
        <v>3086</v>
      </c>
      <c r="G741" s="47" t="s">
        <v>3619</v>
      </c>
      <c r="H741" s="44">
        <v>2032</v>
      </c>
      <c r="I741" s="347" t="s">
        <v>45</v>
      </c>
      <c r="J741" s="277" t="str">
        <f>IF(ISBLANK(INDEX('Policy Characteristics'!D:D,MATCH($C741,'Policy Characteristics'!$C:$C,0))),"",INDEX('Policy Characteristics'!D:D,MATCH($C741,'Policy Characteristics'!$C:$C,0)))</f>
        <v>Electrification</v>
      </c>
      <c r="K741" s="276" t="str">
        <f>IF(ISBLANK(INDEX('Policy Characteristics'!E:E,MATCH($C741,'Policy Characteristics'!$C:$C,0))),"",INDEX('Policy Characteristics'!E:E,MATCH($C741,'Policy Characteristics'!$C:$C,0)))</f>
        <v>indst shift to electricity</v>
      </c>
      <c r="L741" s="284">
        <f>IF(ISBLANK(INDEX('Policy Characteristics'!F:F,MATCH($C741,'Policy Characteristics'!$C:$C,0))),"",INDEX('Policy Characteristics'!F:F,MATCH($C741,'Policy Characteristics'!$C:$C,0)))</f>
        <v>0</v>
      </c>
      <c r="M741" s="284">
        <f>IF(ISBLANK(INDEX('Policy Characteristics'!G:G,MATCH($C741,'Policy Characteristics'!$C:$C,0))),"",INDEX('Policy Characteristics'!G:G,MATCH($C741,'Policy Characteristics'!$C:$C,0)))</f>
        <v>1</v>
      </c>
      <c r="N741" s="284">
        <f>IF(ISBLANK(INDEX('Policy Characteristics'!H:H,MATCH($C741,'Policy Characteristics'!$C:$C,0))),"",INDEX('Policy Characteristics'!H:H,MATCH($C741,'Policy Characteristics'!$C:$C,0)))</f>
        <v>0.01</v>
      </c>
      <c r="O741" s="276" t="str">
        <f>IF(ISBLANK(INDEX('Policy Characteristics'!I:I,MATCH($C741,'Policy Characteristics'!$C:$C,0))),"",INDEX('Policy Characteristics'!I:I,MATCH($C741,'Policy Characteristics'!$C:$C,0)))</f>
        <v>% of fuel shifted</v>
      </c>
      <c r="P741" s="276" t="str">
        <f>IF(ISBLANK(INDEX('Policy Characteristics'!J:J,MATCH($C741,'Policy Characteristics'!$C:$C,0))),"",INDEX('Policy Characteristics'!J:J,MATCH($C741,'Policy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1" s="276" t="str">
        <f>IF(ISBLANK(INDEX('Policy Characteristics'!K:K,MATCH($C741,'Policy Characteristics'!$C:$C,0))),"",INDEX('Policy Characteristics'!K:K,MATCH($C741,'Policy Characteristics'!$C:$C,0)))</f>
        <v>industry-ag-main.html#fuel-switching</v>
      </c>
      <c r="R741" s="276" t="str">
        <f>IF(ISBLANK(INDEX('Policy Characteristics'!L:L,MATCH($C741,'Policy Characteristics'!$C:$C,0))),"",INDEX('Policy Characteristics'!L:L,MATCH($C741,'Policy Characteristics'!$C:$C,0)))</f>
        <v>industry-elec-and-hydrogen.html</v>
      </c>
    </row>
    <row r="742" spans="1:18" x14ac:dyDescent="0.25">
      <c r="A742" s="276" t="str">
        <f>IF(ISBLANK(INDEX('Policy Characteristics'!A:A,MATCH($C742,'Policy Characteristics'!$C:$C,0))),"",INDEX('Policy Characteristics'!A:A,MATCH($C742,'Policy Characteristics'!$C:$C,0)))</f>
        <v>Industry</v>
      </c>
      <c r="B742" s="285" t="str">
        <f>IF(ISBLANK(INDEX('Policy Characteristics'!B:B,MATCH($C742,'Policy Characteristics'!$C:$C,0))),"",INDEX('Policy Characteristics'!B:B,MATCH($C742,'Policy Characteristics'!$C:$C,0)))</f>
        <v>Electrification</v>
      </c>
      <c r="C742" s="276" t="str">
        <f t="shared" si="35"/>
        <v>Fraction of Eligible Industrial Energy Use Shifted to Electricity</v>
      </c>
      <c r="D742" s="6" t="s">
        <v>3125</v>
      </c>
      <c r="E742" s="1" t="s">
        <v>3606</v>
      </c>
      <c r="F742" t="s">
        <v>3086</v>
      </c>
      <c r="G742" s="47" t="s">
        <v>3620</v>
      </c>
      <c r="H742" s="44">
        <v>2033</v>
      </c>
      <c r="I742" s="347" t="s">
        <v>45</v>
      </c>
      <c r="J742" s="277" t="str">
        <f>IF(ISBLANK(INDEX('Policy Characteristics'!D:D,MATCH($C742,'Policy Characteristics'!$C:$C,0))),"",INDEX('Policy Characteristics'!D:D,MATCH($C742,'Policy Characteristics'!$C:$C,0)))</f>
        <v>Electrification</v>
      </c>
      <c r="K742" s="276" t="str">
        <f>IF(ISBLANK(INDEX('Policy Characteristics'!E:E,MATCH($C742,'Policy Characteristics'!$C:$C,0))),"",INDEX('Policy Characteristics'!E:E,MATCH($C742,'Policy Characteristics'!$C:$C,0)))</f>
        <v>indst shift to electricity</v>
      </c>
      <c r="L742" s="284">
        <f>IF(ISBLANK(INDEX('Policy Characteristics'!F:F,MATCH($C742,'Policy Characteristics'!$C:$C,0))),"",INDEX('Policy Characteristics'!F:F,MATCH($C742,'Policy Characteristics'!$C:$C,0)))</f>
        <v>0</v>
      </c>
      <c r="M742" s="284">
        <f>IF(ISBLANK(INDEX('Policy Characteristics'!G:G,MATCH($C742,'Policy Characteristics'!$C:$C,0))),"",INDEX('Policy Characteristics'!G:G,MATCH($C742,'Policy Characteristics'!$C:$C,0)))</f>
        <v>1</v>
      </c>
      <c r="N742" s="284">
        <f>IF(ISBLANK(INDEX('Policy Characteristics'!H:H,MATCH($C742,'Policy Characteristics'!$C:$C,0))),"",INDEX('Policy Characteristics'!H:H,MATCH($C742,'Policy Characteristics'!$C:$C,0)))</f>
        <v>0.01</v>
      </c>
      <c r="O742" s="276" t="str">
        <f>IF(ISBLANK(INDEX('Policy Characteristics'!I:I,MATCH($C742,'Policy Characteristics'!$C:$C,0))),"",INDEX('Policy Characteristics'!I:I,MATCH($C742,'Policy Characteristics'!$C:$C,0)))</f>
        <v>% of fuel shifted</v>
      </c>
      <c r="P742" s="276" t="str">
        <f>IF(ISBLANK(INDEX('Policy Characteristics'!J:J,MATCH($C742,'Policy Characteristics'!$C:$C,0))),"",INDEX('Policy Characteristics'!J:J,MATCH($C742,'Policy Characteristics'!$C:$C,0)))</f>
        <v>**Description:** This policy reduces greenhouse gas emissions from the selected industry by switching the fuels used by facilities to electricity.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boilers/steam and low-temperature non-boiler heat are easier to electrify than higher-temperature heat.  For U.S. manufacturing industries, 21% of heat demand is at low tempratures (below 165°C), 40% is at medium temperatures (165-400°C), and the remainder is at high temperatures (above 400°C).</v>
      </c>
      <c r="Q742" s="276" t="str">
        <f>IF(ISBLANK(INDEX('Policy Characteristics'!K:K,MATCH($C742,'Policy Characteristics'!$C:$C,0))),"",INDEX('Policy Characteristics'!K:K,MATCH($C742,'Policy Characteristics'!$C:$C,0)))</f>
        <v>industry-ag-main.html#fuel-switching</v>
      </c>
      <c r="R742" s="276" t="str">
        <f>IF(ISBLANK(INDEX('Policy Characteristics'!L:L,MATCH($C742,'Policy Characteristics'!$C:$C,0))),"",INDEX('Policy Characteristics'!L:L,MATCH($C742,'Policy Characteristics'!$C:$C,0)))</f>
        <v>industry-elec-and-hydrogen.html</v>
      </c>
    </row>
    <row r="743" spans="1:18" s="2" customFormat="1" x14ac:dyDescent="0.25">
      <c r="A743" s="276" t="str">
        <f>IF(ISBLANK(INDEX('Policy Characteristics'!A:A,MATCH($C743,'Policy Characteristics'!$C:$C,0))),"",INDEX('Policy Characteristics'!A:A,MATCH($C743,'Policy Characteristics'!$C:$C,0)))</f>
        <v>Industry</v>
      </c>
      <c r="B743" s="285" t="str">
        <f>IF(ISBLANK(INDEX('Policy Characteristics'!B:B,MATCH($C743,'Policy Characteristics'!$C:$C,0))),"",INDEX('Policy Characteristics'!B:B,MATCH($C743,'Policy Characteristics'!$C:$C,0)))</f>
        <v>F-Gas Substitution</v>
      </c>
      <c r="C743" s="340" t="s">
        <v>2807</v>
      </c>
      <c r="D743" s="6"/>
      <c r="E743" s="6"/>
      <c r="F743" s="6"/>
      <c r="G743" s="6"/>
      <c r="H743" s="49">
        <v>58</v>
      </c>
      <c r="I743" s="348" t="s">
        <v>44</v>
      </c>
      <c r="J743" s="277" t="str">
        <f>IF(ISBLANK(INDEX('Policy Characteristics'!D:D,MATCH($C743,'Policy Characteristics'!$C:$C,0))),"",INDEX('Policy Characteristics'!D:D,MATCH($C743,'Policy Characteristics'!$C:$C,0)))</f>
        <v>F-gas Measures</v>
      </c>
      <c r="K743" s="276" t="str">
        <f>IF(ISBLANK(INDEX('Policy Characteristics'!E:E,MATCH($C743,'Policy Characteristics'!$C:$C,0))),"",INDEX('Policy Characteristics'!E:E,MATCH($C743,'Policy Characteristics'!$C:$C,0)))</f>
        <v>indst f gas substitution</v>
      </c>
      <c r="L743" s="284">
        <f>IF(ISBLANK(INDEX('Policy Characteristics'!F:F,MATCH($C743,'Policy Characteristics'!$C:$C,0))),"",INDEX('Policy Characteristics'!F:F,MATCH($C743,'Policy Characteristics'!$C:$C,0)))</f>
        <v>0</v>
      </c>
      <c r="M743" s="284">
        <f>IF(ISBLANK(INDEX('Policy Characteristics'!G:G,MATCH($C743,'Policy Characteristics'!$C:$C,0))),"",INDEX('Policy Characteristics'!G:G,MATCH($C743,'Policy Characteristics'!$C:$C,0)))</f>
        <v>1</v>
      </c>
      <c r="N743" s="284">
        <f>IF(ISBLANK(INDEX('Policy Characteristics'!H:H,MATCH($C743,'Policy Characteristics'!$C:$C,0))),"",INDEX('Policy Characteristics'!H:H,MATCH($C743,'Policy Characteristics'!$C:$C,0)))</f>
        <v>0.01</v>
      </c>
      <c r="O743" s="276" t="str">
        <f>IF(ISBLANK(INDEX('Policy Characteristics'!I:I,MATCH($C743,'Policy Characteristics'!$C:$C,0))),"",INDEX('Policy Characteristics'!I:I,MATCH($C743,'Policy Characteristics'!$C:$C,0)))</f>
        <v>% of potential achieved</v>
      </c>
      <c r="P743" s="276" t="str">
        <f>IF(ISBLANK(INDEX('Policy Characteristics'!J:J,MATCH($C743,'Policy Characteristics'!$C:$C,0))),"",INDEX('Policy Characteristics'!J:J,MATCH($C743,'Policy Characteristics'!$C:$C,0)))</f>
        <v>**Description:** This policy reduces emissions of high-GWP, fluorinated gases (F-gases) from the industry sector by substituting less-harmful chemicals. // **Guidance for setting values:** If this policy is fully implemented, F-gas emissions in 2050 are reduced by 61%.</v>
      </c>
      <c r="Q743" s="276" t="str">
        <f>IF(ISBLANK(INDEX('Policy Characteristics'!K:K,MATCH($C743,'Policy Characteristics'!$C:$C,0))),"",INDEX('Policy Characteristics'!K:K,MATCH($C743,'Policy Characteristics'!$C:$C,0)))</f>
        <v>industry-ag-main.html#avoid-f-gases</v>
      </c>
      <c r="R743" s="276" t="str">
        <f>IF(ISBLANK(INDEX('Policy Characteristics'!L:L,MATCH($C743,'Policy Characteristics'!$C:$C,0))),"",INDEX('Policy Characteristics'!L:L,MATCH($C743,'Policy Characteristics'!$C:$C,0)))</f>
        <v>avoid-f-gases.html</v>
      </c>
    </row>
    <row r="744" spans="1:18" s="2" customFormat="1" x14ac:dyDescent="0.25">
      <c r="A744" s="276" t="str">
        <f>IF(ISBLANK(INDEX('Policy Characteristics'!A:A,MATCH($C744,'Policy Characteristics'!$C:$C,0))),"",INDEX('Policy Characteristics'!A:A,MATCH($C744,'Policy Characteristics'!$C:$C,0)))</f>
        <v>Industry</v>
      </c>
      <c r="B744" s="285" t="str">
        <f>IF(ISBLANK(INDEX('Policy Characteristics'!B:B,MATCH($C744,'Policy Characteristics'!$C:$C,0))),"",INDEX('Policy Characteristics'!B:B,MATCH($C744,'Policy Characteristics'!$C:$C,0)))</f>
        <v>F-Gas Destruction</v>
      </c>
      <c r="C744" s="340" t="s">
        <v>2808</v>
      </c>
      <c r="D744" s="6"/>
      <c r="E744" s="6"/>
      <c r="F744" s="6"/>
      <c r="G744" s="6"/>
      <c r="H744" s="49">
        <v>510</v>
      </c>
      <c r="I744" s="348" t="s">
        <v>44</v>
      </c>
      <c r="J744" s="277" t="str">
        <f>IF(ISBLANK(INDEX('Policy Characteristics'!D:D,MATCH($C744,'Policy Characteristics'!$C:$C,0))),"",INDEX('Policy Characteristics'!D:D,MATCH($C744,'Policy Characteristics'!$C:$C,0)))</f>
        <v>F-gas Measures</v>
      </c>
      <c r="K744" s="276" t="str">
        <f>IF(ISBLANK(INDEX('Policy Characteristics'!E:E,MATCH($C744,'Policy Characteristics'!$C:$C,0))),"",INDEX('Policy Characteristics'!E:E,MATCH($C744,'Policy Characteristics'!$C:$C,0)))</f>
        <v>indst f gas destruction</v>
      </c>
      <c r="L744" s="284">
        <f>IF(ISBLANK(INDEX('Policy Characteristics'!F:F,MATCH($C744,'Policy Characteristics'!$C:$C,0))),"",INDEX('Policy Characteristics'!F:F,MATCH($C744,'Policy Characteristics'!$C:$C,0)))</f>
        <v>0</v>
      </c>
      <c r="M744" s="284">
        <f>IF(ISBLANK(INDEX('Policy Characteristics'!G:G,MATCH($C744,'Policy Characteristics'!$C:$C,0))),"",INDEX('Policy Characteristics'!G:G,MATCH($C744,'Policy Characteristics'!$C:$C,0)))</f>
        <v>1</v>
      </c>
      <c r="N744" s="284">
        <f>IF(ISBLANK(INDEX('Policy Characteristics'!H:H,MATCH($C744,'Policy Characteristics'!$C:$C,0))),"",INDEX('Policy Characteristics'!H:H,MATCH($C744,'Policy Characteristics'!$C:$C,0)))</f>
        <v>0.01</v>
      </c>
      <c r="O744" s="276" t="str">
        <f>IF(ISBLANK(INDEX('Policy Characteristics'!I:I,MATCH($C744,'Policy Characteristics'!$C:$C,0))),"",INDEX('Policy Characteristics'!I:I,MATCH($C744,'Policy Characteristics'!$C:$C,0)))</f>
        <v>% of potential achieved</v>
      </c>
      <c r="P744" s="276" t="str">
        <f>IF(ISBLANK(INDEX('Policy Characteristics'!J:J,MATCH($C744,'Policy Characteristics'!$C:$C,0))),"",INDEX('Policy Characteristics'!J:J,MATCH($C744,'Policy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1%.</v>
      </c>
      <c r="Q744" s="276" t="str">
        <f>IF(ISBLANK(INDEX('Policy Characteristics'!K:K,MATCH($C744,'Policy Characteristics'!$C:$C,0))),"",INDEX('Policy Characteristics'!K:K,MATCH($C744,'Policy Characteristics'!$C:$C,0)))</f>
        <v>industry-ag-main.html#avoid-f-gases</v>
      </c>
      <c r="R744" s="276" t="str">
        <f>IF(ISBLANK(INDEX('Policy Characteristics'!L:L,MATCH($C744,'Policy Characteristics'!$C:$C,0))),"",INDEX('Policy Characteristics'!L:L,MATCH($C744,'Policy Characteristics'!$C:$C,0)))</f>
        <v>avoid-f-gases.html</v>
      </c>
    </row>
    <row r="745" spans="1:18" s="2" customFormat="1" x14ac:dyDescent="0.25">
      <c r="A745" s="276" t="str">
        <f>IF(ISBLANK(INDEX('Policy Characteristics'!A:A,MATCH($C745,'Policy Characteristics'!$C:$C,0))),"",INDEX('Policy Characteristics'!A:A,MATCH($C745,'Policy Characteristics'!$C:$C,0)))</f>
        <v>Industry</v>
      </c>
      <c r="B745" s="285" t="str">
        <f>IF(ISBLANK(INDEX('Policy Characteristics'!B:B,MATCH($C745,'Policy Characteristics'!$C:$C,0))),"",INDEX('Policy Characteristics'!B:B,MATCH($C745,'Policy Characteristics'!$C:$C,0)))</f>
        <v>F-Gas Recovery</v>
      </c>
      <c r="C745" s="340" t="s">
        <v>2809</v>
      </c>
      <c r="D745" s="6"/>
      <c r="E745" s="6"/>
      <c r="F745" s="6"/>
      <c r="G745" s="6"/>
      <c r="H745" s="49">
        <v>511</v>
      </c>
      <c r="I745" s="348" t="s">
        <v>44</v>
      </c>
      <c r="J745" s="277" t="str">
        <f>IF(ISBLANK(INDEX('Policy Characteristics'!D:D,MATCH($C745,'Policy Characteristics'!$C:$C,0))),"",INDEX('Policy Characteristics'!D:D,MATCH($C745,'Policy Characteristics'!$C:$C,0)))</f>
        <v>F-gas Measures</v>
      </c>
      <c r="K745" s="276" t="str">
        <f>IF(ISBLANK(INDEX('Policy Characteristics'!E:E,MATCH($C745,'Policy Characteristics'!$C:$C,0))),"",INDEX('Policy Characteristics'!E:E,MATCH($C745,'Policy Characteristics'!$C:$C,0)))</f>
        <v>indst f gas recovery</v>
      </c>
      <c r="L745" s="284">
        <f>IF(ISBLANK(INDEX('Policy Characteristics'!F:F,MATCH($C745,'Policy Characteristics'!$C:$C,0))),"",INDEX('Policy Characteristics'!F:F,MATCH($C745,'Policy Characteristics'!$C:$C,0)))</f>
        <v>0</v>
      </c>
      <c r="M745" s="284">
        <f>IF(ISBLANK(INDEX('Policy Characteristics'!G:G,MATCH($C745,'Policy Characteristics'!$C:$C,0))),"",INDEX('Policy Characteristics'!G:G,MATCH($C745,'Policy Characteristics'!$C:$C,0)))</f>
        <v>1</v>
      </c>
      <c r="N745" s="284">
        <f>IF(ISBLANK(INDEX('Policy Characteristics'!H:H,MATCH($C745,'Policy Characteristics'!$C:$C,0))),"",INDEX('Policy Characteristics'!H:H,MATCH($C745,'Policy Characteristics'!$C:$C,0)))</f>
        <v>0.01</v>
      </c>
      <c r="O745" s="276" t="str">
        <f>IF(ISBLANK(INDEX('Policy Characteristics'!I:I,MATCH($C745,'Policy Characteristics'!$C:$C,0))),"",INDEX('Policy Characteristics'!I:I,MATCH($C745,'Policy Characteristics'!$C:$C,0)))</f>
        <v>% of potential achieved</v>
      </c>
      <c r="P745" s="276" t="str">
        <f>IF(ISBLANK(INDEX('Policy Characteristics'!J:J,MATCH($C745,'Policy Characteristics'!$C:$C,0))),"",INDEX('Policy Characteristics'!J:J,MATCH($C745,'Policy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4%.</v>
      </c>
      <c r="Q745" s="276" t="str">
        <f>IF(ISBLANK(INDEX('Policy Characteristics'!K:K,MATCH($C745,'Policy Characteristics'!$C:$C,0))),"",INDEX('Policy Characteristics'!K:K,MATCH($C745,'Policy Characteristics'!$C:$C,0)))</f>
        <v>industry-ag-main.html#avoid-f-gases</v>
      </c>
      <c r="R745" s="276" t="str">
        <f>IF(ISBLANK(INDEX('Policy Characteristics'!L:L,MATCH($C745,'Policy Characteristics'!$C:$C,0))),"",INDEX('Policy Characteristics'!L:L,MATCH($C745,'Policy Characteristics'!$C:$C,0)))</f>
        <v>avoid-f-gases.html</v>
      </c>
    </row>
    <row r="746" spans="1:18" s="2" customFormat="1" x14ac:dyDescent="0.25">
      <c r="A746" s="276" t="str">
        <f>IF(ISBLANK(INDEX('Policy Characteristics'!A:A,MATCH($C746,'Policy Characteristics'!$C:$C,0))),"",INDEX('Policy Characteristics'!A:A,MATCH($C746,'Policy Characteristics'!$C:$C,0)))</f>
        <v>Industry</v>
      </c>
      <c r="B746" s="285" t="str">
        <f>IF(ISBLANK(INDEX('Policy Characteristics'!B:B,MATCH($C746,'Policy Characteristics'!$C:$C,0))),"",INDEX('Policy Characteristics'!B:B,MATCH($C746,'Policy Characteristics'!$C:$C,0)))</f>
        <v>F-Gas Eqpt. Maintenance &amp; Retrofits</v>
      </c>
      <c r="C746" s="340" t="s">
        <v>2810</v>
      </c>
      <c r="D746" s="6" t="s">
        <v>3110</v>
      </c>
      <c r="E746" s="6"/>
      <c r="F746" t="s">
        <v>2605</v>
      </c>
      <c r="G746" s="6"/>
      <c r="H746" s="49">
        <v>512</v>
      </c>
      <c r="I746" s="348" t="s">
        <v>44</v>
      </c>
      <c r="J746" s="277" t="str">
        <f>IF(ISBLANK(INDEX('Policy Characteristics'!D:D,MATCH($C746,'Policy Characteristics'!$C:$C,0))),"",INDEX('Policy Characteristics'!D:D,MATCH($C746,'Policy Characteristics'!$C:$C,0)))</f>
        <v>F-gas Measures</v>
      </c>
      <c r="K746" s="276" t="str">
        <f>IF(ISBLANK(INDEX('Policy Characteristics'!E:E,MATCH($C746,'Policy Characteristics'!$C:$C,0))),"",INDEX('Policy Characteristics'!E:E,MATCH($C746,'Policy Characteristics'!$C:$C,0)))</f>
        <v>indst f gas inspct maint retrofit</v>
      </c>
      <c r="L746" s="284">
        <f>IF(ISBLANK(INDEX('Policy Characteristics'!F:F,MATCH($C746,'Policy Characteristics'!$C:$C,0))),"",INDEX('Policy Characteristics'!F:F,MATCH($C746,'Policy Characteristics'!$C:$C,0)))</f>
        <v>0</v>
      </c>
      <c r="M746" s="284">
        <f>IF(ISBLANK(INDEX('Policy Characteristics'!G:G,MATCH($C746,'Policy Characteristics'!$C:$C,0))),"",INDEX('Policy Characteristics'!G:G,MATCH($C746,'Policy Characteristics'!$C:$C,0)))</f>
        <v>1</v>
      </c>
      <c r="N746" s="284">
        <f>IF(ISBLANK(INDEX('Policy Characteristics'!H:H,MATCH($C746,'Policy Characteristics'!$C:$C,0))),"",INDEX('Policy Characteristics'!H:H,MATCH($C746,'Policy Characteristics'!$C:$C,0)))</f>
        <v>0.01</v>
      </c>
      <c r="O746" s="276" t="str">
        <f>IF(ISBLANK(INDEX('Policy Characteristics'!I:I,MATCH($C746,'Policy Characteristics'!$C:$C,0))),"",INDEX('Policy Characteristics'!I:I,MATCH($C746,'Policy Characteristics'!$C:$C,0)))</f>
        <v>% of potential achieved</v>
      </c>
      <c r="P746" s="276" t="str">
        <f>IF(ISBLANK(INDEX('Policy Characteristics'!J:J,MATCH($C746,'Policy Characteristics'!$C:$C,0))),"",INDEX('Policy Characteristics'!J:J,MATCH($C746,'Policy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6" s="276" t="str">
        <f>IF(ISBLANK(INDEX('Policy Characteristics'!K:K,MATCH($C746,'Policy Characteristics'!$C:$C,0))),"",INDEX('Policy Characteristics'!K:K,MATCH($C746,'Policy Characteristics'!$C:$C,0)))</f>
        <v>industry-ag-main.html#avoid-f-gases</v>
      </c>
      <c r="R746" s="276" t="str">
        <f>IF(ISBLANK(INDEX('Policy Characteristics'!L:L,MATCH($C746,'Policy Characteristics'!$C:$C,0))),"",INDEX('Policy Characteristics'!L:L,MATCH($C746,'Policy Characteristics'!$C:$C,0)))</f>
        <v>avoid-f-gases.html</v>
      </c>
    </row>
    <row r="747" spans="1:18" s="2" customFormat="1" x14ac:dyDescent="0.25">
      <c r="A747" s="276" t="str">
        <f>IF(ISBLANK(INDEX('Policy Characteristics'!A:A,MATCH($C747,'Policy Characteristics'!$C:$C,0))),"",INDEX('Policy Characteristics'!A:A,MATCH($C747,'Policy Characteristics'!$C:$C,0)))</f>
        <v>Industry</v>
      </c>
      <c r="B747" s="285" t="str">
        <f>IF(ISBLANK(INDEX('Policy Characteristics'!B:B,MATCH($C747,'Policy Characteristics'!$C:$C,0))),"",INDEX('Policy Characteristics'!B:B,MATCH($C747,'Policy Characteristics'!$C:$C,0)))</f>
        <v>F-Gas Eqpt. Maintenance &amp; Retrofits</v>
      </c>
      <c r="C747" s="340" t="s">
        <v>2810</v>
      </c>
      <c r="D747" s="6" t="s">
        <v>3115</v>
      </c>
      <c r="E747" s="6"/>
      <c r="F747" t="s">
        <v>3077</v>
      </c>
      <c r="G747" s="6"/>
      <c r="H747" s="49">
        <v>1653</v>
      </c>
      <c r="I747" s="348" t="s">
        <v>44</v>
      </c>
      <c r="J747" s="277" t="str">
        <f>IF(ISBLANK(INDEX('Policy Characteristics'!D:D,MATCH($C747,'Policy Characteristics'!$C:$C,0))),"",INDEX('Policy Characteristics'!D:D,MATCH($C747,'Policy Characteristics'!$C:$C,0)))</f>
        <v>F-gas Measures</v>
      </c>
      <c r="K747" s="276" t="str">
        <f>IF(ISBLANK(INDEX('Policy Characteristics'!E:E,MATCH($C747,'Policy Characteristics'!$C:$C,0))),"",INDEX('Policy Characteristics'!E:E,MATCH($C747,'Policy Characteristics'!$C:$C,0)))</f>
        <v>indst f gas inspct maint retrofit</v>
      </c>
      <c r="L747" s="284">
        <f>IF(ISBLANK(INDEX('Policy Characteristics'!F:F,MATCH($C747,'Policy Characteristics'!$C:$C,0))),"",INDEX('Policy Characteristics'!F:F,MATCH($C747,'Policy Characteristics'!$C:$C,0)))</f>
        <v>0</v>
      </c>
      <c r="M747" s="284">
        <f>IF(ISBLANK(INDEX('Policy Characteristics'!G:G,MATCH($C747,'Policy Characteristics'!$C:$C,0))),"",INDEX('Policy Characteristics'!G:G,MATCH($C747,'Policy Characteristics'!$C:$C,0)))</f>
        <v>1</v>
      </c>
      <c r="N747" s="284">
        <f>IF(ISBLANK(INDEX('Policy Characteristics'!H:H,MATCH($C747,'Policy Characteristics'!$C:$C,0))),"",INDEX('Policy Characteristics'!H:H,MATCH($C747,'Policy Characteristics'!$C:$C,0)))</f>
        <v>0.01</v>
      </c>
      <c r="O747" s="276" t="str">
        <f>IF(ISBLANK(INDEX('Policy Characteristics'!I:I,MATCH($C747,'Policy Characteristics'!$C:$C,0))),"",INDEX('Policy Characteristics'!I:I,MATCH($C747,'Policy Characteristics'!$C:$C,0)))</f>
        <v>% of potential achieved</v>
      </c>
      <c r="P747" s="276" t="str">
        <f>IF(ISBLANK(INDEX('Policy Characteristics'!J:J,MATCH($C747,'Policy Characteristics'!$C:$C,0))),"",INDEX('Policy Characteristics'!J:J,MATCH($C747,'Policy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in both the chemicals and other metals industries, F-gas emissions in 2050 are reduced by 1%.</v>
      </c>
      <c r="Q747" s="276" t="str">
        <f>IF(ISBLANK(INDEX('Policy Characteristics'!K:K,MATCH($C747,'Policy Characteristics'!$C:$C,0))),"",INDEX('Policy Characteristics'!K:K,MATCH($C747,'Policy Characteristics'!$C:$C,0)))</f>
        <v>industry-ag-main.html#avoid-f-gases</v>
      </c>
      <c r="R747" s="276" t="str">
        <f>IF(ISBLANK(INDEX('Policy Characteristics'!L:L,MATCH($C747,'Policy Characteristics'!$C:$C,0))),"",INDEX('Policy Characteristics'!L:L,MATCH($C747,'Policy Characteristics'!$C:$C,0)))</f>
        <v>avoid-f-gases.html</v>
      </c>
    </row>
    <row r="748" spans="1:18" s="2" customFormat="1" x14ac:dyDescent="0.25">
      <c r="A748" s="276" t="str">
        <f>IF(ISBLANK(INDEX('Policy Characteristics'!A:A,MATCH($C748,'Policy Characteristics'!$C:$C,0))),"",INDEX('Policy Characteristics'!A:A,MATCH($C748,'Policy Characteristics'!$C:$C,0)))</f>
        <v>Industry</v>
      </c>
      <c r="B748" s="285" t="str">
        <f>IF(ISBLANK(INDEX('Policy Characteristics'!B:B,MATCH($C748,'Policy Characteristics'!$C:$C,0))),"",INDEX('Policy Characteristics'!B:B,MATCH($C748,'Policy Characteristics'!$C:$C,0)))</f>
        <v>Hydrogen Combustion</v>
      </c>
      <c r="C748" t="s">
        <v>3632</v>
      </c>
      <c r="D748" s="47" t="s">
        <v>3101</v>
      </c>
      <c r="E748" s="1" t="s">
        <v>3605</v>
      </c>
      <c r="F748" t="s">
        <v>3126</v>
      </c>
      <c r="G748" s="47" t="s">
        <v>3613</v>
      </c>
      <c r="H748" s="44">
        <v>2034</v>
      </c>
      <c r="I748" s="347" t="s">
        <v>44</v>
      </c>
      <c r="J748" s="277" t="str">
        <f>IF(ISBLANK(INDEX('Policy Characteristics'!D:D,MATCH($C748,'Policy Characteristics'!$C:$C,0))),"",INDEX('Policy Characteristics'!D:D,MATCH($C748,'Policy Characteristics'!$C:$C,0)))</f>
        <v>Hydrogen Combustion</v>
      </c>
      <c r="K748" s="276" t="str">
        <f>IF(ISBLANK(INDEX('Policy Characteristics'!E:E,MATCH($C748,'Policy Characteristics'!$C:$C,0))),"",INDEX('Policy Characteristics'!E:E,MATCH($C748,'Policy Characteristics'!$C:$C,0)))</f>
        <v>indst shift to hydrogen</v>
      </c>
      <c r="L748" s="284">
        <f>IF(ISBLANK(INDEX('Policy Characteristics'!F:F,MATCH($C748,'Policy Characteristics'!$C:$C,0))),"",INDEX('Policy Characteristics'!F:F,MATCH($C748,'Policy Characteristics'!$C:$C,0)))</f>
        <v>0</v>
      </c>
      <c r="M748" s="284">
        <f>IF(ISBLANK(INDEX('Policy Characteristics'!G:G,MATCH($C748,'Policy Characteristics'!$C:$C,0))),"",INDEX('Policy Characteristics'!G:G,MATCH($C748,'Policy Characteristics'!$C:$C,0)))</f>
        <v>1</v>
      </c>
      <c r="N748" s="284">
        <f>IF(ISBLANK(INDEX('Policy Characteristics'!H:H,MATCH($C748,'Policy Characteristics'!$C:$C,0))),"",INDEX('Policy Characteristics'!H:H,MATCH($C748,'Policy Characteristics'!$C:$C,0)))</f>
        <v>0.01</v>
      </c>
      <c r="O748" s="276" t="str">
        <f>IF(ISBLANK(INDEX('Policy Characteristics'!I:I,MATCH($C748,'Policy Characteristics'!$C:$C,0))),"",INDEX('Policy Characteristics'!I:I,MATCH($C748,'Policy Characteristics'!$C:$C,0)))</f>
        <v>% of fuel shifted</v>
      </c>
      <c r="P748" s="276" t="str">
        <f>IF(ISBLANK(INDEX('Policy Characteristics'!J:J,MATCH($C748,'Policy Characteristics'!$C:$C,0))),"",INDEX('Policy Characteristics'!J:J,MATCH($C748,'Policy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8" s="276" t="str">
        <f>IF(ISBLANK(INDEX('Policy Characteristics'!K:K,MATCH($C748,'Policy Characteristics'!$C:$C,0))),"",INDEX('Policy Characteristics'!K:K,MATCH($C748,'Policy Characteristics'!$C:$C,0)))</f>
        <v>industry-ag-main.html#fuel-switching</v>
      </c>
      <c r="R748" s="276" t="str">
        <f>IF(ISBLANK(INDEX('Policy Characteristics'!L:L,MATCH($C748,'Policy Characteristics'!$C:$C,0))),"",INDEX('Policy Characteristics'!L:L,MATCH($C748,'Policy Characteristics'!$C:$C,0)))</f>
        <v>industry-elec-and-hydrogen.html</v>
      </c>
    </row>
    <row r="749" spans="1:18" s="2" customFormat="1" x14ac:dyDescent="0.25">
      <c r="A749" s="276" t="str">
        <f>IF(ISBLANK(INDEX('Policy Characteristics'!A:A,MATCH($C749,'Policy Characteristics'!$C:$C,0))),"",INDEX('Policy Characteristics'!A:A,MATCH($C749,'Policy Characteristics'!$C:$C,0)))</f>
        <v>Industry</v>
      </c>
      <c r="B749" s="285" t="str">
        <f>IF(ISBLANK(INDEX('Policy Characteristics'!B:B,MATCH($C749,'Policy Characteristics'!$C:$C,0))),"",INDEX('Policy Characteristics'!B:B,MATCH($C749,'Policy Characteristics'!$C:$C,0)))</f>
        <v>Hydrogen Combustion</v>
      </c>
      <c r="C749" s="276" t="str">
        <f>C$748</f>
        <v>Fraction of Eligible Industrial Energy Use Shifted to Hydrogen</v>
      </c>
      <c r="D749" s="47" t="s">
        <v>3101</v>
      </c>
      <c r="E749" s="1" t="s">
        <v>3607</v>
      </c>
      <c r="F749" t="s">
        <v>3126</v>
      </c>
      <c r="G749" s="47" t="s">
        <v>3614</v>
      </c>
      <c r="H749" s="44">
        <v>2035</v>
      </c>
      <c r="I749" s="347" t="s">
        <v>44</v>
      </c>
      <c r="J749" s="277" t="str">
        <f>IF(ISBLANK(INDEX('Policy Characteristics'!D:D,MATCH($C749,'Policy Characteristics'!$C:$C,0))),"",INDEX('Policy Characteristics'!D:D,MATCH($C749,'Policy Characteristics'!$C:$C,0)))</f>
        <v>Hydrogen Combustion</v>
      </c>
      <c r="K749" s="276" t="str">
        <f>IF(ISBLANK(INDEX('Policy Characteristics'!E:E,MATCH($C749,'Policy Characteristics'!$C:$C,0))),"",INDEX('Policy Characteristics'!E:E,MATCH($C749,'Policy Characteristics'!$C:$C,0)))</f>
        <v>indst shift to hydrogen</v>
      </c>
      <c r="L749" s="284">
        <f>IF(ISBLANK(INDEX('Policy Characteristics'!F:F,MATCH($C749,'Policy Characteristics'!$C:$C,0))),"",INDEX('Policy Characteristics'!F:F,MATCH($C749,'Policy Characteristics'!$C:$C,0)))</f>
        <v>0</v>
      </c>
      <c r="M749" s="284">
        <f>IF(ISBLANK(INDEX('Policy Characteristics'!G:G,MATCH($C749,'Policy Characteristics'!$C:$C,0))),"",INDEX('Policy Characteristics'!G:G,MATCH($C749,'Policy Characteristics'!$C:$C,0)))</f>
        <v>1</v>
      </c>
      <c r="N749" s="284">
        <f>IF(ISBLANK(INDEX('Policy Characteristics'!H:H,MATCH($C749,'Policy Characteristics'!$C:$C,0))),"",INDEX('Policy Characteristics'!H:H,MATCH($C749,'Policy Characteristics'!$C:$C,0)))</f>
        <v>0.01</v>
      </c>
      <c r="O749" s="276" t="str">
        <f>IF(ISBLANK(INDEX('Policy Characteristics'!I:I,MATCH($C749,'Policy Characteristics'!$C:$C,0))),"",INDEX('Policy Characteristics'!I:I,MATCH($C749,'Policy Characteristics'!$C:$C,0)))</f>
        <v>% of fuel shifted</v>
      </c>
      <c r="P749" s="276" t="str">
        <f>IF(ISBLANK(INDEX('Policy Characteristics'!J:J,MATCH($C749,'Policy Characteristics'!$C:$C,0))),"",INDEX('Policy Characteristics'!J:J,MATCH($C749,'Policy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49" s="276" t="str">
        <f>IF(ISBLANK(INDEX('Policy Characteristics'!K:K,MATCH($C749,'Policy Characteristics'!$C:$C,0))),"",INDEX('Policy Characteristics'!K:K,MATCH($C749,'Policy Characteristics'!$C:$C,0)))</f>
        <v>industry-ag-main.html#fuel-switching</v>
      </c>
      <c r="R749" s="276" t="str">
        <f>IF(ISBLANK(INDEX('Policy Characteristics'!L:L,MATCH($C749,'Policy Characteristics'!$C:$C,0))),"",INDEX('Policy Characteristics'!L:L,MATCH($C749,'Policy Characteristics'!$C:$C,0)))</f>
        <v>industry-elec-and-hydrogen.html</v>
      </c>
    </row>
    <row r="750" spans="1:18" s="2" customFormat="1" x14ac:dyDescent="0.25">
      <c r="A750" s="276" t="str">
        <f>IF(ISBLANK(INDEX('Policy Characteristics'!A:A,MATCH($C750,'Policy Characteristics'!$C:$C,0))),"",INDEX('Policy Characteristics'!A:A,MATCH($C750,'Policy Characteristics'!$C:$C,0)))</f>
        <v>Industry</v>
      </c>
      <c r="B750" s="285" t="str">
        <f>IF(ISBLANK(INDEX('Policy Characteristics'!B:B,MATCH($C750,'Policy Characteristics'!$C:$C,0))),"",INDEX('Policy Characteristics'!B:B,MATCH($C750,'Policy Characteristics'!$C:$C,0)))</f>
        <v>Hydrogen Combustion</v>
      </c>
      <c r="C750" s="276" t="str">
        <f t="shared" ref="C750:C813" si="36">C$748</f>
        <v>Fraction of Eligible Industrial Energy Use Shifted to Hydrogen</v>
      </c>
      <c r="D750" s="47" t="s">
        <v>3101</v>
      </c>
      <c r="E750" s="1" t="s">
        <v>3608</v>
      </c>
      <c r="F750" t="s">
        <v>3126</v>
      </c>
      <c r="G750" s="47" t="s">
        <v>3615</v>
      </c>
      <c r="H750" s="44">
        <v>2036</v>
      </c>
      <c r="I750" s="347" t="s">
        <v>45</v>
      </c>
      <c r="J750" s="277" t="str">
        <f>IF(ISBLANK(INDEX('Policy Characteristics'!D:D,MATCH($C750,'Policy Characteristics'!$C:$C,0))),"",INDEX('Policy Characteristics'!D:D,MATCH($C750,'Policy Characteristics'!$C:$C,0)))</f>
        <v>Hydrogen Combustion</v>
      </c>
      <c r="K750" s="276" t="str">
        <f>IF(ISBLANK(INDEX('Policy Characteristics'!E:E,MATCH($C750,'Policy Characteristics'!$C:$C,0))),"",INDEX('Policy Characteristics'!E:E,MATCH($C750,'Policy Characteristics'!$C:$C,0)))</f>
        <v>indst shift to hydrogen</v>
      </c>
      <c r="L750" s="284">
        <f>IF(ISBLANK(INDEX('Policy Characteristics'!F:F,MATCH($C750,'Policy Characteristics'!$C:$C,0))),"",INDEX('Policy Characteristics'!F:F,MATCH($C750,'Policy Characteristics'!$C:$C,0)))</f>
        <v>0</v>
      </c>
      <c r="M750" s="284">
        <f>IF(ISBLANK(INDEX('Policy Characteristics'!G:G,MATCH($C750,'Policy Characteristics'!$C:$C,0))),"",INDEX('Policy Characteristics'!G:G,MATCH($C750,'Policy Characteristics'!$C:$C,0)))</f>
        <v>1</v>
      </c>
      <c r="N750" s="284">
        <f>IF(ISBLANK(INDEX('Policy Characteristics'!H:H,MATCH($C750,'Policy Characteristics'!$C:$C,0))),"",INDEX('Policy Characteristics'!H:H,MATCH($C750,'Policy Characteristics'!$C:$C,0)))</f>
        <v>0.01</v>
      </c>
      <c r="O750" s="276" t="str">
        <f>IF(ISBLANK(INDEX('Policy Characteristics'!I:I,MATCH($C750,'Policy Characteristics'!$C:$C,0))),"",INDEX('Policy Characteristics'!I:I,MATCH($C750,'Policy Characteristics'!$C:$C,0)))</f>
        <v>% of fuel shifted</v>
      </c>
      <c r="P750" s="276" t="str">
        <f>IF(ISBLANK(INDEX('Policy Characteristics'!J:J,MATCH($C750,'Policy Characteristics'!$C:$C,0))),"",INDEX('Policy Characteristics'!J:J,MATCH($C750,'Policy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0" s="276" t="str">
        <f>IF(ISBLANK(INDEX('Policy Characteristics'!K:K,MATCH($C750,'Policy Characteristics'!$C:$C,0))),"",INDEX('Policy Characteristics'!K:K,MATCH($C750,'Policy Characteristics'!$C:$C,0)))</f>
        <v>industry-ag-main.html#fuel-switching</v>
      </c>
      <c r="R750" s="276" t="str">
        <f>IF(ISBLANK(INDEX('Policy Characteristics'!L:L,MATCH($C750,'Policy Characteristics'!$C:$C,0))),"",INDEX('Policy Characteristics'!L:L,MATCH($C750,'Policy Characteristics'!$C:$C,0)))</f>
        <v>industry-elec-and-hydrogen.html</v>
      </c>
    </row>
    <row r="751" spans="1:18" s="2" customFormat="1" x14ac:dyDescent="0.25">
      <c r="A751" s="276" t="str">
        <f>IF(ISBLANK(INDEX('Policy Characteristics'!A:A,MATCH($C751,'Policy Characteristics'!$C:$C,0))),"",INDEX('Policy Characteristics'!A:A,MATCH($C751,'Policy Characteristics'!$C:$C,0)))</f>
        <v>Industry</v>
      </c>
      <c r="B751" s="285" t="str">
        <f>IF(ISBLANK(INDEX('Policy Characteristics'!B:B,MATCH($C751,'Policy Characteristics'!$C:$C,0))),"",INDEX('Policy Characteristics'!B:B,MATCH($C751,'Policy Characteristics'!$C:$C,0)))</f>
        <v>Hydrogen Combustion</v>
      </c>
      <c r="C751" s="276" t="str">
        <f t="shared" si="36"/>
        <v>Fraction of Eligible Industrial Energy Use Shifted to Hydrogen</v>
      </c>
      <c r="D751" s="47" t="s">
        <v>3101</v>
      </c>
      <c r="E751" s="1" t="s">
        <v>3609</v>
      </c>
      <c r="F751" t="s">
        <v>3126</v>
      </c>
      <c r="G751" s="47" t="s">
        <v>3616</v>
      </c>
      <c r="H751" s="44">
        <v>2037</v>
      </c>
      <c r="I751" s="347" t="s">
        <v>45</v>
      </c>
      <c r="J751" s="277" t="str">
        <f>IF(ISBLANK(INDEX('Policy Characteristics'!D:D,MATCH($C751,'Policy Characteristics'!$C:$C,0))),"",INDEX('Policy Characteristics'!D:D,MATCH($C751,'Policy Characteristics'!$C:$C,0)))</f>
        <v>Hydrogen Combustion</v>
      </c>
      <c r="K751" s="276" t="str">
        <f>IF(ISBLANK(INDEX('Policy Characteristics'!E:E,MATCH($C751,'Policy Characteristics'!$C:$C,0))),"",INDEX('Policy Characteristics'!E:E,MATCH($C751,'Policy Characteristics'!$C:$C,0)))</f>
        <v>indst shift to hydrogen</v>
      </c>
      <c r="L751" s="284">
        <f>IF(ISBLANK(INDEX('Policy Characteristics'!F:F,MATCH($C751,'Policy Characteristics'!$C:$C,0))),"",INDEX('Policy Characteristics'!F:F,MATCH($C751,'Policy Characteristics'!$C:$C,0)))</f>
        <v>0</v>
      </c>
      <c r="M751" s="284">
        <f>IF(ISBLANK(INDEX('Policy Characteristics'!G:G,MATCH($C751,'Policy Characteristics'!$C:$C,0))),"",INDEX('Policy Characteristics'!G:G,MATCH($C751,'Policy Characteristics'!$C:$C,0)))</f>
        <v>1</v>
      </c>
      <c r="N751" s="284">
        <f>IF(ISBLANK(INDEX('Policy Characteristics'!H:H,MATCH($C751,'Policy Characteristics'!$C:$C,0))),"",INDEX('Policy Characteristics'!H:H,MATCH($C751,'Policy Characteristics'!$C:$C,0)))</f>
        <v>0.01</v>
      </c>
      <c r="O751" s="276" t="str">
        <f>IF(ISBLANK(INDEX('Policy Characteristics'!I:I,MATCH($C751,'Policy Characteristics'!$C:$C,0))),"",INDEX('Policy Characteristics'!I:I,MATCH($C751,'Policy Characteristics'!$C:$C,0)))</f>
        <v>% of fuel shifted</v>
      </c>
      <c r="P751" s="276" t="str">
        <f>IF(ISBLANK(INDEX('Policy Characteristics'!J:J,MATCH($C751,'Policy Characteristics'!$C:$C,0))),"",INDEX('Policy Characteristics'!J:J,MATCH($C751,'Policy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1" s="276" t="str">
        <f>IF(ISBLANK(INDEX('Policy Characteristics'!K:K,MATCH($C751,'Policy Characteristics'!$C:$C,0))),"",INDEX('Policy Characteristics'!K:K,MATCH($C751,'Policy Characteristics'!$C:$C,0)))</f>
        <v>industry-ag-main.html#fuel-switching</v>
      </c>
      <c r="R751" s="276" t="str">
        <f>IF(ISBLANK(INDEX('Policy Characteristics'!L:L,MATCH($C751,'Policy Characteristics'!$C:$C,0))),"",INDEX('Policy Characteristics'!L:L,MATCH($C751,'Policy Characteristics'!$C:$C,0)))</f>
        <v>industry-elec-and-hydrogen.html</v>
      </c>
    </row>
    <row r="752" spans="1:18" s="2" customFormat="1" x14ac:dyDescent="0.25">
      <c r="A752" s="276" t="str">
        <f>IF(ISBLANK(INDEX('Policy Characteristics'!A:A,MATCH($C752,'Policy Characteristics'!$C:$C,0))),"",INDEX('Policy Characteristics'!A:A,MATCH($C752,'Policy Characteristics'!$C:$C,0)))</f>
        <v>Industry</v>
      </c>
      <c r="B752" s="285" t="str">
        <f>IF(ISBLANK(INDEX('Policy Characteristics'!B:B,MATCH($C752,'Policy Characteristics'!$C:$C,0))),"",INDEX('Policy Characteristics'!B:B,MATCH($C752,'Policy Characteristics'!$C:$C,0)))</f>
        <v>Hydrogen Combustion</v>
      </c>
      <c r="C752" s="276" t="str">
        <f t="shared" si="36"/>
        <v>Fraction of Eligible Industrial Energy Use Shifted to Hydrogen</v>
      </c>
      <c r="D752" s="47" t="s">
        <v>3101</v>
      </c>
      <c r="E752" s="1" t="s">
        <v>3610</v>
      </c>
      <c r="F752" t="s">
        <v>3126</v>
      </c>
      <c r="G752" s="47" t="s">
        <v>3617</v>
      </c>
      <c r="H752" s="44">
        <v>2038</v>
      </c>
      <c r="I752" s="347" t="s">
        <v>45</v>
      </c>
      <c r="J752" s="277" t="str">
        <f>IF(ISBLANK(INDEX('Policy Characteristics'!D:D,MATCH($C752,'Policy Characteristics'!$C:$C,0))),"",INDEX('Policy Characteristics'!D:D,MATCH($C752,'Policy Characteristics'!$C:$C,0)))</f>
        <v>Hydrogen Combustion</v>
      </c>
      <c r="K752" s="276" t="str">
        <f>IF(ISBLANK(INDEX('Policy Characteristics'!E:E,MATCH($C752,'Policy Characteristics'!$C:$C,0))),"",INDEX('Policy Characteristics'!E:E,MATCH($C752,'Policy Characteristics'!$C:$C,0)))</f>
        <v>indst shift to hydrogen</v>
      </c>
      <c r="L752" s="284">
        <f>IF(ISBLANK(INDEX('Policy Characteristics'!F:F,MATCH($C752,'Policy Characteristics'!$C:$C,0))),"",INDEX('Policy Characteristics'!F:F,MATCH($C752,'Policy Characteristics'!$C:$C,0)))</f>
        <v>0</v>
      </c>
      <c r="M752" s="284">
        <f>IF(ISBLANK(INDEX('Policy Characteristics'!G:G,MATCH($C752,'Policy Characteristics'!$C:$C,0))),"",INDEX('Policy Characteristics'!G:G,MATCH($C752,'Policy Characteristics'!$C:$C,0)))</f>
        <v>1</v>
      </c>
      <c r="N752" s="284">
        <f>IF(ISBLANK(INDEX('Policy Characteristics'!H:H,MATCH($C752,'Policy Characteristics'!$C:$C,0))),"",INDEX('Policy Characteristics'!H:H,MATCH($C752,'Policy Characteristics'!$C:$C,0)))</f>
        <v>0.01</v>
      </c>
      <c r="O752" s="276" t="str">
        <f>IF(ISBLANK(INDEX('Policy Characteristics'!I:I,MATCH($C752,'Policy Characteristics'!$C:$C,0))),"",INDEX('Policy Characteristics'!I:I,MATCH($C752,'Policy Characteristics'!$C:$C,0)))</f>
        <v>% of fuel shifted</v>
      </c>
      <c r="P752" s="276" t="str">
        <f>IF(ISBLANK(INDEX('Policy Characteristics'!J:J,MATCH($C752,'Policy Characteristics'!$C:$C,0))),"",INDEX('Policy Characteristics'!J:J,MATCH($C752,'Policy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2" s="276" t="str">
        <f>IF(ISBLANK(INDEX('Policy Characteristics'!K:K,MATCH($C752,'Policy Characteristics'!$C:$C,0))),"",INDEX('Policy Characteristics'!K:K,MATCH($C752,'Policy Characteristics'!$C:$C,0)))</f>
        <v>industry-ag-main.html#fuel-switching</v>
      </c>
      <c r="R752" s="276" t="str">
        <f>IF(ISBLANK(INDEX('Policy Characteristics'!L:L,MATCH($C752,'Policy Characteristics'!$C:$C,0))),"",INDEX('Policy Characteristics'!L:L,MATCH($C752,'Policy Characteristics'!$C:$C,0)))</f>
        <v>industry-elec-and-hydrogen.html</v>
      </c>
    </row>
    <row r="753" spans="1:18" s="2" customFormat="1" x14ac:dyDescent="0.25">
      <c r="A753" s="276" t="str">
        <f>IF(ISBLANK(INDEX('Policy Characteristics'!A:A,MATCH($C753,'Policy Characteristics'!$C:$C,0))),"",INDEX('Policy Characteristics'!A:A,MATCH($C753,'Policy Characteristics'!$C:$C,0)))</f>
        <v>Industry</v>
      </c>
      <c r="B753" s="285" t="str">
        <f>IF(ISBLANK(INDEX('Policy Characteristics'!B:B,MATCH($C753,'Policy Characteristics'!$C:$C,0))),"",INDEX('Policy Characteristics'!B:B,MATCH($C753,'Policy Characteristics'!$C:$C,0)))</f>
        <v>Hydrogen Combustion</v>
      </c>
      <c r="C753" s="276" t="str">
        <f t="shared" si="36"/>
        <v>Fraction of Eligible Industrial Energy Use Shifted to Hydrogen</v>
      </c>
      <c r="D753" s="47" t="s">
        <v>3101</v>
      </c>
      <c r="E753" s="1" t="s">
        <v>3611</v>
      </c>
      <c r="F753" t="s">
        <v>3126</v>
      </c>
      <c r="G753" s="47" t="s">
        <v>3618</v>
      </c>
      <c r="H753" s="44">
        <v>2039</v>
      </c>
      <c r="I753" s="347" t="s">
        <v>44</v>
      </c>
      <c r="J753" s="277" t="str">
        <f>IF(ISBLANK(INDEX('Policy Characteristics'!D:D,MATCH($C753,'Policy Characteristics'!$C:$C,0))),"",INDEX('Policy Characteristics'!D:D,MATCH($C753,'Policy Characteristics'!$C:$C,0)))</f>
        <v>Hydrogen Combustion</v>
      </c>
      <c r="K753" s="276" t="str">
        <f>IF(ISBLANK(INDEX('Policy Characteristics'!E:E,MATCH($C753,'Policy Characteristics'!$C:$C,0))),"",INDEX('Policy Characteristics'!E:E,MATCH($C753,'Policy Characteristics'!$C:$C,0)))</f>
        <v>indst shift to hydrogen</v>
      </c>
      <c r="L753" s="284">
        <f>IF(ISBLANK(INDEX('Policy Characteristics'!F:F,MATCH($C753,'Policy Characteristics'!$C:$C,0))),"",INDEX('Policy Characteristics'!F:F,MATCH($C753,'Policy Characteristics'!$C:$C,0)))</f>
        <v>0</v>
      </c>
      <c r="M753" s="284">
        <f>IF(ISBLANK(INDEX('Policy Characteristics'!G:G,MATCH($C753,'Policy Characteristics'!$C:$C,0))),"",INDEX('Policy Characteristics'!G:G,MATCH($C753,'Policy Characteristics'!$C:$C,0)))</f>
        <v>1</v>
      </c>
      <c r="N753" s="284">
        <f>IF(ISBLANK(INDEX('Policy Characteristics'!H:H,MATCH($C753,'Policy Characteristics'!$C:$C,0))),"",INDEX('Policy Characteristics'!H:H,MATCH($C753,'Policy Characteristics'!$C:$C,0)))</f>
        <v>0.01</v>
      </c>
      <c r="O753" s="276" t="str">
        <f>IF(ISBLANK(INDEX('Policy Characteristics'!I:I,MATCH($C753,'Policy Characteristics'!$C:$C,0))),"",INDEX('Policy Characteristics'!I:I,MATCH($C753,'Policy Characteristics'!$C:$C,0)))</f>
        <v>% of fuel shifted</v>
      </c>
      <c r="P753" s="276" t="str">
        <f>IF(ISBLANK(INDEX('Policy Characteristics'!J:J,MATCH($C753,'Policy Characteristics'!$C:$C,0))),"",INDEX('Policy Characteristics'!J:J,MATCH($C753,'Policy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3" s="276" t="str">
        <f>IF(ISBLANK(INDEX('Policy Characteristics'!K:K,MATCH($C753,'Policy Characteristics'!$C:$C,0))),"",INDEX('Policy Characteristics'!K:K,MATCH($C753,'Policy Characteristics'!$C:$C,0)))</f>
        <v>industry-ag-main.html#fuel-switching</v>
      </c>
      <c r="R753" s="276" t="str">
        <f>IF(ISBLANK(INDEX('Policy Characteristics'!L:L,MATCH($C753,'Policy Characteristics'!$C:$C,0))),"",INDEX('Policy Characteristics'!L:L,MATCH($C753,'Policy Characteristics'!$C:$C,0)))</f>
        <v>industry-elec-and-hydrogen.html</v>
      </c>
    </row>
    <row r="754" spans="1:18" s="2" customFormat="1" x14ac:dyDescent="0.25">
      <c r="A754" s="276" t="str">
        <f>IF(ISBLANK(INDEX('Policy Characteristics'!A:A,MATCH($C754,'Policy Characteristics'!$C:$C,0))),"",INDEX('Policy Characteristics'!A:A,MATCH($C754,'Policy Characteristics'!$C:$C,0)))</f>
        <v>Industry</v>
      </c>
      <c r="B754" s="285" t="str">
        <f>IF(ISBLANK(INDEX('Policy Characteristics'!B:B,MATCH($C754,'Policy Characteristics'!$C:$C,0))),"",INDEX('Policy Characteristics'!B:B,MATCH($C754,'Policy Characteristics'!$C:$C,0)))</f>
        <v>Hydrogen Combustion</v>
      </c>
      <c r="C754" s="276" t="str">
        <f t="shared" si="36"/>
        <v>Fraction of Eligible Industrial Energy Use Shifted to Hydrogen</v>
      </c>
      <c r="D754" s="47" t="s">
        <v>3101</v>
      </c>
      <c r="E754" s="1" t="s">
        <v>3612</v>
      </c>
      <c r="F754" t="s">
        <v>3126</v>
      </c>
      <c r="G754" s="47" t="s">
        <v>3619</v>
      </c>
      <c r="H754" s="44">
        <v>2040</v>
      </c>
      <c r="I754" s="347" t="s">
        <v>45</v>
      </c>
      <c r="J754" s="277" t="str">
        <f>IF(ISBLANK(INDEX('Policy Characteristics'!D:D,MATCH($C754,'Policy Characteristics'!$C:$C,0))),"",INDEX('Policy Characteristics'!D:D,MATCH($C754,'Policy Characteristics'!$C:$C,0)))</f>
        <v>Hydrogen Combustion</v>
      </c>
      <c r="K754" s="276" t="str">
        <f>IF(ISBLANK(INDEX('Policy Characteristics'!E:E,MATCH($C754,'Policy Characteristics'!$C:$C,0))),"",INDEX('Policy Characteristics'!E:E,MATCH($C754,'Policy Characteristics'!$C:$C,0)))</f>
        <v>indst shift to hydrogen</v>
      </c>
      <c r="L754" s="284">
        <f>IF(ISBLANK(INDEX('Policy Characteristics'!F:F,MATCH($C754,'Policy Characteristics'!$C:$C,0))),"",INDEX('Policy Characteristics'!F:F,MATCH($C754,'Policy Characteristics'!$C:$C,0)))</f>
        <v>0</v>
      </c>
      <c r="M754" s="284">
        <f>IF(ISBLANK(INDEX('Policy Characteristics'!G:G,MATCH($C754,'Policy Characteristics'!$C:$C,0))),"",INDEX('Policy Characteristics'!G:G,MATCH($C754,'Policy Characteristics'!$C:$C,0)))</f>
        <v>1</v>
      </c>
      <c r="N754" s="284">
        <f>IF(ISBLANK(INDEX('Policy Characteristics'!H:H,MATCH($C754,'Policy Characteristics'!$C:$C,0))),"",INDEX('Policy Characteristics'!H:H,MATCH($C754,'Policy Characteristics'!$C:$C,0)))</f>
        <v>0.01</v>
      </c>
      <c r="O754" s="276" t="str">
        <f>IF(ISBLANK(INDEX('Policy Characteristics'!I:I,MATCH($C754,'Policy Characteristics'!$C:$C,0))),"",INDEX('Policy Characteristics'!I:I,MATCH($C754,'Policy Characteristics'!$C:$C,0)))</f>
        <v>% of fuel shifted</v>
      </c>
      <c r="P754" s="276" t="str">
        <f>IF(ISBLANK(INDEX('Policy Characteristics'!J:J,MATCH($C754,'Policy Characteristics'!$C:$C,0))),"",INDEX('Policy Characteristics'!J:J,MATCH($C754,'Policy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4" s="276" t="str">
        <f>IF(ISBLANK(INDEX('Policy Characteristics'!K:K,MATCH($C754,'Policy Characteristics'!$C:$C,0))),"",INDEX('Policy Characteristics'!K:K,MATCH($C754,'Policy Characteristics'!$C:$C,0)))</f>
        <v>industry-ag-main.html#fuel-switching</v>
      </c>
      <c r="R754" s="276" t="str">
        <f>IF(ISBLANK(INDEX('Policy Characteristics'!L:L,MATCH($C754,'Policy Characteristics'!$C:$C,0))),"",INDEX('Policy Characteristics'!L:L,MATCH($C754,'Policy Characteristics'!$C:$C,0)))</f>
        <v>industry-elec-and-hydrogen.html</v>
      </c>
    </row>
    <row r="755" spans="1:18" s="2" customFormat="1" x14ac:dyDescent="0.25">
      <c r="A755" s="276" t="str">
        <f>IF(ISBLANK(INDEX('Policy Characteristics'!A:A,MATCH($C755,'Policy Characteristics'!$C:$C,0))),"",INDEX('Policy Characteristics'!A:A,MATCH($C755,'Policy Characteristics'!$C:$C,0)))</f>
        <v>Industry</v>
      </c>
      <c r="B755" s="285" t="str">
        <f>IF(ISBLANK(INDEX('Policy Characteristics'!B:B,MATCH($C755,'Policy Characteristics'!$C:$C,0))),"",INDEX('Policy Characteristics'!B:B,MATCH($C755,'Policy Characteristics'!$C:$C,0)))</f>
        <v>Hydrogen Combustion</v>
      </c>
      <c r="C755" s="276" t="str">
        <f t="shared" si="36"/>
        <v>Fraction of Eligible Industrial Energy Use Shifted to Hydrogen</v>
      </c>
      <c r="D755" s="47" t="s">
        <v>3101</v>
      </c>
      <c r="E755" s="1" t="s">
        <v>3606</v>
      </c>
      <c r="F755" t="s">
        <v>3126</v>
      </c>
      <c r="G755" s="47" t="s">
        <v>3620</v>
      </c>
      <c r="H755" s="44">
        <v>2041</v>
      </c>
      <c r="I755" s="347" t="s">
        <v>45</v>
      </c>
      <c r="J755" s="277" t="str">
        <f>IF(ISBLANK(INDEX('Policy Characteristics'!D:D,MATCH($C755,'Policy Characteristics'!$C:$C,0))),"",INDEX('Policy Characteristics'!D:D,MATCH($C755,'Policy Characteristics'!$C:$C,0)))</f>
        <v>Hydrogen Combustion</v>
      </c>
      <c r="K755" s="276" t="str">
        <f>IF(ISBLANK(INDEX('Policy Characteristics'!E:E,MATCH($C755,'Policy Characteristics'!$C:$C,0))),"",INDEX('Policy Characteristics'!E:E,MATCH($C755,'Policy Characteristics'!$C:$C,0)))</f>
        <v>indst shift to hydrogen</v>
      </c>
      <c r="L755" s="284">
        <f>IF(ISBLANK(INDEX('Policy Characteristics'!F:F,MATCH($C755,'Policy Characteristics'!$C:$C,0))),"",INDEX('Policy Characteristics'!F:F,MATCH($C755,'Policy Characteristics'!$C:$C,0)))</f>
        <v>0</v>
      </c>
      <c r="M755" s="284">
        <f>IF(ISBLANK(INDEX('Policy Characteristics'!G:G,MATCH($C755,'Policy Characteristics'!$C:$C,0))),"",INDEX('Policy Characteristics'!G:G,MATCH($C755,'Policy Characteristics'!$C:$C,0)))</f>
        <v>1</v>
      </c>
      <c r="N755" s="284">
        <f>IF(ISBLANK(INDEX('Policy Characteristics'!H:H,MATCH($C755,'Policy Characteristics'!$C:$C,0))),"",INDEX('Policy Characteristics'!H:H,MATCH($C755,'Policy Characteristics'!$C:$C,0)))</f>
        <v>0.01</v>
      </c>
      <c r="O755" s="276" t="str">
        <f>IF(ISBLANK(INDEX('Policy Characteristics'!I:I,MATCH($C755,'Policy Characteristics'!$C:$C,0))),"",INDEX('Policy Characteristics'!I:I,MATCH($C755,'Policy Characteristics'!$C:$C,0)))</f>
        <v>% of fuel shifted</v>
      </c>
      <c r="P755" s="276" t="str">
        <f>IF(ISBLANK(INDEX('Policy Characteristics'!J:J,MATCH($C755,'Policy Characteristics'!$C:$C,0))),"",INDEX('Policy Characteristics'!J:J,MATCH($C755,'Policy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5" s="276" t="str">
        <f>IF(ISBLANK(INDEX('Policy Characteristics'!K:K,MATCH($C755,'Policy Characteristics'!$C:$C,0))),"",INDEX('Policy Characteristics'!K:K,MATCH($C755,'Policy Characteristics'!$C:$C,0)))</f>
        <v>industry-ag-main.html#fuel-switching</v>
      </c>
      <c r="R755" s="276" t="str">
        <f>IF(ISBLANK(INDEX('Policy Characteristics'!L:L,MATCH($C755,'Policy Characteristics'!$C:$C,0))),"",INDEX('Policy Characteristics'!L:L,MATCH($C755,'Policy Characteristics'!$C:$C,0)))</f>
        <v>industry-elec-and-hydrogen.html</v>
      </c>
    </row>
    <row r="756" spans="1:18" s="2" customFormat="1" x14ac:dyDescent="0.25">
      <c r="A756" s="276" t="str">
        <f>IF(ISBLANK(INDEX('Policy Characteristics'!A:A,MATCH($C756,'Policy Characteristics'!$C:$C,0))),"",INDEX('Policy Characteristics'!A:A,MATCH($C756,'Policy Characteristics'!$C:$C,0)))</f>
        <v>Industry</v>
      </c>
      <c r="B756" s="285" t="str">
        <f>IF(ISBLANK(INDEX('Policy Characteristics'!B:B,MATCH($C756,'Policy Characteristics'!$C:$C,0))),"",INDEX('Policy Characteristics'!B:B,MATCH($C756,'Policy Characteristics'!$C:$C,0)))</f>
        <v>Hydrogen Combustion</v>
      </c>
      <c r="C756" s="276" t="str">
        <f t="shared" si="36"/>
        <v>Fraction of Eligible Industrial Energy Use Shifted to Hydrogen</v>
      </c>
      <c r="D756" s="6" t="s">
        <v>3102</v>
      </c>
      <c r="E756" s="1" t="s">
        <v>3605</v>
      </c>
      <c r="F756" t="s">
        <v>2790</v>
      </c>
      <c r="G756" s="47" t="s">
        <v>3613</v>
      </c>
      <c r="H756" s="44">
        <v>2042</v>
      </c>
      <c r="I756" s="347" t="s">
        <v>45</v>
      </c>
      <c r="J756" s="277" t="str">
        <f>IF(ISBLANK(INDEX('Policy Characteristics'!D:D,MATCH($C756,'Policy Characteristics'!$C:$C,0))),"",INDEX('Policy Characteristics'!D:D,MATCH($C756,'Policy Characteristics'!$C:$C,0)))</f>
        <v>Hydrogen Combustion</v>
      </c>
      <c r="K756" s="276" t="str">
        <f>IF(ISBLANK(INDEX('Policy Characteristics'!E:E,MATCH($C756,'Policy Characteristics'!$C:$C,0))),"",INDEX('Policy Characteristics'!E:E,MATCH($C756,'Policy Characteristics'!$C:$C,0)))</f>
        <v>indst shift to hydrogen</v>
      </c>
      <c r="L756" s="284">
        <f>IF(ISBLANK(INDEX('Policy Characteristics'!F:F,MATCH($C756,'Policy Characteristics'!$C:$C,0))),"",INDEX('Policy Characteristics'!F:F,MATCH($C756,'Policy Characteristics'!$C:$C,0)))</f>
        <v>0</v>
      </c>
      <c r="M756" s="284">
        <f>IF(ISBLANK(INDEX('Policy Characteristics'!G:G,MATCH($C756,'Policy Characteristics'!$C:$C,0))),"",INDEX('Policy Characteristics'!G:G,MATCH($C756,'Policy Characteristics'!$C:$C,0)))</f>
        <v>1</v>
      </c>
      <c r="N756" s="284">
        <f>IF(ISBLANK(INDEX('Policy Characteristics'!H:H,MATCH($C756,'Policy Characteristics'!$C:$C,0))),"",INDEX('Policy Characteristics'!H:H,MATCH($C756,'Policy Characteristics'!$C:$C,0)))</f>
        <v>0.01</v>
      </c>
      <c r="O756" s="276" t="str">
        <f>IF(ISBLANK(INDEX('Policy Characteristics'!I:I,MATCH($C756,'Policy Characteristics'!$C:$C,0))),"",INDEX('Policy Characteristics'!I:I,MATCH($C756,'Policy Characteristics'!$C:$C,0)))</f>
        <v>% of fuel shifted</v>
      </c>
      <c r="P756" s="276" t="str">
        <f>IF(ISBLANK(INDEX('Policy Characteristics'!J:J,MATCH($C756,'Policy Characteristics'!$C:$C,0))),"",INDEX('Policy Characteristics'!J:J,MATCH($C756,'Policy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6" s="276" t="str">
        <f>IF(ISBLANK(INDEX('Policy Characteristics'!K:K,MATCH($C756,'Policy Characteristics'!$C:$C,0))),"",INDEX('Policy Characteristics'!K:K,MATCH($C756,'Policy Characteristics'!$C:$C,0)))</f>
        <v>industry-ag-main.html#fuel-switching</v>
      </c>
      <c r="R756" s="276" t="str">
        <f>IF(ISBLANK(INDEX('Policy Characteristics'!L:L,MATCH($C756,'Policy Characteristics'!$C:$C,0))),"",INDEX('Policy Characteristics'!L:L,MATCH($C756,'Policy Characteristics'!$C:$C,0)))</f>
        <v>industry-elec-and-hydrogen.html</v>
      </c>
    </row>
    <row r="757" spans="1:18" s="2" customFormat="1" x14ac:dyDescent="0.25">
      <c r="A757" s="276" t="str">
        <f>IF(ISBLANK(INDEX('Policy Characteristics'!A:A,MATCH($C757,'Policy Characteristics'!$C:$C,0))),"",INDEX('Policy Characteristics'!A:A,MATCH($C757,'Policy Characteristics'!$C:$C,0)))</f>
        <v>Industry</v>
      </c>
      <c r="B757" s="285" t="str">
        <f>IF(ISBLANK(INDEX('Policy Characteristics'!B:B,MATCH($C757,'Policy Characteristics'!$C:$C,0))),"",INDEX('Policy Characteristics'!B:B,MATCH($C757,'Policy Characteristics'!$C:$C,0)))</f>
        <v>Hydrogen Combustion</v>
      </c>
      <c r="C757" s="276" t="str">
        <f t="shared" si="36"/>
        <v>Fraction of Eligible Industrial Energy Use Shifted to Hydrogen</v>
      </c>
      <c r="D757" s="6" t="s">
        <v>3102</v>
      </c>
      <c r="E757" s="1" t="s">
        <v>3607</v>
      </c>
      <c r="F757" t="s">
        <v>2790</v>
      </c>
      <c r="G757" s="47" t="s">
        <v>3614</v>
      </c>
      <c r="H757" s="44">
        <v>2043</v>
      </c>
      <c r="I757" s="347" t="s">
        <v>44</v>
      </c>
      <c r="J757" s="277" t="str">
        <f>IF(ISBLANK(INDEX('Policy Characteristics'!D:D,MATCH($C757,'Policy Characteristics'!$C:$C,0))),"",INDEX('Policy Characteristics'!D:D,MATCH($C757,'Policy Characteristics'!$C:$C,0)))</f>
        <v>Hydrogen Combustion</v>
      </c>
      <c r="K757" s="276" t="str">
        <f>IF(ISBLANK(INDEX('Policy Characteristics'!E:E,MATCH($C757,'Policy Characteristics'!$C:$C,0))),"",INDEX('Policy Characteristics'!E:E,MATCH($C757,'Policy Characteristics'!$C:$C,0)))</f>
        <v>indst shift to hydrogen</v>
      </c>
      <c r="L757" s="284">
        <f>IF(ISBLANK(INDEX('Policy Characteristics'!F:F,MATCH($C757,'Policy Characteristics'!$C:$C,0))),"",INDEX('Policy Characteristics'!F:F,MATCH($C757,'Policy Characteristics'!$C:$C,0)))</f>
        <v>0</v>
      </c>
      <c r="M757" s="284">
        <f>IF(ISBLANK(INDEX('Policy Characteristics'!G:G,MATCH($C757,'Policy Characteristics'!$C:$C,0))),"",INDEX('Policy Characteristics'!G:G,MATCH($C757,'Policy Characteristics'!$C:$C,0)))</f>
        <v>1</v>
      </c>
      <c r="N757" s="284">
        <f>IF(ISBLANK(INDEX('Policy Characteristics'!H:H,MATCH($C757,'Policy Characteristics'!$C:$C,0))),"",INDEX('Policy Characteristics'!H:H,MATCH($C757,'Policy Characteristics'!$C:$C,0)))</f>
        <v>0.01</v>
      </c>
      <c r="O757" s="276" t="str">
        <f>IF(ISBLANK(INDEX('Policy Characteristics'!I:I,MATCH($C757,'Policy Characteristics'!$C:$C,0))),"",INDEX('Policy Characteristics'!I:I,MATCH($C757,'Policy Characteristics'!$C:$C,0)))</f>
        <v>% of fuel shifted</v>
      </c>
      <c r="P757" s="276" t="str">
        <f>IF(ISBLANK(INDEX('Policy Characteristics'!J:J,MATCH($C757,'Policy Characteristics'!$C:$C,0))),"",INDEX('Policy Characteristics'!J:J,MATCH($C757,'Policy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7" s="276" t="str">
        <f>IF(ISBLANK(INDEX('Policy Characteristics'!K:K,MATCH($C757,'Policy Characteristics'!$C:$C,0))),"",INDEX('Policy Characteristics'!K:K,MATCH($C757,'Policy Characteristics'!$C:$C,0)))</f>
        <v>industry-ag-main.html#fuel-switching</v>
      </c>
      <c r="R757" s="276" t="str">
        <f>IF(ISBLANK(INDEX('Policy Characteristics'!L:L,MATCH($C757,'Policy Characteristics'!$C:$C,0))),"",INDEX('Policy Characteristics'!L:L,MATCH($C757,'Policy Characteristics'!$C:$C,0)))</f>
        <v>industry-elec-and-hydrogen.html</v>
      </c>
    </row>
    <row r="758" spans="1:18" s="2" customFormat="1" x14ac:dyDescent="0.25">
      <c r="A758" s="276" t="str">
        <f>IF(ISBLANK(INDEX('Policy Characteristics'!A:A,MATCH($C758,'Policy Characteristics'!$C:$C,0))),"",INDEX('Policy Characteristics'!A:A,MATCH($C758,'Policy Characteristics'!$C:$C,0)))</f>
        <v>Industry</v>
      </c>
      <c r="B758" s="285" t="str">
        <f>IF(ISBLANK(INDEX('Policy Characteristics'!B:B,MATCH($C758,'Policy Characteristics'!$C:$C,0))),"",INDEX('Policy Characteristics'!B:B,MATCH($C758,'Policy Characteristics'!$C:$C,0)))</f>
        <v>Hydrogen Combustion</v>
      </c>
      <c r="C758" s="276" t="str">
        <f t="shared" si="36"/>
        <v>Fraction of Eligible Industrial Energy Use Shifted to Hydrogen</v>
      </c>
      <c r="D758" s="6" t="s">
        <v>3102</v>
      </c>
      <c r="E758" s="1" t="s">
        <v>3608</v>
      </c>
      <c r="F758" t="s">
        <v>2790</v>
      </c>
      <c r="G758" s="47" t="s">
        <v>3615</v>
      </c>
      <c r="H758" s="44">
        <v>2044</v>
      </c>
      <c r="I758" s="347" t="s">
        <v>45</v>
      </c>
      <c r="J758" s="277" t="str">
        <f>IF(ISBLANK(INDEX('Policy Characteristics'!D:D,MATCH($C758,'Policy Characteristics'!$C:$C,0))),"",INDEX('Policy Characteristics'!D:D,MATCH($C758,'Policy Characteristics'!$C:$C,0)))</f>
        <v>Hydrogen Combustion</v>
      </c>
      <c r="K758" s="276" t="str">
        <f>IF(ISBLANK(INDEX('Policy Characteristics'!E:E,MATCH($C758,'Policy Characteristics'!$C:$C,0))),"",INDEX('Policy Characteristics'!E:E,MATCH($C758,'Policy Characteristics'!$C:$C,0)))</f>
        <v>indst shift to hydrogen</v>
      </c>
      <c r="L758" s="284">
        <f>IF(ISBLANK(INDEX('Policy Characteristics'!F:F,MATCH($C758,'Policy Characteristics'!$C:$C,0))),"",INDEX('Policy Characteristics'!F:F,MATCH($C758,'Policy Characteristics'!$C:$C,0)))</f>
        <v>0</v>
      </c>
      <c r="M758" s="284">
        <f>IF(ISBLANK(INDEX('Policy Characteristics'!G:G,MATCH($C758,'Policy Characteristics'!$C:$C,0))),"",INDEX('Policy Characteristics'!G:G,MATCH($C758,'Policy Characteristics'!$C:$C,0)))</f>
        <v>1</v>
      </c>
      <c r="N758" s="284">
        <f>IF(ISBLANK(INDEX('Policy Characteristics'!H:H,MATCH($C758,'Policy Characteristics'!$C:$C,0))),"",INDEX('Policy Characteristics'!H:H,MATCH($C758,'Policy Characteristics'!$C:$C,0)))</f>
        <v>0.01</v>
      </c>
      <c r="O758" s="276" t="str">
        <f>IF(ISBLANK(INDEX('Policy Characteristics'!I:I,MATCH($C758,'Policy Characteristics'!$C:$C,0))),"",INDEX('Policy Characteristics'!I:I,MATCH($C758,'Policy Characteristics'!$C:$C,0)))</f>
        <v>% of fuel shifted</v>
      </c>
      <c r="P758" s="276" t="str">
        <f>IF(ISBLANK(INDEX('Policy Characteristics'!J:J,MATCH($C758,'Policy Characteristics'!$C:$C,0))),"",INDEX('Policy Characteristics'!J:J,MATCH($C758,'Policy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8" s="276" t="str">
        <f>IF(ISBLANK(INDEX('Policy Characteristics'!K:K,MATCH($C758,'Policy Characteristics'!$C:$C,0))),"",INDEX('Policy Characteristics'!K:K,MATCH($C758,'Policy Characteristics'!$C:$C,0)))</f>
        <v>industry-ag-main.html#fuel-switching</v>
      </c>
      <c r="R758" s="276" t="str">
        <f>IF(ISBLANK(INDEX('Policy Characteristics'!L:L,MATCH($C758,'Policy Characteristics'!$C:$C,0))),"",INDEX('Policy Characteristics'!L:L,MATCH($C758,'Policy Characteristics'!$C:$C,0)))</f>
        <v>industry-elec-and-hydrogen.html</v>
      </c>
    </row>
    <row r="759" spans="1:18" s="2" customFormat="1" x14ac:dyDescent="0.25">
      <c r="A759" s="276" t="str">
        <f>IF(ISBLANK(INDEX('Policy Characteristics'!A:A,MATCH($C759,'Policy Characteristics'!$C:$C,0))),"",INDEX('Policy Characteristics'!A:A,MATCH($C759,'Policy Characteristics'!$C:$C,0)))</f>
        <v>Industry</v>
      </c>
      <c r="B759" s="285" t="str">
        <f>IF(ISBLANK(INDEX('Policy Characteristics'!B:B,MATCH($C759,'Policy Characteristics'!$C:$C,0))),"",INDEX('Policy Characteristics'!B:B,MATCH($C759,'Policy Characteristics'!$C:$C,0)))</f>
        <v>Hydrogen Combustion</v>
      </c>
      <c r="C759" s="276" t="str">
        <f t="shared" si="36"/>
        <v>Fraction of Eligible Industrial Energy Use Shifted to Hydrogen</v>
      </c>
      <c r="D759" s="6" t="s">
        <v>3102</v>
      </c>
      <c r="E759" s="1" t="s">
        <v>3609</v>
      </c>
      <c r="F759" t="s">
        <v>2790</v>
      </c>
      <c r="G759" s="47" t="s">
        <v>3616</v>
      </c>
      <c r="H759" s="44">
        <v>2045</v>
      </c>
      <c r="I759" s="347" t="s">
        <v>45</v>
      </c>
      <c r="J759" s="277" t="str">
        <f>IF(ISBLANK(INDEX('Policy Characteristics'!D:D,MATCH($C759,'Policy Characteristics'!$C:$C,0))),"",INDEX('Policy Characteristics'!D:D,MATCH($C759,'Policy Characteristics'!$C:$C,0)))</f>
        <v>Hydrogen Combustion</v>
      </c>
      <c r="K759" s="276" t="str">
        <f>IF(ISBLANK(INDEX('Policy Characteristics'!E:E,MATCH($C759,'Policy Characteristics'!$C:$C,0))),"",INDEX('Policy Characteristics'!E:E,MATCH($C759,'Policy Characteristics'!$C:$C,0)))</f>
        <v>indst shift to hydrogen</v>
      </c>
      <c r="L759" s="284">
        <f>IF(ISBLANK(INDEX('Policy Characteristics'!F:F,MATCH($C759,'Policy Characteristics'!$C:$C,0))),"",INDEX('Policy Characteristics'!F:F,MATCH($C759,'Policy Characteristics'!$C:$C,0)))</f>
        <v>0</v>
      </c>
      <c r="M759" s="284">
        <f>IF(ISBLANK(INDEX('Policy Characteristics'!G:G,MATCH($C759,'Policy Characteristics'!$C:$C,0))),"",INDEX('Policy Characteristics'!G:G,MATCH($C759,'Policy Characteristics'!$C:$C,0)))</f>
        <v>1</v>
      </c>
      <c r="N759" s="284">
        <f>IF(ISBLANK(INDEX('Policy Characteristics'!H:H,MATCH($C759,'Policy Characteristics'!$C:$C,0))),"",INDEX('Policy Characteristics'!H:H,MATCH($C759,'Policy Characteristics'!$C:$C,0)))</f>
        <v>0.01</v>
      </c>
      <c r="O759" s="276" t="str">
        <f>IF(ISBLANK(INDEX('Policy Characteristics'!I:I,MATCH($C759,'Policy Characteristics'!$C:$C,0))),"",INDEX('Policy Characteristics'!I:I,MATCH($C759,'Policy Characteristics'!$C:$C,0)))</f>
        <v>% of fuel shifted</v>
      </c>
      <c r="P759" s="276" t="str">
        <f>IF(ISBLANK(INDEX('Policy Characteristics'!J:J,MATCH($C759,'Policy Characteristics'!$C:$C,0))),"",INDEX('Policy Characteristics'!J:J,MATCH($C759,'Policy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59" s="276" t="str">
        <f>IF(ISBLANK(INDEX('Policy Characteristics'!K:K,MATCH($C759,'Policy Characteristics'!$C:$C,0))),"",INDEX('Policy Characteristics'!K:K,MATCH($C759,'Policy Characteristics'!$C:$C,0)))</f>
        <v>industry-ag-main.html#fuel-switching</v>
      </c>
      <c r="R759" s="276" t="str">
        <f>IF(ISBLANK(INDEX('Policy Characteristics'!L:L,MATCH($C759,'Policy Characteristics'!$C:$C,0))),"",INDEX('Policy Characteristics'!L:L,MATCH($C759,'Policy Characteristics'!$C:$C,0)))</f>
        <v>industry-elec-and-hydrogen.html</v>
      </c>
    </row>
    <row r="760" spans="1:18" s="2" customFormat="1" x14ac:dyDescent="0.25">
      <c r="A760" s="276" t="str">
        <f>IF(ISBLANK(INDEX('Policy Characteristics'!A:A,MATCH($C760,'Policy Characteristics'!$C:$C,0))),"",INDEX('Policy Characteristics'!A:A,MATCH($C760,'Policy Characteristics'!$C:$C,0)))</f>
        <v>Industry</v>
      </c>
      <c r="B760" s="285" t="str">
        <f>IF(ISBLANK(INDEX('Policy Characteristics'!B:B,MATCH($C760,'Policy Characteristics'!$C:$C,0))),"",INDEX('Policy Characteristics'!B:B,MATCH($C760,'Policy Characteristics'!$C:$C,0)))</f>
        <v>Hydrogen Combustion</v>
      </c>
      <c r="C760" s="276" t="str">
        <f t="shared" si="36"/>
        <v>Fraction of Eligible Industrial Energy Use Shifted to Hydrogen</v>
      </c>
      <c r="D760" s="6" t="s">
        <v>3102</v>
      </c>
      <c r="E760" s="1" t="s">
        <v>3610</v>
      </c>
      <c r="F760" t="s">
        <v>2790</v>
      </c>
      <c r="G760" s="47" t="s">
        <v>3617</v>
      </c>
      <c r="H760" s="44">
        <v>2046</v>
      </c>
      <c r="I760" s="347" t="s">
        <v>45</v>
      </c>
      <c r="J760" s="277" t="str">
        <f>IF(ISBLANK(INDEX('Policy Characteristics'!D:D,MATCH($C760,'Policy Characteristics'!$C:$C,0))),"",INDEX('Policy Characteristics'!D:D,MATCH($C760,'Policy Characteristics'!$C:$C,0)))</f>
        <v>Hydrogen Combustion</v>
      </c>
      <c r="K760" s="276" t="str">
        <f>IF(ISBLANK(INDEX('Policy Characteristics'!E:E,MATCH($C760,'Policy Characteristics'!$C:$C,0))),"",INDEX('Policy Characteristics'!E:E,MATCH($C760,'Policy Characteristics'!$C:$C,0)))</f>
        <v>indst shift to hydrogen</v>
      </c>
      <c r="L760" s="284">
        <f>IF(ISBLANK(INDEX('Policy Characteristics'!F:F,MATCH($C760,'Policy Characteristics'!$C:$C,0))),"",INDEX('Policy Characteristics'!F:F,MATCH($C760,'Policy Characteristics'!$C:$C,0)))</f>
        <v>0</v>
      </c>
      <c r="M760" s="284">
        <f>IF(ISBLANK(INDEX('Policy Characteristics'!G:G,MATCH($C760,'Policy Characteristics'!$C:$C,0))),"",INDEX('Policy Characteristics'!G:G,MATCH($C760,'Policy Characteristics'!$C:$C,0)))</f>
        <v>1</v>
      </c>
      <c r="N760" s="284">
        <f>IF(ISBLANK(INDEX('Policy Characteristics'!H:H,MATCH($C760,'Policy Characteristics'!$C:$C,0))),"",INDEX('Policy Characteristics'!H:H,MATCH($C760,'Policy Characteristics'!$C:$C,0)))</f>
        <v>0.01</v>
      </c>
      <c r="O760" s="276" t="str">
        <f>IF(ISBLANK(INDEX('Policy Characteristics'!I:I,MATCH($C760,'Policy Characteristics'!$C:$C,0))),"",INDEX('Policy Characteristics'!I:I,MATCH($C760,'Policy Characteristics'!$C:$C,0)))</f>
        <v>% of fuel shifted</v>
      </c>
      <c r="P760" s="276" t="str">
        <f>IF(ISBLANK(INDEX('Policy Characteristics'!J:J,MATCH($C760,'Policy Characteristics'!$C:$C,0))),"",INDEX('Policy Characteristics'!J:J,MATCH($C760,'Policy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0" s="276" t="str">
        <f>IF(ISBLANK(INDEX('Policy Characteristics'!K:K,MATCH($C760,'Policy Characteristics'!$C:$C,0))),"",INDEX('Policy Characteristics'!K:K,MATCH($C760,'Policy Characteristics'!$C:$C,0)))</f>
        <v>industry-ag-main.html#fuel-switching</v>
      </c>
      <c r="R760" s="276" t="str">
        <f>IF(ISBLANK(INDEX('Policy Characteristics'!L:L,MATCH($C760,'Policy Characteristics'!$C:$C,0))),"",INDEX('Policy Characteristics'!L:L,MATCH($C760,'Policy Characteristics'!$C:$C,0)))</f>
        <v>industry-elec-and-hydrogen.html</v>
      </c>
    </row>
    <row r="761" spans="1:18" s="2" customFormat="1" x14ac:dyDescent="0.25">
      <c r="A761" s="276" t="str">
        <f>IF(ISBLANK(INDEX('Policy Characteristics'!A:A,MATCH($C761,'Policy Characteristics'!$C:$C,0))),"",INDEX('Policy Characteristics'!A:A,MATCH($C761,'Policy Characteristics'!$C:$C,0)))</f>
        <v>Industry</v>
      </c>
      <c r="B761" s="285" t="str">
        <f>IF(ISBLANK(INDEX('Policy Characteristics'!B:B,MATCH($C761,'Policy Characteristics'!$C:$C,0))),"",INDEX('Policy Characteristics'!B:B,MATCH($C761,'Policy Characteristics'!$C:$C,0)))</f>
        <v>Hydrogen Combustion</v>
      </c>
      <c r="C761" s="276" t="str">
        <f t="shared" si="36"/>
        <v>Fraction of Eligible Industrial Energy Use Shifted to Hydrogen</v>
      </c>
      <c r="D761" s="6" t="s">
        <v>3102</v>
      </c>
      <c r="E761" s="1" t="s">
        <v>3611</v>
      </c>
      <c r="F761" t="s">
        <v>2790</v>
      </c>
      <c r="G761" s="47" t="s">
        <v>3618</v>
      </c>
      <c r="H761" s="44">
        <v>2047</v>
      </c>
      <c r="I761" s="347" t="s">
        <v>45</v>
      </c>
      <c r="J761" s="277" t="str">
        <f>IF(ISBLANK(INDEX('Policy Characteristics'!D:D,MATCH($C761,'Policy Characteristics'!$C:$C,0))),"",INDEX('Policy Characteristics'!D:D,MATCH($C761,'Policy Characteristics'!$C:$C,0)))</f>
        <v>Hydrogen Combustion</v>
      </c>
      <c r="K761" s="276" t="str">
        <f>IF(ISBLANK(INDEX('Policy Characteristics'!E:E,MATCH($C761,'Policy Characteristics'!$C:$C,0))),"",INDEX('Policy Characteristics'!E:E,MATCH($C761,'Policy Characteristics'!$C:$C,0)))</f>
        <v>indst shift to hydrogen</v>
      </c>
      <c r="L761" s="284">
        <f>IF(ISBLANK(INDEX('Policy Characteristics'!F:F,MATCH($C761,'Policy Characteristics'!$C:$C,0))),"",INDEX('Policy Characteristics'!F:F,MATCH($C761,'Policy Characteristics'!$C:$C,0)))</f>
        <v>0</v>
      </c>
      <c r="M761" s="284">
        <f>IF(ISBLANK(INDEX('Policy Characteristics'!G:G,MATCH($C761,'Policy Characteristics'!$C:$C,0))),"",INDEX('Policy Characteristics'!G:G,MATCH($C761,'Policy Characteristics'!$C:$C,0)))</f>
        <v>1</v>
      </c>
      <c r="N761" s="284">
        <f>IF(ISBLANK(INDEX('Policy Characteristics'!H:H,MATCH($C761,'Policy Characteristics'!$C:$C,0))),"",INDEX('Policy Characteristics'!H:H,MATCH($C761,'Policy Characteristics'!$C:$C,0)))</f>
        <v>0.01</v>
      </c>
      <c r="O761" s="276" t="str">
        <f>IF(ISBLANK(INDEX('Policy Characteristics'!I:I,MATCH($C761,'Policy Characteristics'!$C:$C,0))),"",INDEX('Policy Characteristics'!I:I,MATCH($C761,'Policy Characteristics'!$C:$C,0)))</f>
        <v>% of fuel shifted</v>
      </c>
      <c r="P761" s="276" t="str">
        <f>IF(ISBLANK(INDEX('Policy Characteristics'!J:J,MATCH($C761,'Policy Characteristics'!$C:$C,0))),"",INDEX('Policy Characteristics'!J:J,MATCH($C761,'Policy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1" s="276" t="str">
        <f>IF(ISBLANK(INDEX('Policy Characteristics'!K:K,MATCH($C761,'Policy Characteristics'!$C:$C,0))),"",INDEX('Policy Characteristics'!K:K,MATCH($C761,'Policy Characteristics'!$C:$C,0)))</f>
        <v>industry-ag-main.html#fuel-switching</v>
      </c>
      <c r="R761" s="276" t="str">
        <f>IF(ISBLANK(INDEX('Policy Characteristics'!L:L,MATCH($C761,'Policy Characteristics'!$C:$C,0))),"",INDEX('Policy Characteristics'!L:L,MATCH($C761,'Policy Characteristics'!$C:$C,0)))</f>
        <v>industry-elec-and-hydrogen.html</v>
      </c>
    </row>
    <row r="762" spans="1:18" s="2" customFormat="1" x14ac:dyDescent="0.25">
      <c r="A762" s="276" t="str">
        <f>IF(ISBLANK(INDEX('Policy Characteristics'!A:A,MATCH($C762,'Policy Characteristics'!$C:$C,0))),"",INDEX('Policy Characteristics'!A:A,MATCH($C762,'Policy Characteristics'!$C:$C,0)))</f>
        <v>Industry</v>
      </c>
      <c r="B762" s="285" t="str">
        <f>IF(ISBLANK(INDEX('Policy Characteristics'!B:B,MATCH($C762,'Policy Characteristics'!$C:$C,0))),"",INDEX('Policy Characteristics'!B:B,MATCH($C762,'Policy Characteristics'!$C:$C,0)))</f>
        <v>Hydrogen Combustion</v>
      </c>
      <c r="C762" s="276" t="str">
        <f t="shared" si="36"/>
        <v>Fraction of Eligible Industrial Energy Use Shifted to Hydrogen</v>
      </c>
      <c r="D762" s="6" t="s">
        <v>3102</v>
      </c>
      <c r="E762" s="1" t="s">
        <v>3612</v>
      </c>
      <c r="F762" t="s">
        <v>2790</v>
      </c>
      <c r="G762" s="47" t="s">
        <v>3619</v>
      </c>
      <c r="H762" s="44">
        <v>2048</v>
      </c>
      <c r="I762" s="347" t="s">
        <v>45</v>
      </c>
      <c r="J762" s="277" t="str">
        <f>IF(ISBLANK(INDEX('Policy Characteristics'!D:D,MATCH($C762,'Policy Characteristics'!$C:$C,0))),"",INDEX('Policy Characteristics'!D:D,MATCH($C762,'Policy Characteristics'!$C:$C,0)))</f>
        <v>Hydrogen Combustion</v>
      </c>
      <c r="K762" s="276" t="str">
        <f>IF(ISBLANK(INDEX('Policy Characteristics'!E:E,MATCH($C762,'Policy Characteristics'!$C:$C,0))),"",INDEX('Policy Characteristics'!E:E,MATCH($C762,'Policy Characteristics'!$C:$C,0)))</f>
        <v>indst shift to hydrogen</v>
      </c>
      <c r="L762" s="284">
        <f>IF(ISBLANK(INDEX('Policy Characteristics'!F:F,MATCH($C762,'Policy Characteristics'!$C:$C,0))),"",INDEX('Policy Characteristics'!F:F,MATCH($C762,'Policy Characteristics'!$C:$C,0)))</f>
        <v>0</v>
      </c>
      <c r="M762" s="284">
        <f>IF(ISBLANK(INDEX('Policy Characteristics'!G:G,MATCH($C762,'Policy Characteristics'!$C:$C,0))),"",INDEX('Policy Characteristics'!G:G,MATCH($C762,'Policy Characteristics'!$C:$C,0)))</f>
        <v>1</v>
      </c>
      <c r="N762" s="284">
        <f>IF(ISBLANK(INDEX('Policy Characteristics'!H:H,MATCH($C762,'Policy Characteristics'!$C:$C,0))),"",INDEX('Policy Characteristics'!H:H,MATCH($C762,'Policy Characteristics'!$C:$C,0)))</f>
        <v>0.01</v>
      </c>
      <c r="O762" s="276" t="str">
        <f>IF(ISBLANK(INDEX('Policy Characteristics'!I:I,MATCH($C762,'Policy Characteristics'!$C:$C,0))),"",INDEX('Policy Characteristics'!I:I,MATCH($C762,'Policy Characteristics'!$C:$C,0)))</f>
        <v>% of fuel shifted</v>
      </c>
      <c r="P762" s="276" t="str">
        <f>IF(ISBLANK(INDEX('Policy Characteristics'!J:J,MATCH($C762,'Policy Characteristics'!$C:$C,0))),"",INDEX('Policy Characteristics'!J:J,MATCH($C762,'Policy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2" s="276" t="str">
        <f>IF(ISBLANK(INDEX('Policy Characteristics'!K:K,MATCH($C762,'Policy Characteristics'!$C:$C,0))),"",INDEX('Policy Characteristics'!K:K,MATCH($C762,'Policy Characteristics'!$C:$C,0)))</f>
        <v>industry-ag-main.html#fuel-switching</v>
      </c>
      <c r="R762" s="276" t="str">
        <f>IF(ISBLANK(INDEX('Policy Characteristics'!L:L,MATCH($C762,'Policy Characteristics'!$C:$C,0))),"",INDEX('Policy Characteristics'!L:L,MATCH($C762,'Policy Characteristics'!$C:$C,0)))</f>
        <v>industry-elec-and-hydrogen.html</v>
      </c>
    </row>
    <row r="763" spans="1:18" s="2" customFormat="1" x14ac:dyDescent="0.25">
      <c r="A763" s="276" t="str">
        <f>IF(ISBLANK(INDEX('Policy Characteristics'!A:A,MATCH($C763,'Policy Characteristics'!$C:$C,0))),"",INDEX('Policy Characteristics'!A:A,MATCH($C763,'Policy Characteristics'!$C:$C,0)))</f>
        <v>Industry</v>
      </c>
      <c r="B763" s="285" t="str">
        <f>IF(ISBLANK(INDEX('Policy Characteristics'!B:B,MATCH($C763,'Policy Characteristics'!$C:$C,0))),"",INDEX('Policy Characteristics'!B:B,MATCH($C763,'Policy Characteristics'!$C:$C,0)))</f>
        <v>Hydrogen Combustion</v>
      </c>
      <c r="C763" s="276" t="str">
        <f t="shared" si="36"/>
        <v>Fraction of Eligible Industrial Energy Use Shifted to Hydrogen</v>
      </c>
      <c r="D763" s="6" t="s">
        <v>3102</v>
      </c>
      <c r="E763" s="1" t="s">
        <v>3606</v>
      </c>
      <c r="F763" t="s">
        <v>2790</v>
      </c>
      <c r="G763" s="47" t="s">
        <v>3620</v>
      </c>
      <c r="H763" s="44">
        <v>2049</v>
      </c>
      <c r="I763" s="347" t="s">
        <v>45</v>
      </c>
      <c r="J763" s="277" t="str">
        <f>IF(ISBLANK(INDEX('Policy Characteristics'!D:D,MATCH($C763,'Policy Characteristics'!$C:$C,0))),"",INDEX('Policy Characteristics'!D:D,MATCH($C763,'Policy Characteristics'!$C:$C,0)))</f>
        <v>Hydrogen Combustion</v>
      </c>
      <c r="K763" s="276" t="str">
        <f>IF(ISBLANK(INDEX('Policy Characteristics'!E:E,MATCH($C763,'Policy Characteristics'!$C:$C,0))),"",INDEX('Policy Characteristics'!E:E,MATCH($C763,'Policy Characteristics'!$C:$C,0)))</f>
        <v>indst shift to hydrogen</v>
      </c>
      <c r="L763" s="284">
        <f>IF(ISBLANK(INDEX('Policy Characteristics'!F:F,MATCH($C763,'Policy Characteristics'!$C:$C,0))),"",INDEX('Policy Characteristics'!F:F,MATCH($C763,'Policy Characteristics'!$C:$C,0)))</f>
        <v>0</v>
      </c>
      <c r="M763" s="284">
        <f>IF(ISBLANK(INDEX('Policy Characteristics'!G:G,MATCH($C763,'Policy Characteristics'!$C:$C,0))),"",INDEX('Policy Characteristics'!G:G,MATCH($C763,'Policy Characteristics'!$C:$C,0)))</f>
        <v>1</v>
      </c>
      <c r="N763" s="284">
        <f>IF(ISBLANK(INDEX('Policy Characteristics'!H:H,MATCH($C763,'Policy Characteristics'!$C:$C,0))),"",INDEX('Policy Characteristics'!H:H,MATCH($C763,'Policy Characteristics'!$C:$C,0)))</f>
        <v>0.01</v>
      </c>
      <c r="O763" s="276" t="str">
        <f>IF(ISBLANK(INDEX('Policy Characteristics'!I:I,MATCH($C763,'Policy Characteristics'!$C:$C,0))),"",INDEX('Policy Characteristics'!I:I,MATCH($C763,'Policy Characteristics'!$C:$C,0)))</f>
        <v>% of fuel shifted</v>
      </c>
      <c r="P763" s="276" t="str">
        <f>IF(ISBLANK(INDEX('Policy Characteristics'!J:J,MATCH($C763,'Policy Characteristics'!$C:$C,0))),"",INDEX('Policy Characteristics'!J:J,MATCH($C763,'Policy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3" s="276" t="str">
        <f>IF(ISBLANK(INDEX('Policy Characteristics'!K:K,MATCH($C763,'Policy Characteristics'!$C:$C,0))),"",INDEX('Policy Characteristics'!K:K,MATCH($C763,'Policy Characteristics'!$C:$C,0)))</f>
        <v>industry-ag-main.html#fuel-switching</v>
      </c>
      <c r="R763" s="276" t="str">
        <f>IF(ISBLANK(INDEX('Policy Characteristics'!L:L,MATCH($C763,'Policy Characteristics'!$C:$C,0))),"",INDEX('Policy Characteristics'!L:L,MATCH($C763,'Policy Characteristics'!$C:$C,0)))</f>
        <v>industry-elec-and-hydrogen.html</v>
      </c>
    </row>
    <row r="764" spans="1:18" s="2" customFormat="1" x14ac:dyDescent="0.25">
      <c r="A764" s="276" t="str">
        <f>IF(ISBLANK(INDEX('Policy Characteristics'!A:A,MATCH($C764,'Policy Characteristics'!$C:$C,0))),"",INDEX('Policy Characteristics'!A:A,MATCH($C764,'Policy Characteristics'!$C:$C,0)))</f>
        <v>Industry</v>
      </c>
      <c r="B764" s="285" t="str">
        <f>IF(ISBLANK(INDEX('Policy Characteristics'!B:B,MATCH($C764,'Policy Characteristics'!$C:$C,0))),"",INDEX('Policy Characteristics'!B:B,MATCH($C764,'Policy Characteristics'!$C:$C,0)))</f>
        <v>Hydrogen Combustion</v>
      </c>
      <c r="C764" s="276" t="str">
        <f t="shared" si="36"/>
        <v>Fraction of Eligible Industrial Energy Use Shifted to Hydrogen</v>
      </c>
      <c r="D764" s="6" t="s">
        <v>3103</v>
      </c>
      <c r="E764" s="1" t="s">
        <v>3605</v>
      </c>
      <c r="F764" t="s">
        <v>3067</v>
      </c>
      <c r="G764" s="47" t="s">
        <v>3613</v>
      </c>
      <c r="H764" s="44">
        <v>2050</v>
      </c>
      <c r="I764" s="347" t="s">
        <v>44</v>
      </c>
      <c r="J764" s="277" t="str">
        <f>IF(ISBLANK(INDEX('Policy Characteristics'!D:D,MATCH($C764,'Policy Characteristics'!$C:$C,0))),"",INDEX('Policy Characteristics'!D:D,MATCH($C764,'Policy Characteristics'!$C:$C,0)))</f>
        <v>Hydrogen Combustion</v>
      </c>
      <c r="K764" s="276" t="str">
        <f>IF(ISBLANK(INDEX('Policy Characteristics'!E:E,MATCH($C764,'Policy Characteristics'!$C:$C,0))),"",INDEX('Policy Characteristics'!E:E,MATCH($C764,'Policy Characteristics'!$C:$C,0)))</f>
        <v>indst shift to hydrogen</v>
      </c>
      <c r="L764" s="284">
        <f>IF(ISBLANK(INDEX('Policy Characteristics'!F:F,MATCH($C764,'Policy Characteristics'!$C:$C,0))),"",INDEX('Policy Characteristics'!F:F,MATCH($C764,'Policy Characteristics'!$C:$C,0)))</f>
        <v>0</v>
      </c>
      <c r="M764" s="284">
        <f>IF(ISBLANK(INDEX('Policy Characteristics'!G:G,MATCH($C764,'Policy Characteristics'!$C:$C,0))),"",INDEX('Policy Characteristics'!G:G,MATCH($C764,'Policy Characteristics'!$C:$C,0)))</f>
        <v>1</v>
      </c>
      <c r="N764" s="284">
        <f>IF(ISBLANK(INDEX('Policy Characteristics'!H:H,MATCH($C764,'Policy Characteristics'!$C:$C,0))),"",INDEX('Policy Characteristics'!H:H,MATCH($C764,'Policy Characteristics'!$C:$C,0)))</f>
        <v>0.01</v>
      </c>
      <c r="O764" s="276" t="str">
        <f>IF(ISBLANK(INDEX('Policy Characteristics'!I:I,MATCH($C764,'Policy Characteristics'!$C:$C,0))),"",INDEX('Policy Characteristics'!I:I,MATCH($C764,'Policy Characteristics'!$C:$C,0)))</f>
        <v>% of fuel shifted</v>
      </c>
      <c r="P764" s="276" t="str">
        <f>IF(ISBLANK(INDEX('Policy Characteristics'!J:J,MATCH($C764,'Policy Characteristics'!$C:$C,0))),"",INDEX('Policy Characteristics'!J:J,MATCH($C764,'Policy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4" s="276" t="str">
        <f>IF(ISBLANK(INDEX('Policy Characteristics'!K:K,MATCH($C764,'Policy Characteristics'!$C:$C,0))),"",INDEX('Policy Characteristics'!K:K,MATCH($C764,'Policy Characteristics'!$C:$C,0)))</f>
        <v>industry-ag-main.html#fuel-switching</v>
      </c>
      <c r="R764" s="276" t="str">
        <f>IF(ISBLANK(INDEX('Policy Characteristics'!L:L,MATCH($C764,'Policy Characteristics'!$C:$C,0))),"",INDEX('Policy Characteristics'!L:L,MATCH($C764,'Policy Characteristics'!$C:$C,0)))</f>
        <v>industry-elec-and-hydrogen.html</v>
      </c>
    </row>
    <row r="765" spans="1:18" s="2" customFormat="1" x14ac:dyDescent="0.25">
      <c r="A765" s="276" t="str">
        <f>IF(ISBLANK(INDEX('Policy Characteristics'!A:A,MATCH($C765,'Policy Characteristics'!$C:$C,0))),"",INDEX('Policy Characteristics'!A:A,MATCH($C765,'Policy Characteristics'!$C:$C,0)))</f>
        <v>Industry</v>
      </c>
      <c r="B765" s="285" t="str">
        <f>IF(ISBLANK(INDEX('Policy Characteristics'!B:B,MATCH($C765,'Policy Characteristics'!$C:$C,0))),"",INDEX('Policy Characteristics'!B:B,MATCH($C765,'Policy Characteristics'!$C:$C,0)))</f>
        <v>Hydrogen Combustion</v>
      </c>
      <c r="C765" s="276" t="str">
        <f t="shared" si="36"/>
        <v>Fraction of Eligible Industrial Energy Use Shifted to Hydrogen</v>
      </c>
      <c r="D765" s="6" t="s">
        <v>3103</v>
      </c>
      <c r="E765" s="1" t="s">
        <v>3607</v>
      </c>
      <c r="F765" t="s">
        <v>3067</v>
      </c>
      <c r="G765" s="47" t="s">
        <v>3614</v>
      </c>
      <c r="H765" s="44">
        <v>2051</v>
      </c>
      <c r="I765" s="347" t="s">
        <v>44</v>
      </c>
      <c r="J765" s="277" t="str">
        <f>IF(ISBLANK(INDEX('Policy Characteristics'!D:D,MATCH($C765,'Policy Characteristics'!$C:$C,0))),"",INDEX('Policy Characteristics'!D:D,MATCH($C765,'Policy Characteristics'!$C:$C,0)))</f>
        <v>Hydrogen Combustion</v>
      </c>
      <c r="K765" s="276" t="str">
        <f>IF(ISBLANK(INDEX('Policy Characteristics'!E:E,MATCH($C765,'Policy Characteristics'!$C:$C,0))),"",INDEX('Policy Characteristics'!E:E,MATCH($C765,'Policy Characteristics'!$C:$C,0)))</f>
        <v>indst shift to hydrogen</v>
      </c>
      <c r="L765" s="284">
        <f>IF(ISBLANK(INDEX('Policy Characteristics'!F:F,MATCH($C765,'Policy Characteristics'!$C:$C,0))),"",INDEX('Policy Characteristics'!F:F,MATCH($C765,'Policy Characteristics'!$C:$C,0)))</f>
        <v>0</v>
      </c>
      <c r="M765" s="284">
        <f>IF(ISBLANK(INDEX('Policy Characteristics'!G:G,MATCH($C765,'Policy Characteristics'!$C:$C,0))),"",INDEX('Policy Characteristics'!G:G,MATCH($C765,'Policy Characteristics'!$C:$C,0)))</f>
        <v>1</v>
      </c>
      <c r="N765" s="284">
        <f>IF(ISBLANK(INDEX('Policy Characteristics'!H:H,MATCH($C765,'Policy Characteristics'!$C:$C,0))),"",INDEX('Policy Characteristics'!H:H,MATCH($C765,'Policy Characteristics'!$C:$C,0)))</f>
        <v>0.01</v>
      </c>
      <c r="O765" s="276" t="str">
        <f>IF(ISBLANK(INDEX('Policy Characteristics'!I:I,MATCH($C765,'Policy Characteristics'!$C:$C,0))),"",INDEX('Policy Characteristics'!I:I,MATCH($C765,'Policy Characteristics'!$C:$C,0)))</f>
        <v>% of fuel shifted</v>
      </c>
      <c r="P765" s="276" t="str">
        <f>IF(ISBLANK(INDEX('Policy Characteristics'!J:J,MATCH($C765,'Policy Characteristics'!$C:$C,0))),"",INDEX('Policy Characteristics'!J:J,MATCH($C765,'Policy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5" s="276" t="str">
        <f>IF(ISBLANK(INDEX('Policy Characteristics'!K:K,MATCH($C765,'Policy Characteristics'!$C:$C,0))),"",INDEX('Policy Characteristics'!K:K,MATCH($C765,'Policy Characteristics'!$C:$C,0)))</f>
        <v>industry-ag-main.html#fuel-switching</v>
      </c>
      <c r="R765" s="276" t="str">
        <f>IF(ISBLANK(INDEX('Policy Characteristics'!L:L,MATCH($C765,'Policy Characteristics'!$C:$C,0))),"",INDEX('Policy Characteristics'!L:L,MATCH($C765,'Policy Characteristics'!$C:$C,0)))</f>
        <v>industry-elec-and-hydrogen.html</v>
      </c>
    </row>
    <row r="766" spans="1:18" s="2" customFormat="1" x14ac:dyDescent="0.25">
      <c r="A766" s="276" t="str">
        <f>IF(ISBLANK(INDEX('Policy Characteristics'!A:A,MATCH($C766,'Policy Characteristics'!$C:$C,0))),"",INDEX('Policy Characteristics'!A:A,MATCH($C766,'Policy Characteristics'!$C:$C,0)))</f>
        <v>Industry</v>
      </c>
      <c r="B766" s="285" t="str">
        <f>IF(ISBLANK(INDEX('Policy Characteristics'!B:B,MATCH($C766,'Policy Characteristics'!$C:$C,0))),"",INDEX('Policy Characteristics'!B:B,MATCH($C766,'Policy Characteristics'!$C:$C,0)))</f>
        <v>Hydrogen Combustion</v>
      </c>
      <c r="C766" s="276" t="str">
        <f t="shared" si="36"/>
        <v>Fraction of Eligible Industrial Energy Use Shifted to Hydrogen</v>
      </c>
      <c r="D766" s="6" t="s">
        <v>3103</v>
      </c>
      <c r="E766" s="1" t="s">
        <v>3608</v>
      </c>
      <c r="F766" t="s">
        <v>3067</v>
      </c>
      <c r="G766" s="47" t="s">
        <v>3615</v>
      </c>
      <c r="H766" s="44">
        <v>2052</v>
      </c>
      <c r="I766" s="347" t="s">
        <v>44</v>
      </c>
      <c r="J766" s="277" t="str">
        <f>IF(ISBLANK(INDEX('Policy Characteristics'!D:D,MATCH($C766,'Policy Characteristics'!$C:$C,0))),"",INDEX('Policy Characteristics'!D:D,MATCH($C766,'Policy Characteristics'!$C:$C,0)))</f>
        <v>Hydrogen Combustion</v>
      </c>
      <c r="K766" s="276" t="str">
        <f>IF(ISBLANK(INDEX('Policy Characteristics'!E:E,MATCH($C766,'Policy Characteristics'!$C:$C,0))),"",INDEX('Policy Characteristics'!E:E,MATCH($C766,'Policy Characteristics'!$C:$C,0)))</f>
        <v>indst shift to hydrogen</v>
      </c>
      <c r="L766" s="284">
        <f>IF(ISBLANK(INDEX('Policy Characteristics'!F:F,MATCH($C766,'Policy Characteristics'!$C:$C,0))),"",INDEX('Policy Characteristics'!F:F,MATCH($C766,'Policy Characteristics'!$C:$C,0)))</f>
        <v>0</v>
      </c>
      <c r="M766" s="284">
        <f>IF(ISBLANK(INDEX('Policy Characteristics'!G:G,MATCH($C766,'Policy Characteristics'!$C:$C,0))),"",INDEX('Policy Characteristics'!G:G,MATCH($C766,'Policy Characteristics'!$C:$C,0)))</f>
        <v>1</v>
      </c>
      <c r="N766" s="284">
        <f>IF(ISBLANK(INDEX('Policy Characteristics'!H:H,MATCH($C766,'Policy Characteristics'!$C:$C,0))),"",INDEX('Policy Characteristics'!H:H,MATCH($C766,'Policy Characteristics'!$C:$C,0)))</f>
        <v>0.01</v>
      </c>
      <c r="O766" s="276" t="str">
        <f>IF(ISBLANK(INDEX('Policy Characteristics'!I:I,MATCH($C766,'Policy Characteristics'!$C:$C,0))),"",INDEX('Policy Characteristics'!I:I,MATCH($C766,'Policy Characteristics'!$C:$C,0)))</f>
        <v>% of fuel shifted</v>
      </c>
      <c r="P766" s="276" t="str">
        <f>IF(ISBLANK(INDEX('Policy Characteristics'!J:J,MATCH($C766,'Policy Characteristics'!$C:$C,0))),"",INDEX('Policy Characteristics'!J:J,MATCH($C766,'Policy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6" s="276" t="str">
        <f>IF(ISBLANK(INDEX('Policy Characteristics'!K:K,MATCH($C766,'Policy Characteristics'!$C:$C,0))),"",INDEX('Policy Characteristics'!K:K,MATCH($C766,'Policy Characteristics'!$C:$C,0)))</f>
        <v>industry-ag-main.html#fuel-switching</v>
      </c>
      <c r="R766" s="276" t="str">
        <f>IF(ISBLANK(INDEX('Policy Characteristics'!L:L,MATCH($C766,'Policy Characteristics'!$C:$C,0))),"",INDEX('Policy Characteristics'!L:L,MATCH($C766,'Policy Characteristics'!$C:$C,0)))</f>
        <v>industry-elec-and-hydrogen.html</v>
      </c>
    </row>
    <row r="767" spans="1:18" s="2" customFormat="1" x14ac:dyDescent="0.25">
      <c r="A767" s="276" t="str">
        <f>IF(ISBLANK(INDEX('Policy Characteristics'!A:A,MATCH($C767,'Policy Characteristics'!$C:$C,0))),"",INDEX('Policy Characteristics'!A:A,MATCH($C767,'Policy Characteristics'!$C:$C,0)))</f>
        <v>Industry</v>
      </c>
      <c r="B767" s="285" t="str">
        <f>IF(ISBLANK(INDEX('Policy Characteristics'!B:B,MATCH($C767,'Policy Characteristics'!$C:$C,0))),"",INDEX('Policy Characteristics'!B:B,MATCH($C767,'Policy Characteristics'!$C:$C,0)))</f>
        <v>Hydrogen Combustion</v>
      </c>
      <c r="C767" s="276" t="str">
        <f t="shared" si="36"/>
        <v>Fraction of Eligible Industrial Energy Use Shifted to Hydrogen</v>
      </c>
      <c r="D767" s="6" t="s">
        <v>3103</v>
      </c>
      <c r="E767" s="1" t="s">
        <v>3609</v>
      </c>
      <c r="F767" t="s">
        <v>3067</v>
      </c>
      <c r="G767" s="47" t="s">
        <v>3616</v>
      </c>
      <c r="H767" s="44">
        <v>2053</v>
      </c>
      <c r="I767" s="347" t="s">
        <v>44</v>
      </c>
      <c r="J767" s="277" t="str">
        <f>IF(ISBLANK(INDEX('Policy Characteristics'!D:D,MATCH($C767,'Policy Characteristics'!$C:$C,0))),"",INDEX('Policy Characteristics'!D:D,MATCH($C767,'Policy Characteristics'!$C:$C,0)))</f>
        <v>Hydrogen Combustion</v>
      </c>
      <c r="K767" s="276" t="str">
        <f>IF(ISBLANK(INDEX('Policy Characteristics'!E:E,MATCH($C767,'Policy Characteristics'!$C:$C,0))),"",INDEX('Policy Characteristics'!E:E,MATCH($C767,'Policy Characteristics'!$C:$C,0)))</f>
        <v>indst shift to hydrogen</v>
      </c>
      <c r="L767" s="284">
        <f>IF(ISBLANK(INDEX('Policy Characteristics'!F:F,MATCH($C767,'Policy Characteristics'!$C:$C,0))),"",INDEX('Policy Characteristics'!F:F,MATCH($C767,'Policy Characteristics'!$C:$C,0)))</f>
        <v>0</v>
      </c>
      <c r="M767" s="284">
        <f>IF(ISBLANK(INDEX('Policy Characteristics'!G:G,MATCH($C767,'Policy Characteristics'!$C:$C,0))),"",INDEX('Policy Characteristics'!G:G,MATCH($C767,'Policy Characteristics'!$C:$C,0)))</f>
        <v>1</v>
      </c>
      <c r="N767" s="284">
        <f>IF(ISBLANK(INDEX('Policy Characteristics'!H:H,MATCH($C767,'Policy Characteristics'!$C:$C,0))),"",INDEX('Policy Characteristics'!H:H,MATCH($C767,'Policy Characteristics'!$C:$C,0)))</f>
        <v>0.01</v>
      </c>
      <c r="O767" s="276" t="str">
        <f>IF(ISBLANK(INDEX('Policy Characteristics'!I:I,MATCH($C767,'Policy Characteristics'!$C:$C,0))),"",INDEX('Policy Characteristics'!I:I,MATCH($C767,'Policy Characteristics'!$C:$C,0)))</f>
        <v>% of fuel shifted</v>
      </c>
      <c r="P767" s="276" t="str">
        <f>IF(ISBLANK(INDEX('Policy Characteristics'!J:J,MATCH($C767,'Policy Characteristics'!$C:$C,0))),"",INDEX('Policy Characteristics'!J:J,MATCH($C767,'Policy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7" s="276" t="str">
        <f>IF(ISBLANK(INDEX('Policy Characteristics'!K:K,MATCH($C767,'Policy Characteristics'!$C:$C,0))),"",INDEX('Policy Characteristics'!K:K,MATCH($C767,'Policy Characteristics'!$C:$C,0)))</f>
        <v>industry-ag-main.html#fuel-switching</v>
      </c>
      <c r="R767" s="276" t="str">
        <f>IF(ISBLANK(INDEX('Policy Characteristics'!L:L,MATCH($C767,'Policy Characteristics'!$C:$C,0))),"",INDEX('Policy Characteristics'!L:L,MATCH($C767,'Policy Characteristics'!$C:$C,0)))</f>
        <v>industry-elec-and-hydrogen.html</v>
      </c>
    </row>
    <row r="768" spans="1:18" s="2" customFormat="1" x14ac:dyDescent="0.25">
      <c r="A768" s="276" t="str">
        <f>IF(ISBLANK(INDEX('Policy Characteristics'!A:A,MATCH($C768,'Policy Characteristics'!$C:$C,0))),"",INDEX('Policy Characteristics'!A:A,MATCH($C768,'Policy Characteristics'!$C:$C,0)))</f>
        <v>Industry</v>
      </c>
      <c r="B768" s="285" t="str">
        <f>IF(ISBLANK(INDEX('Policy Characteristics'!B:B,MATCH($C768,'Policy Characteristics'!$C:$C,0))),"",INDEX('Policy Characteristics'!B:B,MATCH($C768,'Policy Characteristics'!$C:$C,0)))</f>
        <v>Hydrogen Combustion</v>
      </c>
      <c r="C768" s="276" t="str">
        <f t="shared" si="36"/>
        <v>Fraction of Eligible Industrial Energy Use Shifted to Hydrogen</v>
      </c>
      <c r="D768" s="6" t="s">
        <v>3103</v>
      </c>
      <c r="E768" s="1" t="s">
        <v>3610</v>
      </c>
      <c r="F768" t="s">
        <v>3067</v>
      </c>
      <c r="G768" s="47" t="s">
        <v>3617</v>
      </c>
      <c r="H768" s="44">
        <v>2054</v>
      </c>
      <c r="I768" s="347" t="s">
        <v>45</v>
      </c>
      <c r="J768" s="277" t="str">
        <f>IF(ISBLANK(INDEX('Policy Characteristics'!D:D,MATCH($C768,'Policy Characteristics'!$C:$C,0))),"",INDEX('Policy Characteristics'!D:D,MATCH($C768,'Policy Characteristics'!$C:$C,0)))</f>
        <v>Hydrogen Combustion</v>
      </c>
      <c r="K768" s="276" t="str">
        <f>IF(ISBLANK(INDEX('Policy Characteristics'!E:E,MATCH($C768,'Policy Characteristics'!$C:$C,0))),"",INDEX('Policy Characteristics'!E:E,MATCH($C768,'Policy Characteristics'!$C:$C,0)))</f>
        <v>indst shift to hydrogen</v>
      </c>
      <c r="L768" s="284">
        <f>IF(ISBLANK(INDEX('Policy Characteristics'!F:F,MATCH($C768,'Policy Characteristics'!$C:$C,0))),"",INDEX('Policy Characteristics'!F:F,MATCH($C768,'Policy Characteristics'!$C:$C,0)))</f>
        <v>0</v>
      </c>
      <c r="M768" s="284">
        <f>IF(ISBLANK(INDEX('Policy Characteristics'!G:G,MATCH($C768,'Policy Characteristics'!$C:$C,0))),"",INDEX('Policy Characteristics'!G:G,MATCH($C768,'Policy Characteristics'!$C:$C,0)))</f>
        <v>1</v>
      </c>
      <c r="N768" s="284">
        <f>IF(ISBLANK(INDEX('Policy Characteristics'!H:H,MATCH($C768,'Policy Characteristics'!$C:$C,0))),"",INDEX('Policy Characteristics'!H:H,MATCH($C768,'Policy Characteristics'!$C:$C,0)))</f>
        <v>0.01</v>
      </c>
      <c r="O768" s="276" t="str">
        <f>IF(ISBLANK(INDEX('Policy Characteristics'!I:I,MATCH($C768,'Policy Characteristics'!$C:$C,0))),"",INDEX('Policy Characteristics'!I:I,MATCH($C768,'Policy Characteristics'!$C:$C,0)))</f>
        <v>% of fuel shifted</v>
      </c>
      <c r="P768" s="276" t="str">
        <f>IF(ISBLANK(INDEX('Policy Characteristics'!J:J,MATCH($C768,'Policy Characteristics'!$C:$C,0))),"",INDEX('Policy Characteristics'!J:J,MATCH($C768,'Policy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8" s="276" t="str">
        <f>IF(ISBLANK(INDEX('Policy Characteristics'!K:K,MATCH($C768,'Policy Characteristics'!$C:$C,0))),"",INDEX('Policy Characteristics'!K:K,MATCH($C768,'Policy Characteristics'!$C:$C,0)))</f>
        <v>industry-ag-main.html#fuel-switching</v>
      </c>
      <c r="R768" s="276" t="str">
        <f>IF(ISBLANK(INDEX('Policy Characteristics'!L:L,MATCH($C768,'Policy Characteristics'!$C:$C,0))),"",INDEX('Policy Characteristics'!L:L,MATCH($C768,'Policy Characteristics'!$C:$C,0)))</f>
        <v>industry-elec-and-hydrogen.html</v>
      </c>
    </row>
    <row r="769" spans="1:18" s="2" customFormat="1" x14ac:dyDescent="0.25">
      <c r="A769" s="276" t="str">
        <f>IF(ISBLANK(INDEX('Policy Characteristics'!A:A,MATCH($C769,'Policy Characteristics'!$C:$C,0))),"",INDEX('Policy Characteristics'!A:A,MATCH($C769,'Policy Characteristics'!$C:$C,0)))</f>
        <v>Industry</v>
      </c>
      <c r="B769" s="285" t="str">
        <f>IF(ISBLANK(INDEX('Policy Characteristics'!B:B,MATCH($C769,'Policy Characteristics'!$C:$C,0))),"",INDEX('Policy Characteristics'!B:B,MATCH($C769,'Policy Characteristics'!$C:$C,0)))</f>
        <v>Hydrogen Combustion</v>
      </c>
      <c r="C769" s="276" t="str">
        <f t="shared" si="36"/>
        <v>Fraction of Eligible Industrial Energy Use Shifted to Hydrogen</v>
      </c>
      <c r="D769" s="6" t="s">
        <v>3103</v>
      </c>
      <c r="E769" s="1" t="s">
        <v>3611</v>
      </c>
      <c r="F769" t="s">
        <v>3067</v>
      </c>
      <c r="G769" s="47" t="s">
        <v>3618</v>
      </c>
      <c r="H769" s="44">
        <v>2055</v>
      </c>
      <c r="I769" s="347" t="s">
        <v>45</v>
      </c>
      <c r="J769" s="277" t="str">
        <f>IF(ISBLANK(INDEX('Policy Characteristics'!D:D,MATCH($C769,'Policy Characteristics'!$C:$C,0))),"",INDEX('Policy Characteristics'!D:D,MATCH($C769,'Policy Characteristics'!$C:$C,0)))</f>
        <v>Hydrogen Combustion</v>
      </c>
      <c r="K769" s="276" t="str">
        <f>IF(ISBLANK(INDEX('Policy Characteristics'!E:E,MATCH($C769,'Policy Characteristics'!$C:$C,0))),"",INDEX('Policy Characteristics'!E:E,MATCH($C769,'Policy Characteristics'!$C:$C,0)))</f>
        <v>indst shift to hydrogen</v>
      </c>
      <c r="L769" s="284">
        <f>IF(ISBLANK(INDEX('Policy Characteristics'!F:F,MATCH($C769,'Policy Characteristics'!$C:$C,0))),"",INDEX('Policy Characteristics'!F:F,MATCH($C769,'Policy Characteristics'!$C:$C,0)))</f>
        <v>0</v>
      </c>
      <c r="M769" s="284">
        <f>IF(ISBLANK(INDEX('Policy Characteristics'!G:G,MATCH($C769,'Policy Characteristics'!$C:$C,0))),"",INDEX('Policy Characteristics'!G:G,MATCH($C769,'Policy Characteristics'!$C:$C,0)))</f>
        <v>1</v>
      </c>
      <c r="N769" s="284">
        <f>IF(ISBLANK(INDEX('Policy Characteristics'!H:H,MATCH($C769,'Policy Characteristics'!$C:$C,0))),"",INDEX('Policy Characteristics'!H:H,MATCH($C769,'Policy Characteristics'!$C:$C,0)))</f>
        <v>0.01</v>
      </c>
      <c r="O769" s="276" t="str">
        <f>IF(ISBLANK(INDEX('Policy Characteristics'!I:I,MATCH($C769,'Policy Characteristics'!$C:$C,0))),"",INDEX('Policy Characteristics'!I:I,MATCH($C769,'Policy Characteristics'!$C:$C,0)))</f>
        <v>% of fuel shifted</v>
      </c>
      <c r="P769" s="276" t="str">
        <f>IF(ISBLANK(INDEX('Policy Characteristics'!J:J,MATCH($C769,'Policy Characteristics'!$C:$C,0))),"",INDEX('Policy Characteristics'!J:J,MATCH($C769,'Policy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69" s="276" t="str">
        <f>IF(ISBLANK(INDEX('Policy Characteristics'!K:K,MATCH($C769,'Policy Characteristics'!$C:$C,0))),"",INDEX('Policy Characteristics'!K:K,MATCH($C769,'Policy Characteristics'!$C:$C,0)))</f>
        <v>industry-ag-main.html#fuel-switching</v>
      </c>
      <c r="R769" s="276" t="str">
        <f>IF(ISBLANK(INDEX('Policy Characteristics'!L:L,MATCH($C769,'Policy Characteristics'!$C:$C,0))),"",INDEX('Policy Characteristics'!L:L,MATCH($C769,'Policy Characteristics'!$C:$C,0)))</f>
        <v>industry-elec-and-hydrogen.html</v>
      </c>
    </row>
    <row r="770" spans="1:18" s="2" customFormat="1" x14ac:dyDescent="0.25">
      <c r="A770" s="276" t="str">
        <f>IF(ISBLANK(INDEX('Policy Characteristics'!A:A,MATCH($C770,'Policy Characteristics'!$C:$C,0))),"",INDEX('Policy Characteristics'!A:A,MATCH($C770,'Policy Characteristics'!$C:$C,0)))</f>
        <v>Industry</v>
      </c>
      <c r="B770" s="285" t="str">
        <f>IF(ISBLANK(INDEX('Policy Characteristics'!B:B,MATCH($C770,'Policy Characteristics'!$C:$C,0))),"",INDEX('Policy Characteristics'!B:B,MATCH($C770,'Policy Characteristics'!$C:$C,0)))</f>
        <v>Hydrogen Combustion</v>
      </c>
      <c r="C770" s="276" t="str">
        <f t="shared" si="36"/>
        <v>Fraction of Eligible Industrial Energy Use Shifted to Hydrogen</v>
      </c>
      <c r="D770" s="6" t="s">
        <v>3103</v>
      </c>
      <c r="E770" s="1" t="s">
        <v>3612</v>
      </c>
      <c r="F770" t="s">
        <v>3067</v>
      </c>
      <c r="G770" s="47" t="s">
        <v>3619</v>
      </c>
      <c r="H770" s="44">
        <v>2056</v>
      </c>
      <c r="I770" s="347" t="s">
        <v>45</v>
      </c>
      <c r="J770" s="277" t="str">
        <f>IF(ISBLANK(INDEX('Policy Characteristics'!D:D,MATCH($C770,'Policy Characteristics'!$C:$C,0))),"",INDEX('Policy Characteristics'!D:D,MATCH($C770,'Policy Characteristics'!$C:$C,0)))</f>
        <v>Hydrogen Combustion</v>
      </c>
      <c r="K770" s="276" t="str">
        <f>IF(ISBLANK(INDEX('Policy Characteristics'!E:E,MATCH($C770,'Policy Characteristics'!$C:$C,0))),"",INDEX('Policy Characteristics'!E:E,MATCH($C770,'Policy Characteristics'!$C:$C,0)))</f>
        <v>indst shift to hydrogen</v>
      </c>
      <c r="L770" s="284">
        <f>IF(ISBLANK(INDEX('Policy Characteristics'!F:F,MATCH($C770,'Policy Characteristics'!$C:$C,0))),"",INDEX('Policy Characteristics'!F:F,MATCH($C770,'Policy Characteristics'!$C:$C,0)))</f>
        <v>0</v>
      </c>
      <c r="M770" s="284">
        <f>IF(ISBLANK(INDEX('Policy Characteristics'!G:G,MATCH($C770,'Policy Characteristics'!$C:$C,0))),"",INDEX('Policy Characteristics'!G:G,MATCH($C770,'Policy Characteristics'!$C:$C,0)))</f>
        <v>1</v>
      </c>
      <c r="N770" s="284">
        <f>IF(ISBLANK(INDEX('Policy Characteristics'!H:H,MATCH($C770,'Policy Characteristics'!$C:$C,0))),"",INDEX('Policy Characteristics'!H:H,MATCH($C770,'Policy Characteristics'!$C:$C,0)))</f>
        <v>0.01</v>
      </c>
      <c r="O770" s="276" t="str">
        <f>IF(ISBLANK(INDEX('Policy Characteristics'!I:I,MATCH($C770,'Policy Characteristics'!$C:$C,0))),"",INDEX('Policy Characteristics'!I:I,MATCH($C770,'Policy Characteristics'!$C:$C,0)))</f>
        <v>% of fuel shifted</v>
      </c>
      <c r="P770" s="276" t="str">
        <f>IF(ISBLANK(INDEX('Policy Characteristics'!J:J,MATCH($C770,'Policy Characteristics'!$C:$C,0))),"",INDEX('Policy Characteristics'!J:J,MATCH($C770,'Policy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0" s="276" t="str">
        <f>IF(ISBLANK(INDEX('Policy Characteristics'!K:K,MATCH($C770,'Policy Characteristics'!$C:$C,0))),"",INDEX('Policy Characteristics'!K:K,MATCH($C770,'Policy Characteristics'!$C:$C,0)))</f>
        <v>industry-ag-main.html#fuel-switching</v>
      </c>
      <c r="R770" s="276" t="str">
        <f>IF(ISBLANK(INDEX('Policy Characteristics'!L:L,MATCH($C770,'Policy Characteristics'!$C:$C,0))),"",INDEX('Policy Characteristics'!L:L,MATCH($C770,'Policy Characteristics'!$C:$C,0)))</f>
        <v>industry-elec-and-hydrogen.html</v>
      </c>
    </row>
    <row r="771" spans="1:18" s="2" customFormat="1" x14ac:dyDescent="0.25">
      <c r="A771" s="276" t="str">
        <f>IF(ISBLANK(INDEX('Policy Characteristics'!A:A,MATCH($C771,'Policy Characteristics'!$C:$C,0))),"",INDEX('Policy Characteristics'!A:A,MATCH($C771,'Policy Characteristics'!$C:$C,0)))</f>
        <v>Industry</v>
      </c>
      <c r="B771" s="285" t="str">
        <f>IF(ISBLANK(INDEX('Policy Characteristics'!B:B,MATCH($C771,'Policy Characteristics'!$C:$C,0))),"",INDEX('Policy Characteristics'!B:B,MATCH($C771,'Policy Characteristics'!$C:$C,0)))</f>
        <v>Hydrogen Combustion</v>
      </c>
      <c r="C771" s="276" t="str">
        <f t="shared" si="36"/>
        <v>Fraction of Eligible Industrial Energy Use Shifted to Hydrogen</v>
      </c>
      <c r="D771" s="6" t="s">
        <v>3103</v>
      </c>
      <c r="E771" s="1" t="s">
        <v>3606</v>
      </c>
      <c r="F771" t="s">
        <v>3067</v>
      </c>
      <c r="G771" s="47" t="s">
        <v>3620</v>
      </c>
      <c r="H771" s="44">
        <v>2057</v>
      </c>
      <c r="I771" s="347" t="s">
        <v>45</v>
      </c>
      <c r="J771" s="277" t="str">
        <f>IF(ISBLANK(INDEX('Policy Characteristics'!D:D,MATCH($C771,'Policy Characteristics'!$C:$C,0))),"",INDEX('Policy Characteristics'!D:D,MATCH($C771,'Policy Characteristics'!$C:$C,0)))</f>
        <v>Hydrogen Combustion</v>
      </c>
      <c r="K771" s="276" t="str">
        <f>IF(ISBLANK(INDEX('Policy Characteristics'!E:E,MATCH($C771,'Policy Characteristics'!$C:$C,0))),"",INDEX('Policy Characteristics'!E:E,MATCH($C771,'Policy Characteristics'!$C:$C,0)))</f>
        <v>indst shift to hydrogen</v>
      </c>
      <c r="L771" s="284">
        <f>IF(ISBLANK(INDEX('Policy Characteristics'!F:F,MATCH($C771,'Policy Characteristics'!$C:$C,0))),"",INDEX('Policy Characteristics'!F:F,MATCH($C771,'Policy Characteristics'!$C:$C,0)))</f>
        <v>0</v>
      </c>
      <c r="M771" s="284">
        <f>IF(ISBLANK(INDEX('Policy Characteristics'!G:G,MATCH($C771,'Policy Characteristics'!$C:$C,0))),"",INDEX('Policy Characteristics'!G:G,MATCH($C771,'Policy Characteristics'!$C:$C,0)))</f>
        <v>1</v>
      </c>
      <c r="N771" s="284">
        <f>IF(ISBLANK(INDEX('Policy Characteristics'!H:H,MATCH($C771,'Policy Characteristics'!$C:$C,0))),"",INDEX('Policy Characteristics'!H:H,MATCH($C771,'Policy Characteristics'!$C:$C,0)))</f>
        <v>0.01</v>
      </c>
      <c r="O771" s="276" t="str">
        <f>IF(ISBLANK(INDEX('Policy Characteristics'!I:I,MATCH($C771,'Policy Characteristics'!$C:$C,0))),"",INDEX('Policy Characteristics'!I:I,MATCH($C771,'Policy Characteristics'!$C:$C,0)))</f>
        <v>% of fuel shifted</v>
      </c>
      <c r="P771" s="276" t="str">
        <f>IF(ISBLANK(INDEX('Policy Characteristics'!J:J,MATCH($C771,'Policy Characteristics'!$C:$C,0))),"",INDEX('Policy Characteristics'!J:J,MATCH($C771,'Policy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1" s="276" t="str">
        <f>IF(ISBLANK(INDEX('Policy Characteristics'!K:K,MATCH($C771,'Policy Characteristics'!$C:$C,0))),"",INDEX('Policy Characteristics'!K:K,MATCH($C771,'Policy Characteristics'!$C:$C,0)))</f>
        <v>industry-ag-main.html#fuel-switching</v>
      </c>
      <c r="R771" s="276" t="str">
        <f>IF(ISBLANK(INDEX('Policy Characteristics'!L:L,MATCH($C771,'Policy Characteristics'!$C:$C,0))),"",INDEX('Policy Characteristics'!L:L,MATCH($C771,'Policy Characteristics'!$C:$C,0)))</f>
        <v>industry-elec-and-hydrogen.html</v>
      </c>
    </row>
    <row r="772" spans="1:18" s="2" customFormat="1" x14ac:dyDescent="0.25">
      <c r="A772" s="276" t="str">
        <f>IF(ISBLANK(INDEX('Policy Characteristics'!A:A,MATCH($C772,'Policy Characteristics'!$C:$C,0))),"",INDEX('Policy Characteristics'!A:A,MATCH($C772,'Policy Characteristics'!$C:$C,0)))</f>
        <v>Industry</v>
      </c>
      <c r="B772" s="285" t="str">
        <f>IF(ISBLANK(INDEX('Policy Characteristics'!B:B,MATCH($C772,'Policy Characteristics'!$C:$C,0))),"",INDEX('Policy Characteristics'!B:B,MATCH($C772,'Policy Characteristics'!$C:$C,0)))</f>
        <v>Hydrogen Combustion</v>
      </c>
      <c r="C772" s="276" t="str">
        <f t="shared" si="36"/>
        <v>Fraction of Eligible Industrial Energy Use Shifted to Hydrogen</v>
      </c>
      <c r="D772" s="6" t="s">
        <v>3104</v>
      </c>
      <c r="E772" s="1" t="s">
        <v>3605</v>
      </c>
      <c r="F772" t="s">
        <v>3068</v>
      </c>
      <c r="G772" s="47" t="s">
        <v>3613</v>
      </c>
      <c r="H772" s="44">
        <v>2058</v>
      </c>
      <c r="I772" s="347" t="s">
        <v>44</v>
      </c>
      <c r="J772" s="277" t="str">
        <f>IF(ISBLANK(INDEX('Policy Characteristics'!D:D,MATCH($C772,'Policy Characteristics'!$C:$C,0))),"",INDEX('Policy Characteristics'!D:D,MATCH($C772,'Policy Characteristics'!$C:$C,0)))</f>
        <v>Hydrogen Combustion</v>
      </c>
      <c r="K772" s="276" t="str">
        <f>IF(ISBLANK(INDEX('Policy Characteristics'!E:E,MATCH($C772,'Policy Characteristics'!$C:$C,0))),"",INDEX('Policy Characteristics'!E:E,MATCH($C772,'Policy Characteristics'!$C:$C,0)))</f>
        <v>indst shift to hydrogen</v>
      </c>
      <c r="L772" s="284">
        <f>IF(ISBLANK(INDEX('Policy Characteristics'!F:F,MATCH($C772,'Policy Characteristics'!$C:$C,0))),"",INDEX('Policy Characteristics'!F:F,MATCH($C772,'Policy Characteristics'!$C:$C,0)))</f>
        <v>0</v>
      </c>
      <c r="M772" s="284">
        <f>IF(ISBLANK(INDEX('Policy Characteristics'!G:G,MATCH($C772,'Policy Characteristics'!$C:$C,0))),"",INDEX('Policy Characteristics'!G:G,MATCH($C772,'Policy Characteristics'!$C:$C,0)))</f>
        <v>1</v>
      </c>
      <c r="N772" s="284">
        <f>IF(ISBLANK(INDEX('Policy Characteristics'!H:H,MATCH($C772,'Policy Characteristics'!$C:$C,0))),"",INDEX('Policy Characteristics'!H:H,MATCH($C772,'Policy Characteristics'!$C:$C,0)))</f>
        <v>0.01</v>
      </c>
      <c r="O772" s="276" t="str">
        <f>IF(ISBLANK(INDEX('Policy Characteristics'!I:I,MATCH($C772,'Policy Characteristics'!$C:$C,0))),"",INDEX('Policy Characteristics'!I:I,MATCH($C772,'Policy Characteristics'!$C:$C,0)))</f>
        <v>% of fuel shifted</v>
      </c>
      <c r="P772" s="276" t="str">
        <f>IF(ISBLANK(INDEX('Policy Characteristics'!J:J,MATCH($C772,'Policy Characteristics'!$C:$C,0))),"",INDEX('Policy Characteristics'!J:J,MATCH($C772,'Policy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2" s="276" t="str">
        <f>IF(ISBLANK(INDEX('Policy Characteristics'!K:K,MATCH($C772,'Policy Characteristics'!$C:$C,0))),"",INDEX('Policy Characteristics'!K:K,MATCH($C772,'Policy Characteristics'!$C:$C,0)))</f>
        <v>industry-ag-main.html#fuel-switching</v>
      </c>
      <c r="R772" s="276" t="str">
        <f>IF(ISBLANK(INDEX('Policy Characteristics'!L:L,MATCH($C772,'Policy Characteristics'!$C:$C,0))),"",INDEX('Policy Characteristics'!L:L,MATCH($C772,'Policy Characteristics'!$C:$C,0)))</f>
        <v>industry-elec-and-hydrogen.html</v>
      </c>
    </row>
    <row r="773" spans="1:18" s="2" customFormat="1" x14ac:dyDescent="0.25">
      <c r="A773" s="276" t="str">
        <f>IF(ISBLANK(INDEX('Policy Characteristics'!A:A,MATCH($C773,'Policy Characteristics'!$C:$C,0))),"",INDEX('Policy Characteristics'!A:A,MATCH($C773,'Policy Characteristics'!$C:$C,0)))</f>
        <v>Industry</v>
      </c>
      <c r="B773" s="285" t="str">
        <f>IF(ISBLANK(INDEX('Policy Characteristics'!B:B,MATCH($C773,'Policy Characteristics'!$C:$C,0))),"",INDEX('Policy Characteristics'!B:B,MATCH($C773,'Policy Characteristics'!$C:$C,0)))</f>
        <v>Hydrogen Combustion</v>
      </c>
      <c r="C773" s="276" t="str">
        <f t="shared" si="36"/>
        <v>Fraction of Eligible Industrial Energy Use Shifted to Hydrogen</v>
      </c>
      <c r="D773" s="6" t="s">
        <v>3104</v>
      </c>
      <c r="E773" s="1" t="s">
        <v>3607</v>
      </c>
      <c r="F773" t="s">
        <v>3068</v>
      </c>
      <c r="G773" s="47" t="s">
        <v>3614</v>
      </c>
      <c r="H773" s="44">
        <v>2059</v>
      </c>
      <c r="I773" s="347" t="s">
        <v>44</v>
      </c>
      <c r="J773" s="277" t="str">
        <f>IF(ISBLANK(INDEX('Policy Characteristics'!D:D,MATCH($C773,'Policy Characteristics'!$C:$C,0))),"",INDEX('Policy Characteristics'!D:D,MATCH($C773,'Policy Characteristics'!$C:$C,0)))</f>
        <v>Hydrogen Combustion</v>
      </c>
      <c r="K773" s="276" t="str">
        <f>IF(ISBLANK(INDEX('Policy Characteristics'!E:E,MATCH($C773,'Policy Characteristics'!$C:$C,0))),"",INDEX('Policy Characteristics'!E:E,MATCH($C773,'Policy Characteristics'!$C:$C,0)))</f>
        <v>indst shift to hydrogen</v>
      </c>
      <c r="L773" s="284">
        <f>IF(ISBLANK(INDEX('Policy Characteristics'!F:F,MATCH($C773,'Policy Characteristics'!$C:$C,0))),"",INDEX('Policy Characteristics'!F:F,MATCH($C773,'Policy Characteristics'!$C:$C,0)))</f>
        <v>0</v>
      </c>
      <c r="M773" s="284">
        <f>IF(ISBLANK(INDEX('Policy Characteristics'!G:G,MATCH($C773,'Policy Characteristics'!$C:$C,0))),"",INDEX('Policy Characteristics'!G:G,MATCH($C773,'Policy Characteristics'!$C:$C,0)))</f>
        <v>1</v>
      </c>
      <c r="N773" s="284">
        <f>IF(ISBLANK(INDEX('Policy Characteristics'!H:H,MATCH($C773,'Policy Characteristics'!$C:$C,0))),"",INDEX('Policy Characteristics'!H:H,MATCH($C773,'Policy Characteristics'!$C:$C,0)))</f>
        <v>0.01</v>
      </c>
      <c r="O773" s="276" t="str">
        <f>IF(ISBLANK(INDEX('Policy Characteristics'!I:I,MATCH($C773,'Policy Characteristics'!$C:$C,0))),"",INDEX('Policy Characteristics'!I:I,MATCH($C773,'Policy Characteristics'!$C:$C,0)))</f>
        <v>% of fuel shifted</v>
      </c>
      <c r="P773" s="276" t="str">
        <f>IF(ISBLANK(INDEX('Policy Characteristics'!J:J,MATCH($C773,'Policy Characteristics'!$C:$C,0))),"",INDEX('Policy Characteristics'!J:J,MATCH($C773,'Policy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3" s="276" t="str">
        <f>IF(ISBLANK(INDEX('Policy Characteristics'!K:K,MATCH($C773,'Policy Characteristics'!$C:$C,0))),"",INDEX('Policy Characteristics'!K:K,MATCH($C773,'Policy Characteristics'!$C:$C,0)))</f>
        <v>industry-ag-main.html#fuel-switching</v>
      </c>
      <c r="R773" s="276" t="str">
        <f>IF(ISBLANK(INDEX('Policy Characteristics'!L:L,MATCH($C773,'Policy Characteristics'!$C:$C,0))),"",INDEX('Policy Characteristics'!L:L,MATCH($C773,'Policy Characteristics'!$C:$C,0)))</f>
        <v>industry-elec-and-hydrogen.html</v>
      </c>
    </row>
    <row r="774" spans="1:18" s="2" customFormat="1" x14ac:dyDescent="0.25">
      <c r="A774" s="276" t="str">
        <f>IF(ISBLANK(INDEX('Policy Characteristics'!A:A,MATCH($C774,'Policy Characteristics'!$C:$C,0))),"",INDEX('Policy Characteristics'!A:A,MATCH($C774,'Policy Characteristics'!$C:$C,0)))</f>
        <v>Industry</v>
      </c>
      <c r="B774" s="285" t="str">
        <f>IF(ISBLANK(INDEX('Policy Characteristics'!B:B,MATCH($C774,'Policy Characteristics'!$C:$C,0))),"",INDEX('Policy Characteristics'!B:B,MATCH($C774,'Policy Characteristics'!$C:$C,0)))</f>
        <v>Hydrogen Combustion</v>
      </c>
      <c r="C774" s="276" t="str">
        <f t="shared" si="36"/>
        <v>Fraction of Eligible Industrial Energy Use Shifted to Hydrogen</v>
      </c>
      <c r="D774" s="6" t="s">
        <v>3104</v>
      </c>
      <c r="E774" s="1" t="s">
        <v>3608</v>
      </c>
      <c r="F774" t="s">
        <v>3068</v>
      </c>
      <c r="G774" s="47" t="s">
        <v>3615</v>
      </c>
      <c r="H774" s="44">
        <v>2060</v>
      </c>
      <c r="I774" s="347" t="s">
        <v>45</v>
      </c>
      <c r="J774" s="277" t="str">
        <f>IF(ISBLANK(INDEX('Policy Characteristics'!D:D,MATCH($C774,'Policy Characteristics'!$C:$C,0))),"",INDEX('Policy Characteristics'!D:D,MATCH($C774,'Policy Characteristics'!$C:$C,0)))</f>
        <v>Hydrogen Combustion</v>
      </c>
      <c r="K774" s="276" t="str">
        <f>IF(ISBLANK(INDEX('Policy Characteristics'!E:E,MATCH($C774,'Policy Characteristics'!$C:$C,0))),"",INDEX('Policy Characteristics'!E:E,MATCH($C774,'Policy Characteristics'!$C:$C,0)))</f>
        <v>indst shift to hydrogen</v>
      </c>
      <c r="L774" s="284">
        <f>IF(ISBLANK(INDEX('Policy Characteristics'!F:F,MATCH($C774,'Policy Characteristics'!$C:$C,0))),"",INDEX('Policy Characteristics'!F:F,MATCH($C774,'Policy Characteristics'!$C:$C,0)))</f>
        <v>0</v>
      </c>
      <c r="M774" s="284">
        <f>IF(ISBLANK(INDEX('Policy Characteristics'!G:G,MATCH($C774,'Policy Characteristics'!$C:$C,0))),"",INDEX('Policy Characteristics'!G:G,MATCH($C774,'Policy Characteristics'!$C:$C,0)))</f>
        <v>1</v>
      </c>
      <c r="N774" s="284">
        <f>IF(ISBLANK(INDEX('Policy Characteristics'!H:H,MATCH($C774,'Policy Characteristics'!$C:$C,0))),"",INDEX('Policy Characteristics'!H:H,MATCH($C774,'Policy Characteristics'!$C:$C,0)))</f>
        <v>0.01</v>
      </c>
      <c r="O774" s="276" t="str">
        <f>IF(ISBLANK(INDEX('Policy Characteristics'!I:I,MATCH($C774,'Policy Characteristics'!$C:$C,0))),"",INDEX('Policy Characteristics'!I:I,MATCH($C774,'Policy Characteristics'!$C:$C,0)))</f>
        <v>% of fuel shifted</v>
      </c>
      <c r="P774" s="276" t="str">
        <f>IF(ISBLANK(INDEX('Policy Characteristics'!J:J,MATCH($C774,'Policy Characteristics'!$C:$C,0))),"",INDEX('Policy Characteristics'!J:J,MATCH($C774,'Policy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4" s="276" t="str">
        <f>IF(ISBLANK(INDEX('Policy Characteristics'!K:K,MATCH($C774,'Policy Characteristics'!$C:$C,0))),"",INDEX('Policy Characteristics'!K:K,MATCH($C774,'Policy Characteristics'!$C:$C,0)))</f>
        <v>industry-ag-main.html#fuel-switching</v>
      </c>
      <c r="R774" s="276" t="str">
        <f>IF(ISBLANK(INDEX('Policy Characteristics'!L:L,MATCH($C774,'Policy Characteristics'!$C:$C,0))),"",INDEX('Policy Characteristics'!L:L,MATCH($C774,'Policy Characteristics'!$C:$C,0)))</f>
        <v>industry-elec-and-hydrogen.html</v>
      </c>
    </row>
    <row r="775" spans="1:18" s="2" customFormat="1" x14ac:dyDescent="0.25">
      <c r="A775" s="276" t="str">
        <f>IF(ISBLANK(INDEX('Policy Characteristics'!A:A,MATCH($C775,'Policy Characteristics'!$C:$C,0))),"",INDEX('Policy Characteristics'!A:A,MATCH($C775,'Policy Characteristics'!$C:$C,0)))</f>
        <v>Industry</v>
      </c>
      <c r="B775" s="285" t="str">
        <f>IF(ISBLANK(INDEX('Policy Characteristics'!B:B,MATCH($C775,'Policy Characteristics'!$C:$C,0))),"",INDEX('Policy Characteristics'!B:B,MATCH($C775,'Policy Characteristics'!$C:$C,0)))</f>
        <v>Hydrogen Combustion</v>
      </c>
      <c r="C775" s="276" t="str">
        <f t="shared" si="36"/>
        <v>Fraction of Eligible Industrial Energy Use Shifted to Hydrogen</v>
      </c>
      <c r="D775" s="6" t="s">
        <v>3104</v>
      </c>
      <c r="E775" s="1" t="s">
        <v>3609</v>
      </c>
      <c r="F775" t="s">
        <v>3068</v>
      </c>
      <c r="G775" s="47" t="s">
        <v>3616</v>
      </c>
      <c r="H775" s="44">
        <v>2061</v>
      </c>
      <c r="I775" s="347" t="s">
        <v>45</v>
      </c>
      <c r="J775" s="277" t="str">
        <f>IF(ISBLANK(INDEX('Policy Characteristics'!D:D,MATCH($C775,'Policy Characteristics'!$C:$C,0))),"",INDEX('Policy Characteristics'!D:D,MATCH($C775,'Policy Characteristics'!$C:$C,0)))</f>
        <v>Hydrogen Combustion</v>
      </c>
      <c r="K775" s="276" t="str">
        <f>IF(ISBLANK(INDEX('Policy Characteristics'!E:E,MATCH($C775,'Policy Characteristics'!$C:$C,0))),"",INDEX('Policy Characteristics'!E:E,MATCH($C775,'Policy Characteristics'!$C:$C,0)))</f>
        <v>indst shift to hydrogen</v>
      </c>
      <c r="L775" s="284">
        <f>IF(ISBLANK(INDEX('Policy Characteristics'!F:F,MATCH($C775,'Policy Characteristics'!$C:$C,0))),"",INDEX('Policy Characteristics'!F:F,MATCH($C775,'Policy Characteristics'!$C:$C,0)))</f>
        <v>0</v>
      </c>
      <c r="M775" s="284">
        <f>IF(ISBLANK(INDEX('Policy Characteristics'!G:G,MATCH($C775,'Policy Characteristics'!$C:$C,0))),"",INDEX('Policy Characteristics'!G:G,MATCH($C775,'Policy Characteristics'!$C:$C,0)))</f>
        <v>1</v>
      </c>
      <c r="N775" s="284">
        <f>IF(ISBLANK(INDEX('Policy Characteristics'!H:H,MATCH($C775,'Policy Characteristics'!$C:$C,0))),"",INDEX('Policy Characteristics'!H:H,MATCH($C775,'Policy Characteristics'!$C:$C,0)))</f>
        <v>0.01</v>
      </c>
      <c r="O775" s="276" t="str">
        <f>IF(ISBLANK(INDEX('Policy Characteristics'!I:I,MATCH($C775,'Policy Characteristics'!$C:$C,0))),"",INDEX('Policy Characteristics'!I:I,MATCH($C775,'Policy Characteristics'!$C:$C,0)))</f>
        <v>% of fuel shifted</v>
      </c>
      <c r="P775" s="276" t="str">
        <f>IF(ISBLANK(INDEX('Policy Characteristics'!J:J,MATCH($C775,'Policy Characteristics'!$C:$C,0))),"",INDEX('Policy Characteristics'!J:J,MATCH($C775,'Policy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5" s="276" t="str">
        <f>IF(ISBLANK(INDEX('Policy Characteristics'!K:K,MATCH($C775,'Policy Characteristics'!$C:$C,0))),"",INDEX('Policy Characteristics'!K:K,MATCH($C775,'Policy Characteristics'!$C:$C,0)))</f>
        <v>industry-ag-main.html#fuel-switching</v>
      </c>
      <c r="R775" s="276" t="str">
        <f>IF(ISBLANK(INDEX('Policy Characteristics'!L:L,MATCH($C775,'Policy Characteristics'!$C:$C,0))),"",INDEX('Policy Characteristics'!L:L,MATCH($C775,'Policy Characteristics'!$C:$C,0)))</f>
        <v>industry-elec-and-hydrogen.html</v>
      </c>
    </row>
    <row r="776" spans="1:18" s="2" customFormat="1" x14ac:dyDescent="0.25">
      <c r="A776" s="276" t="str">
        <f>IF(ISBLANK(INDEX('Policy Characteristics'!A:A,MATCH($C776,'Policy Characteristics'!$C:$C,0))),"",INDEX('Policy Characteristics'!A:A,MATCH($C776,'Policy Characteristics'!$C:$C,0)))</f>
        <v>Industry</v>
      </c>
      <c r="B776" s="285" t="str">
        <f>IF(ISBLANK(INDEX('Policy Characteristics'!B:B,MATCH($C776,'Policy Characteristics'!$C:$C,0))),"",INDEX('Policy Characteristics'!B:B,MATCH($C776,'Policy Characteristics'!$C:$C,0)))</f>
        <v>Hydrogen Combustion</v>
      </c>
      <c r="C776" s="276" t="str">
        <f t="shared" si="36"/>
        <v>Fraction of Eligible Industrial Energy Use Shifted to Hydrogen</v>
      </c>
      <c r="D776" s="6" t="s">
        <v>3104</v>
      </c>
      <c r="E776" s="1" t="s">
        <v>3610</v>
      </c>
      <c r="F776" t="s">
        <v>3068</v>
      </c>
      <c r="G776" s="47" t="s">
        <v>3617</v>
      </c>
      <c r="H776" s="44">
        <v>2062</v>
      </c>
      <c r="I776" s="347" t="s">
        <v>45</v>
      </c>
      <c r="J776" s="277" t="str">
        <f>IF(ISBLANK(INDEX('Policy Characteristics'!D:D,MATCH($C776,'Policy Characteristics'!$C:$C,0))),"",INDEX('Policy Characteristics'!D:D,MATCH($C776,'Policy Characteristics'!$C:$C,0)))</f>
        <v>Hydrogen Combustion</v>
      </c>
      <c r="K776" s="276" t="str">
        <f>IF(ISBLANK(INDEX('Policy Characteristics'!E:E,MATCH($C776,'Policy Characteristics'!$C:$C,0))),"",INDEX('Policy Characteristics'!E:E,MATCH($C776,'Policy Characteristics'!$C:$C,0)))</f>
        <v>indst shift to hydrogen</v>
      </c>
      <c r="L776" s="284">
        <f>IF(ISBLANK(INDEX('Policy Characteristics'!F:F,MATCH($C776,'Policy Characteristics'!$C:$C,0))),"",INDEX('Policy Characteristics'!F:F,MATCH($C776,'Policy Characteristics'!$C:$C,0)))</f>
        <v>0</v>
      </c>
      <c r="M776" s="284">
        <f>IF(ISBLANK(INDEX('Policy Characteristics'!G:G,MATCH($C776,'Policy Characteristics'!$C:$C,0))),"",INDEX('Policy Characteristics'!G:G,MATCH($C776,'Policy Characteristics'!$C:$C,0)))</f>
        <v>1</v>
      </c>
      <c r="N776" s="284">
        <f>IF(ISBLANK(INDEX('Policy Characteristics'!H:H,MATCH($C776,'Policy Characteristics'!$C:$C,0))),"",INDEX('Policy Characteristics'!H:H,MATCH($C776,'Policy Characteristics'!$C:$C,0)))</f>
        <v>0.01</v>
      </c>
      <c r="O776" s="276" t="str">
        <f>IF(ISBLANK(INDEX('Policy Characteristics'!I:I,MATCH($C776,'Policy Characteristics'!$C:$C,0))),"",INDEX('Policy Characteristics'!I:I,MATCH($C776,'Policy Characteristics'!$C:$C,0)))</f>
        <v>% of fuel shifted</v>
      </c>
      <c r="P776" s="276" t="str">
        <f>IF(ISBLANK(INDEX('Policy Characteristics'!J:J,MATCH($C776,'Policy Characteristics'!$C:$C,0))),"",INDEX('Policy Characteristics'!J:J,MATCH($C776,'Policy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6" s="276" t="str">
        <f>IF(ISBLANK(INDEX('Policy Characteristics'!K:K,MATCH($C776,'Policy Characteristics'!$C:$C,0))),"",INDEX('Policy Characteristics'!K:K,MATCH($C776,'Policy Characteristics'!$C:$C,0)))</f>
        <v>industry-ag-main.html#fuel-switching</v>
      </c>
      <c r="R776" s="276" t="str">
        <f>IF(ISBLANK(INDEX('Policy Characteristics'!L:L,MATCH($C776,'Policy Characteristics'!$C:$C,0))),"",INDEX('Policy Characteristics'!L:L,MATCH($C776,'Policy Characteristics'!$C:$C,0)))</f>
        <v>industry-elec-and-hydrogen.html</v>
      </c>
    </row>
    <row r="777" spans="1:18" s="2" customFormat="1" x14ac:dyDescent="0.25">
      <c r="A777" s="276" t="str">
        <f>IF(ISBLANK(INDEX('Policy Characteristics'!A:A,MATCH($C777,'Policy Characteristics'!$C:$C,0))),"",INDEX('Policy Characteristics'!A:A,MATCH($C777,'Policy Characteristics'!$C:$C,0)))</f>
        <v>Industry</v>
      </c>
      <c r="B777" s="285" t="str">
        <f>IF(ISBLANK(INDEX('Policy Characteristics'!B:B,MATCH($C777,'Policy Characteristics'!$C:$C,0))),"",INDEX('Policy Characteristics'!B:B,MATCH($C777,'Policy Characteristics'!$C:$C,0)))</f>
        <v>Hydrogen Combustion</v>
      </c>
      <c r="C777" s="276" t="str">
        <f t="shared" si="36"/>
        <v>Fraction of Eligible Industrial Energy Use Shifted to Hydrogen</v>
      </c>
      <c r="D777" s="6" t="s">
        <v>3104</v>
      </c>
      <c r="E777" s="1" t="s">
        <v>3611</v>
      </c>
      <c r="F777" t="s">
        <v>3068</v>
      </c>
      <c r="G777" s="47" t="s">
        <v>3618</v>
      </c>
      <c r="H777" s="44">
        <v>2063</v>
      </c>
      <c r="I777" s="347" t="s">
        <v>45</v>
      </c>
      <c r="J777" s="277" t="str">
        <f>IF(ISBLANK(INDEX('Policy Characteristics'!D:D,MATCH($C777,'Policy Characteristics'!$C:$C,0))),"",INDEX('Policy Characteristics'!D:D,MATCH($C777,'Policy Characteristics'!$C:$C,0)))</f>
        <v>Hydrogen Combustion</v>
      </c>
      <c r="K777" s="276" t="str">
        <f>IF(ISBLANK(INDEX('Policy Characteristics'!E:E,MATCH($C777,'Policy Characteristics'!$C:$C,0))),"",INDEX('Policy Characteristics'!E:E,MATCH($C777,'Policy Characteristics'!$C:$C,0)))</f>
        <v>indst shift to hydrogen</v>
      </c>
      <c r="L777" s="284">
        <f>IF(ISBLANK(INDEX('Policy Characteristics'!F:F,MATCH($C777,'Policy Characteristics'!$C:$C,0))),"",INDEX('Policy Characteristics'!F:F,MATCH($C777,'Policy Characteristics'!$C:$C,0)))</f>
        <v>0</v>
      </c>
      <c r="M777" s="284">
        <f>IF(ISBLANK(INDEX('Policy Characteristics'!G:G,MATCH($C777,'Policy Characteristics'!$C:$C,0))),"",INDEX('Policy Characteristics'!G:G,MATCH($C777,'Policy Characteristics'!$C:$C,0)))</f>
        <v>1</v>
      </c>
      <c r="N777" s="284">
        <f>IF(ISBLANK(INDEX('Policy Characteristics'!H:H,MATCH($C777,'Policy Characteristics'!$C:$C,0))),"",INDEX('Policy Characteristics'!H:H,MATCH($C777,'Policy Characteristics'!$C:$C,0)))</f>
        <v>0.01</v>
      </c>
      <c r="O777" s="276" t="str">
        <f>IF(ISBLANK(INDEX('Policy Characteristics'!I:I,MATCH($C777,'Policy Characteristics'!$C:$C,0))),"",INDEX('Policy Characteristics'!I:I,MATCH($C777,'Policy Characteristics'!$C:$C,0)))</f>
        <v>% of fuel shifted</v>
      </c>
      <c r="P777" s="276" t="str">
        <f>IF(ISBLANK(INDEX('Policy Characteristics'!J:J,MATCH($C777,'Policy Characteristics'!$C:$C,0))),"",INDEX('Policy Characteristics'!J:J,MATCH($C777,'Policy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7" s="276" t="str">
        <f>IF(ISBLANK(INDEX('Policy Characteristics'!K:K,MATCH($C777,'Policy Characteristics'!$C:$C,0))),"",INDEX('Policy Characteristics'!K:K,MATCH($C777,'Policy Characteristics'!$C:$C,0)))</f>
        <v>industry-ag-main.html#fuel-switching</v>
      </c>
      <c r="R777" s="276" t="str">
        <f>IF(ISBLANK(INDEX('Policy Characteristics'!L:L,MATCH($C777,'Policy Characteristics'!$C:$C,0))),"",INDEX('Policy Characteristics'!L:L,MATCH($C777,'Policy Characteristics'!$C:$C,0)))</f>
        <v>industry-elec-and-hydrogen.html</v>
      </c>
    </row>
    <row r="778" spans="1:18" s="2" customFormat="1" x14ac:dyDescent="0.25">
      <c r="A778" s="276" t="str">
        <f>IF(ISBLANK(INDEX('Policy Characteristics'!A:A,MATCH($C778,'Policy Characteristics'!$C:$C,0))),"",INDEX('Policy Characteristics'!A:A,MATCH($C778,'Policy Characteristics'!$C:$C,0)))</f>
        <v>Industry</v>
      </c>
      <c r="B778" s="285" t="str">
        <f>IF(ISBLANK(INDEX('Policy Characteristics'!B:B,MATCH($C778,'Policy Characteristics'!$C:$C,0))),"",INDEX('Policy Characteristics'!B:B,MATCH($C778,'Policy Characteristics'!$C:$C,0)))</f>
        <v>Hydrogen Combustion</v>
      </c>
      <c r="C778" s="276" t="str">
        <f t="shared" si="36"/>
        <v>Fraction of Eligible Industrial Energy Use Shifted to Hydrogen</v>
      </c>
      <c r="D778" s="6" t="s">
        <v>3104</v>
      </c>
      <c r="E778" s="1" t="s">
        <v>3612</v>
      </c>
      <c r="F778" t="s">
        <v>3068</v>
      </c>
      <c r="G778" s="47" t="s">
        <v>3619</v>
      </c>
      <c r="H778" s="44">
        <v>2064</v>
      </c>
      <c r="I778" s="347" t="s">
        <v>45</v>
      </c>
      <c r="J778" s="277" t="str">
        <f>IF(ISBLANK(INDEX('Policy Characteristics'!D:D,MATCH($C778,'Policy Characteristics'!$C:$C,0))),"",INDEX('Policy Characteristics'!D:D,MATCH($C778,'Policy Characteristics'!$C:$C,0)))</f>
        <v>Hydrogen Combustion</v>
      </c>
      <c r="K778" s="276" t="str">
        <f>IF(ISBLANK(INDEX('Policy Characteristics'!E:E,MATCH($C778,'Policy Characteristics'!$C:$C,0))),"",INDEX('Policy Characteristics'!E:E,MATCH($C778,'Policy Characteristics'!$C:$C,0)))</f>
        <v>indst shift to hydrogen</v>
      </c>
      <c r="L778" s="284">
        <f>IF(ISBLANK(INDEX('Policy Characteristics'!F:F,MATCH($C778,'Policy Characteristics'!$C:$C,0))),"",INDEX('Policy Characteristics'!F:F,MATCH($C778,'Policy Characteristics'!$C:$C,0)))</f>
        <v>0</v>
      </c>
      <c r="M778" s="284">
        <f>IF(ISBLANK(INDEX('Policy Characteristics'!G:G,MATCH($C778,'Policy Characteristics'!$C:$C,0))),"",INDEX('Policy Characteristics'!G:G,MATCH($C778,'Policy Characteristics'!$C:$C,0)))</f>
        <v>1</v>
      </c>
      <c r="N778" s="284">
        <f>IF(ISBLANK(INDEX('Policy Characteristics'!H:H,MATCH($C778,'Policy Characteristics'!$C:$C,0))),"",INDEX('Policy Characteristics'!H:H,MATCH($C778,'Policy Characteristics'!$C:$C,0)))</f>
        <v>0.01</v>
      </c>
      <c r="O778" s="276" t="str">
        <f>IF(ISBLANK(INDEX('Policy Characteristics'!I:I,MATCH($C778,'Policy Characteristics'!$C:$C,0))),"",INDEX('Policy Characteristics'!I:I,MATCH($C778,'Policy Characteristics'!$C:$C,0)))</f>
        <v>% of fuel shifted</v>
      </c>
      <c r="P778" s="276" t="str">
        <f>IF(ISBLANK(INDEX('Policy Characteristics'!J:J,MATCH($C778,'Policy Characteristics'!$C:$C,0))),"",INDEX('Policy Characteristics'!J:J,MATCH($C778,'Policy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8" s="276" t="str">
        <f>IF(ISBLANK(INDEX('Policy Characteristics'!K:K,MATCH($C778,'Policy Characteristics'!$C:$C,0))),"",INDEX('Policy Characteristics'!K:K,MATCH($C778,'Policy Characteristics'!$C:$C,0)))</f>
        <v>industry-ag-main.html#fuel-switching</v>
      </c>
      <c r="R778" s="276" t="str">
        <f>IF(ISBLANK(INDEX('Policy Characteristics'!L:L,MATCH($C778,'Policy Characteristics'!$C:$C,0))),"",INDEX('Policy Characteristics'!L:L,MATCH($C778,'Policy Characteristics'!$C:$C,0)))</f>
        <v>industry-elec-and-hydrogen.html</v>
      </c>
    </row>
    <row r="779" spans="1:18" s="2" customFormat="1" x14ac:dyDescent="0.25">
      <c r="A779" s="276" t="str">
        <f>IF(ISBLANK(INDEX('Policy Characteristics'!A:A,MATCH($C779,'Policy Characteristics'!$C:$C,0))),"",INDEX('Policy Characteristics'!A:A,MATCH($C779,'Policy Characteristics'!$C:$C,0)))</f>
        <v>Industry</v>
      </c>
      <c r="B779" s="285" t="str">
        <f>IF(ISBLANK(INDEX('Policy Characteristics'!B:B,MATCH($C779,'Policy Characteristics'!$C:$C,0))),"",INDEX('Policy Characteristics'!B:B,MATCH($C779,'Policy Characteristics'!$C:$C,0)))</f>
        <v>Hydrogen Combustion</v>
      </c>
      <c r="C779" s="276" t="str">
        <f t="shared" si="36"/>
        <v>Fraction of Eligible Industrial Energy Use Shifted to Hydrogen</v>
      </c>
      <c r="D779" s="6" t="s">
        <v>3104</v>
      </c>
      <c r="E779" s="1" t="s">
        <v>3606</v>
      </c>
      <c r="F779" t="s">
        <v>3068</v>
      </c>
      <c r="G779" s="47" t="s">
        <v>3620</v>
      </c>
      <c r="H779" s="44">
        <v>2065</v>
      </c>
      <c r="I779" s="347" t="s">
        <v>45</v>
      </c>
      <c r="J779" s="277" t="str">
        <f>IF(ISBLANK(INDEX('Policy Characteristics'!D:D,MATCH($C779,'Policy Characteristics'!$C:$C,0))),"",INDEX('Policy Characteristics'!D:D,MATCH($C779,'Policy Characteristics'!$C:$C,0)))</f>
        <v>Hydrogen Combustion</v>
      </c>
      <c r="K779" s="276" t="str">
        <f>IF(ISBLANK(INDEX('Policy Characteristics'!E:E,MATCH($C779,'Policy Characteristics'!$C:$C,0))),"",INDEX('Policy Characteristics'!E:E,MATCH($C779,'Policy Characteristics'!$C:$C,0)))</f>
        <v>indst shift to hydrogen</v>
      </c>
      <c r="L779" s="284">
        <f>IF(ISBLANK(INDEX('Policy Characteristics'!F:F,MATCH($C779,'Policy Characteristics'!$C:$C,0))),"",INDEX('Policy Characteristics'!F:F,MATCH($C779,'Policy Characteristics'!$C:$C,0)))</f>
        <v>0</v>
      </c>
      <c r="M779" s="284">
        <f>IF(ISBLANK(INDEX('Policy Characteristics'!G:G,MATCH($C779,'Policy Characteristics'!$C:$C,0))),"",INDEX('Policy Characteristics'!G:G,MATCH($C779,'Policy Characteristics'!$C:$C,0)))</f>
        <v>1</v>
      </c>
      <c r="N779" s="284">
        <f>IF(ISBLANK(INDEX('Policy Characteristics'!H:H,MATCH($C779,'Policy Characteristics'!$C:$C,0))),"",INDEX('Policy Characteristics'!H:H,MATCH($C779,'Policy Characteristics'!$C:$C,0)))</f>
        <v>0.01</v>
      </c>
      <c r="O779" s="276" t="str">
        <f>IF(ISBLANK(INDEX('Policy Characteristics'!I:I,MATCH($C779,'Policy Characteristics'!$C:$C,0))),"",INDEX('Policy Characteristics'!I:I,MATCH($C779,'Policy Characteristics'!$C:$C,0)))</f>
        <v>% of fuel shifted</v>
      </c>
      <c r="P779" s="276" t="str">
        <f>IF(ISBLANK(INDEX('Policy Characteristics'!J:J,MATCH($C779,'Policy Characteristics'!$C:$C,0))),"",INDEX('Policy Characteristics'!J:J,MATCH($C779,'Policy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79" s="276" t="str">
        <f>IF(ISBLANK(INDEX('Policy Characteristics'!K:K,MATCH($C779,'Policy Characteristics'!$C:$C,0))),"",INDEX('Policy Characteristics'!K:K,MATCH($C779,'Policy Characteristics'!$C:$C,0)))</f>
        <v>industry-ag-main.html#fuel-switching</v>
      </c>
      <c r="R779" s="276" t="str">
        <f>IF(ISBLANK(INDEX('Policy Characteristics'!L:L,MATCH($C779,'Policy Characteristics'!$C:$C,0))),"",INDEX('Policy Characteristics'!L:L,MATCH($C779,'Policy Characteristics'!$C:$C,0)))</f>
        <v>industry-elec-and-hydrogen.html</v>
      </c>
    </row>
    <row r="780" spans="1:18" s="2" customFormat="1" x14ac:dyDescent="0.25">
      <c r="A780" s="276" t="str">
        <f>IF(ISBLANK(INDEX('Policy Characteristics'!A:A,MATCH($C780,'Policy Characteristics'!$C:$C,0))),"",INDEX('Policy Characteristics'!A:A,MATCH($C780,'Policy Characteristics'!$C:$C,0)))</f>
        <v>Industry</v>
      </c>
      <c r="B780" s="285" t="str">
        <f>IF(ISBLANK(INDEX('Policy Characteristics'!B:B,MATCH($C780,'Policy Characteristics'!$C:$C,0))),"",INDEX('Policy Characteristics'!B:B,MATCH($C780,'Policy Characteristics'!$C:$C,0)))</f>
        <v>Hydrogen Combustion</v>
      </c>
      <c r="C780" s="276" t="str">
        <f t="shared" si="36"/>
        <v>Fraction of Eligible Industrial Energy Use Shifted to Hydrogen</v>
      </c>
      <c r="D780" s="6" t="s">
        <v>3105</v>
      </c>
      <c r="E780" s="1" t="s">
        <v>3605</v>
      </c>
      <c r="F780" t="s">
        <v>3069</v>
      </c>
      <c r="G780" s="47" t="s">
        <v>3613</v>
      </c>
      <c r="H780" s="44">
        <v>2066</v>
      </c>
      <c r="I780" s="347" t="s">
        <v>44</v>
      </c>
      <c r="J780" s="277" t="str">
        <f>IF(ISBLANK(INDEX('Policy Characteristics'!D:D,MATCH($C780,'Policy Characteristics'!$C:$C,0))),"",INDEX('Policy Characteristics'!D:D,MATCH($C780,'Policy Characteristics'!$C:$C,0)))</f>
        <v>Hydrogen Combustion</v>
      </c>
      <c r="K780" s="276" t="str">
        <f>IF(ISBLANK(INDEX('Policy Characteristics'!E:E,MATCH($C780,'Policy Characteristics'!$C:$C,0))),"",INDEX('Policy Characteristics'!E:E,MATCH($C780,'Policy Characteristics'!$C:$C,0)))</f>
        <v>indst shift to hydrogen</v>
      </c>
      <c r="L780" s="284">
        <f>IF(ISBLANK(INDEX('Policy Characteristics'!F:F,MATCH($C780,'Policy Characteristics'!$C:$C,0))),"",INDEX('Policy Characteristics'!F:F,MATCH($C780,'Policy Characteristics'!$C:$C,0)))</f>
        <v>0</v>
      </c>
      <c r="M780" s="284">
        <f>IF(ISBLANK(INDEX('Policy Characteristics'!G:G,MATCH($C780,'Policy Characteristics'!$C:$C,0))),"",INDEX('Policy Characteristics'!G:G,MATCH($C780,'Policy Characteristics'!$C:$C,0)))</f>
        <v>1</v>
      </c>
      <c r="N780" s="284">
        <f>IF(ISBLANK(INDEX('Policy Characteristics'!H:H,MATCH($C780,'Policy Characteristics'!$C:$C,0))),"",INDEX('Policy Characteristics'!H:H,MATCH($C780,'Policy Characteristics'!$C:$C,0)))</f>
        <v>0.01</v>
      </c>
      <c r="O780" s="276" t="str">
        <f>IF(ISBLANK(INDEX('Policy Characteristics'!I:I,MATCH($C780,'Policy Characteristics'!$C:$C,0))),"",INDEX('Policy Characteristics'!I:I,MATCH($C780,'Policy Characteristics'!$C:$C,0)))</f>
        <v>% of fuel shifted</v>
      </c>
      <c r="P780" s="276" t="str">
        <f>IF(ISBLANK(INDEX('Policy Characteristics'!J:J,MATCH($C780,'Policy Characteristics'!$C:$C,0))),"",INDEX('Policy Characteristics'!J:J,MATCH($C780,'Policy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0" s="276" t="str">
        <f>IF(ISBLANK(INDEX('Policy Characteristics'!K:K,MATCH($C780,'Policy Characteristics'!$C:$C,0))),"",INDEX('Policy Characteristics'!K:K,MATCH($C780,'Policy Characteristics'!$C:$C,0)))</f>
        <v>industry-ag-main.html#fuel-switching</v>
      </c>
      <c r="R780" s="276" t="str">
        <f>IF(ISBLANK(INDEX('Policy Characteristics'!L:L,MATCH($C780,'Policy Characteristics'!$C:$C,0))),"",INDEX('Policy Characteristics'!L:L,MATCH($C780,'Policy Characteristics'!$C:$C,0)))</f>
        <v>industry-elec-and-hydrogen.html</v>
      </c>
    </row>
    <row r="781" spans="1:18" s="2" customFormat="1" x14ac:dyDescent="0.25">
      <c r="A781" s="276" t="str">
        <f>IF(ISBLANK(INDEX('Policy Characteristics'!A:A,MATCH($C781,'Policy Characteristics'!$C:$C,0))),"",INDEX('Policy Characteristics'!A:A,MATCH($C781,'Policy Characteristics'!$C:$C,0)))</f>
        <v>Industry</v>
      </c>
      <c r="B781" s="285" t="str">
        <f>IF(ISBLANK(INDEX('Policy Characteristics'!B:B,MATCH($C781,'Policy Characteristics'!$C:$C,0))),"",INDEX('Policy Characteristics'!B:B,MATCH($C781,'Policy Characteristics'!$C:$C,0)))</f>
        <v>Hydrogen Combustion</v>
      </c>
      <c r="C781" s="276" t="str">
        <f t="shared" si="36"/>
        <v>Fraction of Eligible Industrial Energy Use Shifted to Hydrogen</v>
      </c>
      <c r="D781" s="6" t="s">
        <v>3105</v>
      </c>
      <c r="E781" s="1" t="s">
        <v>3607</v>
      </c>
      <c r="F781" t="s">
        <v>3069</v>
      </c>
      <c r="G781" s="47" t="s">
        <v>3614</v>
      </c>
      <c r="H781" s="44">
        <v>2067</v>
      </c>
      <c r="I781" s="347" t="s">
        <v>44</v>
      </c>
      <c r="J781" s="277" t="str">
        <f>IF(ISBLANK(INDEX('Policy Characteristics'!D:D,MATCH($C781,'Policy Characteristics'!$C:$C,0))),"",INDEX('Policy Characteristics'!D:D,MATCH($C781,'Policy Characteristics'!$C:$C,0)))</f>
        <v>Hydrogen Combustion</v>
      </c>
      <c r="K781" s="276" t="str">
        <f>IF(ISBLANK(INDEX('Policy Characteristics'!E:E,MATCH($C781,'Policy Characteristics'!$C:$C,0))),"",INDEX('Policy Characteristics'!E:E,MATCH($C781,'Policy Characteristics'!$C:$C,0)))</f>
        <v>indst shift to hydrogen</v>
      </c>
      <c r="L781" s="284">
        <f>IF(ISBLANK(INDEX('Policy Characteristics'!F:F,MATCH($C781,'Policy Characteristics'!$C:$C,0))),"",INDEX('Policy Characteristics'!F:F,MATCH($C781,'Policy Characteristics'!$C:$C,0)))</f>
        <v>0</v>
      </c>
      <c r="M781" s="284">
        <f>IF(ISBLANK(INDEX('Policy Characteristics'!G:G,MATCH($C781,'Policy Characteristics'!$C:$C,0))),"",INDEX('Policy Characteristics'!G:G,MATCH($C781,'Policy Characteristics'!$C:$C,0)))</f>
        <v>1</v>
      </c>
      <c r="N781" s="284">
        <f>IF(ISBLANK(INDEX('Policy Characteristics'!H:H,MATCH($C781,'Policy Characteristics'!$C:$C,0))),"",INDEX('Policy Characteristics'!H:H,MATCH($C781,'Policy Characteristics'!$C:$C,0)))</f>
        <v>0.01</v>
      </c>
      <c r="O781" s="276" t="str">
        <f>IF(ISBLANK(INDEX('Policy Characteristics'!I:I,MATCH($C781,'Policy Characteristics'!$C:$C,0))),"",INDEX('Policy Characteristics'!I:I,MATCH($C781,'Policy Characteristics'!$C:$C,0)))</f>
        <v>% of fuel shifted</v>
      </c>
      <c r="P781" s="276" t="str">
        <f>IF(ISBLANK(INDEX('Policy Characteristics'!J:J,MATCH($C781,'Policy Characteristics'!$C:$C,0))),"",INDEX('Policy Characteristics'!J:J,MATCH($C781,'Policy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1" s="276" t="str">
        <f>IF(ISBLANK(INDEX('Policy Characteristics'!K:K,MATCH($C781,'Policy Characteristics'!$C:$C,0))),"",INDEX('Policy Characteristics'!K:K,MATCH($C781,'Policy Characteristics'!$C:$C,0)))</f>
        <v>industry-ag-main.html#fuel-switching</v>
      </c>
      <c r="R781" s="276" t="str">
        <f>IF(ISBLANK(INDEX('Policy Characteristics'!L:L,MATCH($C781,'Policy Characteristics'!$C:$C,0))),"",INDEX('Policy Characteristics'!L:L,MATCH($C781,'Policy Characteristics'!$C:$C,0)))</f>
        <v>industry-elec-and-hydrogen.html</v>
      </c>
    </row>
    <row r="782" spans="1:18" s="2" customFormat="1" x14ac:dyDescent="0.25">
      <c r="A782" s="276" t="str">
        <f>IF(ISBLANK(INDEX('Policy Characteristics'!A:A,MATCH($C782,'Policy Characteristics'!$C:$C,0))),"",INDEX('Policy Characteristics'!A:A,MATCH($C782,'Policy Characteristics'!$C:$C,0)))</f>
        <v>Industry</v>
      </c>
      <c r="B782" s="285" t="str">
        <f>IF(ISBLANK(INDEX('Policy Characteristics'!B:B,MATCH($C782,'Policy Characteristics'!$C:$C,0))),"",INDEX('Policy Characteristics'!B:B,MATCH($C782,'Policy Characteristics'!$C:$C,0)))</f>
        <v>Hydrogen Combustion</v>
      </c>
      <c r="C782" s="276" t="str">
        <f t="shared" si="36"/>
        <v>Fraction of Eligible Industrial Energy Use Shifted to Hydrogen</v>
      </c>
      <c r="D782" s="6" t="s">
        <v>3105</v>
      </c>
      <c r="E782" s="1" t="s">
        <v>3608</v>
      </c>
      <c r="F782" t="s">
        <v>3069</v>
      </c>
      <c r="G782" s="47" t="s">
        <v>3615</v>
      </c>
      <c r="H782" s="44">
        <v>2068</v>
      </c>
      <c r="I782" s="347" t="s">
        <v>44</v>
      </c>
      <c r="J782" s="277" t="str">
        <f>IF(ISBLANK(INDEX('Policy Characteristics'!D:D,MATCH($C782,'Policy Characteristics'!$C:$C,0))),"",INDEX('Policy Characteristics'!D:D,MATCH($C782,'Policy Characteristics'!$C:$C,0)))</f>
        <v>Hydrogen Combustion</v>
      </c>
      <c r="K782" s="276" t="str">
        <f>IF(ISBLANK(INDEX('Policy Characteristics'!E:E,MATCH($C782,'Policy Characteristics'!$C:$C,0))),"",INDEX('Policy Characteristics'!E:E,MATCH($C782,'Policy Characteristics'!$C:$C,0)))</f>
        <v>indst shift to hydrogen</v>
      </c>
      <c r="L782" s="284">
        <f>IF(ISBLANK(INDEX('Policy Characteristics'!F:F,MATCH($C782,'Policy Characteristics'!$C:$C,0))),"",INDEX('Policy Characteristics'!F:F,MATCH($C782,'Policy Characteristics'!$C:$C,0)))</f>
        <v>0</v>
      </c>
      <c r="M782" s="284">
        <f>IF(ISBLANK(INDEX('Policy Characteristics'!G:G,MATCH($C782,'Policy Characteristics'!$C:$C,0))),"",INDEX('Policy Characteristics'!G:G,MATCH($C782,'Policy Characteristics'!$C:$C,0)))</f>
        <v>1</v>
      </c>
      <c r="N782" s="284">
        <f>IF(ISBLANK(INDEX('Policy Characteristics'!H:H,MATCH($C782,'Policy Characteristics'!$C:$C,0))),"",INDEX('Policy Characteristics'!H:H,MATCH($C782,'Policy Characteristics'!$C:$C,0)))</f>
        <v>0.01</v>
      </c>
      <c r="O782" s="276" t="str">
        <f>IF(ISBLANK(INDEX('Policy Characteristics'!I:I,MATCH($C782,'Policy Characteristics'!$C:$C,0))),"",INDEX('Policy Characteristics'!I:I,MATCH($C782,'Policy Characteristics'!$C:$C,0)))</f>
        <v>% of fuel shifted</v>
      </c>
      <c r="P782" s="276" t="str">
        <f>IF(ISBLANK(INDEX('Policy Characteristics'!J:J,MATCH($C782,'Policy Characteristics'!$C:$C,0))),"",INDEX('Policy Characteristics'!J:J,MATCH($C782,'Policy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2" s="276" t="str">
        <f>IF(ISBLANK(INDEX('Policy Characteristics'!K:K,MATCH($C782,'Policy Characteristics'!$C:$C,0))),"",INDEX('Policy Characteristics'!K:K,MATCH($C782,'Policy Characteristics'!$C:$C,0)))</f>
        <v>industry-ag-main.html#fuel-switching</v>
      </c>
      <c r="R782" s="276" t="str">
        <f>IF(ISBLANK(INDEX('Policy Characteristics'!L:L,MATCH($C782,'Policy Characteristics'!$C:$C,0))),"",INDEX('Policy Characteristics'!L:L,MATCH($C782,'Policy Characteristics'!$C:$C,0)))</f>
        <v>industry-elec-and-hydrogen.html</v>
      </c>
    </row>
    <row r="783" spans="1:18" s="2" customFormat="1" x14ac:dyDescent="0.25">
      <c r="A783" s="276" t="str">
        <f>IF(ISBLANK(INDEX('Policy Characteristics'!A:A,MATCH($C783,'Policy Characteristics'!$C:$C,0))),"",INDEX('Policy Characteristics'!A:A,MATCH($C783,'Policy Characteristics'!$C:$C,0)))</f>
        <v>Industry</v>
      </c>
      <c r="B783" s="285" t="str">
        <f>IF(ISBLANK(INDEX('Policy Characteristics'!B:B,MATCH($C783,'Policy Characteristics'!$C:$C,0))),"",INDEX('Policy Characteristics'!B:B,MATCH($C783,'Policy Characteristics'!$C:$C,0)))</f>
        <v>Hydrogen Combustion</v>
      </c>
      <c r="C783" s="276" t="str">
        <f t="shared" si="36"/>
        <v>Fraction of Eligible Industrial Energy Use Shifted to Hydrogen</v>
      </c>
      <c r="D783" s="6" t="s">
        <v>3105</v>
      </c>
      <c r="E783" s="1" t="s">
        <v>3609</v>
      </c>
      <c r="F783" t="s">
        <v>3069</v>
      </c>
      <c r="G783" s="47" t="s">
        <v>3616</v>
      </c>
      <c r="H783" s="44">
        <v>2069</v>
      </c>
      <c r="I783" s="347" t="s">
        <v>45</v>
      </c>
      <c r="J783" s="277" t="str">
        <f>IF(ISBLANK(INDEX('Policy Characteristics'!D:D,MATCH($C783,'Policy Characteristics'!$C:$C,0))),"",INDEX('Policy Characteristics'!D:D,MATCH($C783,'Policy Characteristics'!$C:$C,0)))</f>
        <v>Hydrogen Combustion</v>
      </c>
      <c r="K783" s="276" t="str">
        <f>IF(ISBLANK(INDEX('Policy Characteristics'!E:E,MATCH($C783,'Policy Characteristics'!$C:$C,0))),"",INDEX('Policy Characteristics'!E:E,MATCH($C783,'Policy Characteristics'!$C:$C,0)))</f>
        <v>indst shift to hydrogen</v>
      </c>
      <c r="L783" s="284">
        <f>IF(ISBLANK(INDEX('Policy Characteristics'!F:F,MATCH($C783,'Policy Characteristics'!$C:$C,0))),"",INDEX('Policy Characteristics'!F:F,MATCH($C783,'Policy Characteristics'!$C:$C,0)))</f>
        <v>0</v>
      </c>
      <c r="M783" s="284">
        <f>IF(ISBLANK(INDEX('Policy Characteristics'!G:G,MATCH($C783,'Policy Characteristics'!$C:$C,0))),"",INDEX('Policy Characteristics'!G:G,MATCH($C783,'Policy Characteristics'!$C:$C,0)))</f>
        <v>1</v>
      </c>
      <c r="N783" s="284">
        <f>IF(ISBLANK(INDEX('Policy Characteristics'!H:H,MATCH($C783,'Policy Characteristics'!$C:$C,0))),"",INDEX('Policy Characteristics'!H:H,MATCH($C783,'Policy Characteristics'!$C:$C,0)))</f>
        <v>0.01</v>
      </c>
      <c r="O783" s="276" t="str">
        <f>IF(ISBLANK(INDEX('Policy Characteristics'!I:I,MATCH($C783,'Policy Characteristics'!$C:$C,0))),"",INDEX('Policy Characteristics'!I:I,MATCH($C783,'Policy Characteristics'!$C:$C,0)))</f>
        <v>% of fuel shifted</v>
      </c>
      <c r="P783" s="276" t="str">
        <f>IF(ISBLANK(INDEX('Policy Characteristics'!J:J,MATCH($C783,'Policy Characteristics'!$C:$C,0))),"",INDEX('Policy Characteristics'!J:J,MATCH($C783,'Policy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3" s="276" t="str">
        <f>IF(ISBLANK(INDEX('Policy Characteristics'!K:K,MATCH($C783,'Policy Characteristics'!$C:$C,0))),"",INDEX('Policy Characteristics'!K:K,MATCH($C783,'Policy Characteristics'!$C:$C,0)))</f>
        <v>industry-ag-main.html#fuel-switching</v>
      </c>
      <c r="R783" s="276" t="str">
        <f>IF(ISBLANK(INDEX('Policy Characteristics'!L:L,MATCH($C783,'Policy Characteristics'!$C:$C,0))),"",INDEX('Policy Characteristics'!L:L,MATCH($C783,'Policy Characteristics'!$C:$C,0)))</f>
        <v>industry-elec-and-hydrogen.html</v>
      </c>
    </row>
    <row r="784" spans="1:18" s="2" customFormat="1" x14ac:dyDescent="0.25">
      <c r="A784" s="276" t="str">
        <f>IF(ISBLANK(INDEX('Policy Characteristics'!A:A,MATCH($C784,'Policy Characteristics'!$C:$C,0))),"",INDEX('Policy Characteristics'!A:A,MATCH($C784,'Policy Characteristics'!$C:$C,0)))</f>
        <v>Industry</v>
      </c>
      <c r="B784" s="285" t="str">
        <f>IF(ISBLANK(INDEX('Policy Characteristics'!B:B,MATCH($C784,'Policy Characteristics'!$C:$C,0))),"",INDEX('Policy Characteristics'!B:B,MATCH($C784,'Policy Characteristics'!$C:$C,0)))</f>
        <v>Hydrogen Combustion</v>
      </c>
      <c r="C784" s="276" t="str">
        <f t="shared" si="36"/>
        <v>Fraction of Eligible Industrial Energy Use Shifted to Hydrogen</v>
      </c>
      <c r="D784" s="6" t="s">
        <v>3105</v>
      </c>
      <c r="E784" s="1" t="s">
        <v>3610</v>
      </c>
      <c r="F784" t="s">
        <v>3069</v>
      </c>
      <c r="G784" s="47" t="s">
        <v>3617</v>
      </c>
      <c r="H784" s="44">
        <v>2070</v>
      </c>
      <c r="I784" s="347" t="s">
        <v>44</v>
      </c>
      <c r="J784" s="277" t="str">
        <f>IF(ISBLANK(INDEX('Policy Characteristics'!D:D,MATCH($C784,'Policy Characteristics'!$C:$C,0))),"",INDEX('Policy Characteristics'!D:D,MATCH($C784,'Policy Characteristics'!$C:$C,0)))</f>
        <v>Hydrogen Combustion</v>
      </c>
      <c r="K784" s="276" t="str">
        <f>IF(ISBLANK(INDEX('Policy Characteristics'!E:E,MATCH($C784,'Policy Characteristics'!$C:$C,0))),"",INDEX('Policy Characteristics'!E:E,MATCH($C784,'Policy Characteristics'!$C:$C,0)))</f>
        <v>indst shift to hydrogen</v>
      </c>
      <c r="L784" s="284">
        <f>IF(ISBLANK(INDEX('Policy Characteristics'!F:F,MATCH($C784,'Policy Characteristics'!$C:$C,0))),"",INDEX('Policy Characteristics'!F:F,MATCH($C784,'Policy Characteristics'!$C:$C,0)))</f>
        <v>0</v>
      </c>
      <c r="M784" s="284">
        <f>IF(ISBLANK(INDEX('Policy Characteristics'!G:G,MATCH($C784,'Policy Characteristics'!$C:$C,0))),"",INDEX('Policy Characteristics'!G:G,MATCH($C784,'Policy Characteristics'!$C:$C,0)))</f>
        <v>1</v>
      </c>
      <c r="N784" s="284">
        <f>IF(ISBLANK(INDEX('Policy Characteristics'!H:H,MATCH($C784,'Policy Characteristics'!$C:$C,0))),"",INDEX('Policy Characteristics'!H:H,MATCH($C784,'Policy Characteristics'!$C:$C,0)))</f>
        <v>0.01</v>
      </c>
      <c r="O784" s="276" t="str">
        <f>IF(ISBLANK(INDEX('Policy Characteristics'!I:I,MATCH($C784,'Policy Characteristics'!$C:$C,0))),"",INDEX('Policy Characteristics'!I:I,MATCH($C784,'Policy Characteristics'!$C:$C,0)))</f>
        <v>% of fuel shifted</v>
      </c>
      <c r="P784" s="276" t="str">
        <f>IF(ISBLANK(INDEX('Policy Characteristics'!J:J,MATCH($C784,'Policy Characteristics'!$C:$C,0))),"",INDEX('Policy Characteristics'!J:J,MATCH($C784,'Policy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4" s="276" t="str">
        <f>IF(ISBLANK(INDEX('Policy Characteristics'!K:K,MATCH($C784,'Policy Characteristics'!$C:$C,0))),"",INDEX('Policy Characteristics'!K:K,MATCH($C784,'Policy Characteristics'!$C:$C,0)))</f>
        <v>industry-ag-main.html#fuel-switching</v>
      </c>
      <c r="R784" s="276" t="str">
        <f>IF(ISBLANK(INDEX('Policy Characteristics'!L:L,MATCH($C784,'Policy Characteristics'!$C:$C,0))),"",INDEX('Policy Characteristics'!L:L,MATCH($C784,'Policy Characteristics'!$C:$C,0)))</f>
        <v>industry-elec-and-hydrogen.html</v>
      </c>
    </row>
    <row r="785" spans="1:18" s="2" customFormat="1" x14ac:dyDescent="0.25">
      <c r="A785" s="276" t="str">
        <f>IF(ISBLANK(INDEX('Policy Characteristics'!A:A,MATCH($C785,'Policy Characteristics'!$C:$C,0))),"",INDEX('Policy Characteristics'!A:A,MATCH($C785,'Policy Characteristics'!$C:$C,0)))</f>
        <v>Industry</v>
      </c>
      <c r="B785" s="285" t="str">
        <f>IF(ISBLANK(INDEX('Policy Characteristics'!B:B,MATCH($C785,'Policy Characteristics'!$C:$C,0))),"",INDEX('Policy Characteristics'!B:B,MATCH($C785,'Policy Characteristics'!$C:$C,0)))</f>
        <v>Hydrogen Combustion</v>
      </c>
      <c r="C785" s="276" t="str">
        <f t="shared" si="36"/>
        <v>Fraction of Eligible Industrial Energy Use Shifted to Hydrogen</v>
      </c>
      <c r="D785" s="6" t="s">
        <v>3105</v>
      </c>
      <c r="E785" s="1" t="s">
        <v>3611</v>
      </c>
      <c r="F785" t="s">
        <v>3069</v>
      </c>
      <c r="G785" s="47" t="s">
        <v>3618</v>
      </c>
      <c r="H785" s="44">
        <v>2071</v>
      </c>
      <c r="I785" s="347" t="s">
        <v>44</v>
      </c>
      <c r="J785" s="277" t="str">
        <f>IF(ISBLANK(INDEX('Policy Characteristics'!D:D,MATCH($C785,'Policy Characteristics'!$C:$C,0))),"",INDEX('Policy Characteristics'!D:D,MATCH($C785,'Policy Characteristics'!$C:$C,0)))</f>
        <v>Hydrogen Combustion</v>
      </c>
      <c r="K785" s="276" t="str">
        <f>IF(ISBLANK(INDEX('Policy Characteristics'!E:E,MATCH($C785,'Policy Characteristics'!$C:$C,0))),"",INDEX('Policy Characteristics'!E:E,MATCH($C785,'Policy Characteristics'!$C:$C,0)))</f>
        <v>indst shift to hydrogen</v>
      </c>
      <c r="L785" s="284">
        <f>IF(ISBLANK(INDEX('Policy Characteristics'!F:F,MATCH($C785,'Policy Characteristics'!$C:$C,0))),"",INDEX('Policy Characteristics'!F:F,MATCH($C785,'Policy Characteristics'!$C:$C,0)))</f>
        <v>0</v>
      </c>
      <c r="M785" s="284">
        <f>IF(ISBLANK(INDEX('Policy Characteristics'!G:G,MATCH($C785,'Policy Characteristics'!$C:$C,0))),"",INDEX('Policy Characteristics'!G:G,MATCH($C785,'Policy Characteristics'!$C:$C,0)))</f>
        <v>1</v>
      </c>
      <c r="N785" s="284">
        <f>IF(ISBLANK(INDEX('Policy Characteristics'!H:H,MATCH($C785,'Policy Characteristics'!$C:$C,0))),"",INDEX('Policy Characteristics'!H:H,MATCH($C785,'Policy Characteristics'!$C:$C,0)))</f>
        <v>0.01</v>
      </c>
      <c r="O785" s="276" t="str">
        <f>IF(ISBLANK(INDEX('Policy Characteristics'!I:I,MATCH($C785,'Policy Characteristics'!$C:$C,0))),"",INDEX('Policy Characteristics'!I:I,MATCH($C785,'Policy Characteristics'!$C:$C,0)))</f>
        <v>% of fuel shifted</v>
      </c>
      <c r="P785" s="276" t="str">
        <f>IF(ISBLANK(INDEX('Policy Characteristics'!J:J,MATCH($C785,'Policy Characteristics'!$C:$C,0))),"",INDEX('Policy Characteristics'!J:J,MATCH($C785,'Policy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5" s="276" t="str">
        <f>IF(ISBLANK(INDEX('Policy Characteristics'!K:K,MATCH($C785,'Policy Characteristics'!$C:$C,0))),"",INDEX('Policy Characteristics'!K:K,MATCH($C785,'Policy Characteristics'!$C:$C,0)))</f>
        <v>industry-ag-main.html#fuel-switching</v>
      </c>
      <c r="R785" s="276" t="str">
        <f>IF(ISBLANK(INDEX('Policy Characteristics'!L:L,MATCH($C785,'Policy Characteristics'!$C:$C,0))),"",INDEX('Policy Characteristics'!L:L,MATCH($C785,'Policy Characteristics'!$C:$C,0)))</f>
        <v>industry-elec-and-hydrogen.html</v>
      </c>
    </row>
    <row r="786" spans="1:18" s="2" customFormat="1" x14ac:dyDescent="0.25">
      <c r="A786" s="276" t="str">
        <f>IF(ISBLANK(INDEX('Policy Characteristics'!A:A,MATCH($C786,'Policy Characteristics'!$C:$C,0))),"",INDEX('Policy Characteristics'!A:A,MATCH($C786,'Policy Characteristics'!$C:$C,0)))</f>
        <v>Industry</v>
      </c>
      <c r="B786" s="285" t="str">
        <f>IF(ISBLANK(INDEX('Policy Characteristics'!B:B,MATCH($C786,'Policy Characteristics'!$C:$C,0))),"",INDEX('Policy Characteristics'!B:B,MATCH($C786,'Policy Characteristics'!$C:$C,0)))</f>
        <v>Hydrogen Combustion</v>
      </c>
      <c r="C786" s="276" t="str">
        <f t="shared" si="36"/>
        <v>Fraction of Eligible Industrial Energy Use Shifted to Hydrogen</v>
      </c>
      <c r="D786" s="6" t="s">
        <v>3105</v>
      </c>
      <c r="E786" s="1" t="s">
        <v>3612</v>
      </c>
      <c r="F786" t="s">
        <v>3069</v>
      </c>
      <c r="G786" s="47" t="s">
        <v>3619</v>
      </c>
      <c r="H786" s="44">
        <v>2072</v>
      </c>
      <c r="I786" s="347" t="s">
        <v>45</v>
      </c>
      <c r="J786" s="277" t="str">
        <f>IF(ISBLANK(INDEX('Policy Characteristics'!D:D,MATCH($C786,'Policy Characteristics'!$C:$C,0))),"",INDEX('Policy Characteristics'!D:D,MATCH($C786,'Policy Characteristics'!$C:$C,0)))</f>
        <v>Hydrogen Combustion</v>
      </c>
      <c r="K786" s="276" t="str">
        <f>IF(ISBLANK(INDEX('Policy Characteristics'!E:E,MATCH($C786,'Policy Characteristics'!$C:$C,0))),"",INDEX('Policy Characteristics'!E:E,MATCH($C786,'Policy Characteristics'!$C:$C,0)))</f>
        <v>indst shift to hydrogen</v>
      </c>
      <c r="L786" s="284">
        <f>IF(ISBLANK(INDEX('Policy Characteristics'!F:F,MATCH($C786,'Policy Characteristics'!$C:$C,0))),"",INDEX('Policy Characteristics'!F:F,MATCH($C786,'Policy Characteristics'!$C:$C,0)))</f>
        <v>0</v>
      </c>
      <c r="M786" s="284">
        <f>IF(ISBLANK(INDEX('Policy Characteristics'!G:G,MATCH($C786,'Policy Characteristics'!$C:$C,0))),"",INDEX('Policy Characteristics'!G:G,MATCH($C786,'Policy Characteristics'!$C:$C,0)))</f>
        <v>1</v>
      </c>
      <c r="N786" s="284">
        <f>IF(ISBLANK(INDEX('Policy Characteristics'!H:H,MATCH($C786,'Policy Characteristics'!$C:$C,0))),"",INDEX('Policy Characteristics'!H:H,MATCH($C786,'Policy Characteristics'!$C:$C,0)))</f>
        <v>0.01</v>
      </c>
      <c r="O786" s="276" t="str">
        <f>IF(ISBLANK(INDEX('Policy Characteristics'!I:I,MATCH($C786,'Policy Characteristics'!$C:$C,0))),"",INDEX('Policy Characteristics'!I:I,MATCH($C786,'Policy Characteristics'!$C:$C,0)))</f>
        <v>% of fuel shifted</v>
      </c>
      <c r="P786" s="276" t="str">
        <f>IF(ISBLANK(INDEX('Policy Characteristics'!J:J,MATCH($C786,'Policy Characteristics'!$C:$C,0))),"",INDEX('Policy Characteristics'!J:J,MATCH($C786,'Policy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6" s="276" t="str">
        <f>IF(ISBLANK(INDEX('Policy Characteristics'!K:K,MATCH($C786,'Policy Characteristics'!$C:$C,0))),"",INDEX('Policy Characteristics'!K:K,MATCH($C786,'Policy Characteristics'!$C:$C,0)))</f>
        <v>industry-ag-main.html#fuel-switching</v>
      </c>
      <c r="R786" s="276" t="str">
        <f>IF(ISBLANK(INDEX('Policy Characteristics'!L:L,MATCH($C786,'Policy Characteristics'!$C:$C,0))),"",INDEX('Policy Characteristics'!L:L,MATCH($C786,'Policy Characteristics'!$C:$C,0)))</f>
        <v>industry-elec-and-hydrogen.html</v>
      </c>
    </row>
    <row r="787" spans="1:18" s="2" customFormat="1" x14ac:dyDescent="0.25">
      <c r="A787" s="276" t="str">
        <f>IF(ISBLANK(INDEX('Policy Characteristics'!A:A,MATCH($C787,'Policy Characteristics'!$C:$C,0))),"",INDEX('Policy Characteristics'!A:A,MATCH($C787,'Policy Characteristics'!$C:$C,0)))</f>
        <v>Industry</v>
      </c>
      <c r="B787" s="285" t="str">
        <f>IF(ISBLANK(INDEX('Policy Characteristics'!B:B,MATCH($C787,'Policy Characteristics'!$C:$C,0))),"",INDEX('Policy Characteristics'!B:B,MATCH($C787,'Policy Characteristics'!$C:$C,0)))</f>
        <v>Hydrogen Combustion</v>
      </c>
      <c r="C787" s="276" t="str">
        <f t="shared" si="36"/>
        <v>Fraction of Eligible Industrial Energy Use Shifted to Hydrogen</v>
      </c>
      <c r="D787" s="6" t="s">
        <v>3105</v>
      </c>
      <c r="E787" s="1" t="s">
        <v>3606</v>
      </c>
      <c r="F787" t="s">
        <v>3069</v>
      </c>
      <c r="G787" s="47" t="s">
        <v>3620</v>
      </c>
      <c r="H787" s="44">
        <v>2073</v>
      </c>
      <c r="I787" s="347" t="s">
        <v>44</v>
      </c>
      <c r="J787" s="277" t="str">
        <f>IF(ISBLANK(INDEX('Policy Characteristics'!D:D,MATCH($C787,'Policy Characteristics'!$C:$C,0))),"",INDEX('Policy Characteristics'!D:D,MATCH($C787,'Policy Characteristics'!$C:$C,0)))</f>
        <v>Hydrogen Combustion</v>
      </c>
      <c r="K787" s="276" t="str">
        <f>IF(ISBLANK(INDEX('Policy Characteristics'!E:E,MATCH($C787,'Policy Characteristics'!$C:$C,0))),"",INDEX('Policy Characteristics'!E:E,MATCH($C787,'Policy Characteristics'!$C:$C,0)))</f>
        <v>indst shift to hydrogen</v>
      </c>
      <c r="L787" s="284">
        <f>IF(ISBLANK(INDEX('Policy Characteristics'!F:F,MATCH($C787,'Policy Characteristics'!$C:$C,0))),"",INDEX('Policy Characteristics'!F:F,MATCH($C787,'Policy Characteristics'!$C:$C,0)))</f>
        <v>0</v>
      </c>
      <c r="M787" s="284">
        <f>IF(ISBLANK(INDEX('Policy Characteristics'!G:G,MATCH($C787,'Policy Characteristics'!$C:$C,0))),"",INDEX('Policy Characteristics'!G:G,MATCH($C787,'Policy Characteristics'!$C:$C,0)))</f>
        <v>1</v>
      </c>
      <c r="N787" s="284">
        <f>IF(ISBLANK(INDEX('Policy Characteristics'!H:H,MATCH($C787,'Policy Characteristics'!$C:$C,0))),"",INDEX('Policy Characteristics'!H:H,MATCH($C787,'Policy Characteristics'!$C:$C,0)))</f>
        <v>0.01</v>
      </c>
      <c r="O787" s="276" t="str">
        <f>IF(ISBLANK(INDEX('Policy Characteristics'!I:I,MATCH($C787,'Policy Characteristics'!$C:$C,0))),"",INDEX('Policy Characteristics'!I:I,MATCH($C787,'Policy Characteristics'!$C:$C,0)))</f>
        <v>% of fuel shifted</v>
      </c>
      <c r="P787" s="276" t="str">
        <f>IF(ISBLANK(INDEX('Policy Characteristics'!J:J,MATCH($C787,'Policy Characteristics'!$C:$C,0))),"",INDEX('Policy Characteristics'!J:J,MATCH($C787,'Policy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7" s="276" t="str">
        <f>IF(ISBLANK(INDEX('Policy Characteristics'!K:K,MATCH($C787,'Policy Characteristics'!$C:$C,0))),"",INDEX('Policy Characteristics'!K:K,MATCH($C787,'Policy Characteristics'!$C:$C,0)))</f>
        <v>industry-ag-main.html#fuel-switching</v>
      </c>
      <c r="R787" s="276" t="str">
        <f>IF(ISBLANK(INDEX('Policy Characteristics'!L:L,MATCH($C787,'Policy Characteristics'!$C:$C,0))),"",INDEX('Policy Characteristics'!L:L,MATCH($C787,'Policy Characteristics'!$C:$C,0)))</f>
        <v>industry-elec-and-hydrogen.html</v>
      </c>
    </row>
    <row r="788" spans="1:18" s="2" customFormat="1" x14ac:dyDescent="0.25">
      <c r="A788" s="276" t="str">
        <f>IF(ISBLANK(INDEX('Policy Characteristics'!A:A,MATCH($C788,'Policy Characteristics'!$C:$C,0))),"",INDEX('Policy Characteristics'!A:A,MATCH($C788,'Policy Characteristics'!$C:$C,0)))</f>
        <v>Industry</v>
      </c>
      <c r="B788" s="285" t="str">
        <f>IF(ISBLANK(INDEX('Policy Characteristics'!B:B,MATCH($C788,'Policy Characteristics'!$C:$C,0))),"",INDEX('Policy Characteristics'!B:B,MATCH($C788,'Policy Characteristics'!$C:$C,0)))</f>
        <v>Hydrogen Combustion</v>
      </c>
      <c r="C788" s="276" t="str">
        <f t="shared" si="36"/>
        <v>Fraction of Eligible Industrial Energy Use Shifted to Hydrogen</v>
      </c>
      <c r="D788" s="6" t="s">
        <v>3106</v>
      </c>
      <c r="E788" s="1" t="s">
        <v>3605</v>
      </c>
      <c r="F788" t="s">
        <v>3070</v>
      </c>
      <c r="G788" s="47" t="s">
        <v>3613</v>
      </c>
      <c r="H788" s="44">
        <v>2074</v>
      </c>
      <c r="I788" s="347" t="s">
        <v>44</v>
      </c>
      <c r="J788" s="277" t="str">
        <f>IF(ISBLANK(INDEX('Policy Characteristics'!D:D,MATCH($C788,'Policy Characteristics'!$C:$C,0))),"",INDEX('Policy Characteristics'!D:D,MATCH($C788,'Policy Characteristics'!$C:$C,0)))</f>
        <v>Hydrogen Combustion</v>
      </c>
      <c r="K788" s="276" t="str">
        <f>IF(ISBLANK(INDEX('Policy Characteristics'!E:E,MATCH($C788,'Policy Characteristics'!$C:$C,0))),"",INDEX('Policy Characteristics'!E:E,MATCH($C788,'Policy Characteristics'!$C:$C,0)))</f>
        <v>indst shift to hydrogen</v>
      </c>
      <c r="L788" s="284">
        <f>IF(ISBLANK(INDEX('Policy Characteristics'!F:F,MATCH($C788,'Policy Characteristics'!$C:$C,0))),"",INDEX('Policy Characteristics'!F:F,MATCH($C788,'Policy Characteristics'!$C:$C,0)))</f>
        <v>0</v>
      </c>
      <c r="M788" s="284">
        <f>IF(ISBLANK(INDEX('Policy Characteristics'!G:G,MATCH($C788,'Policy Characteristics'!$C:$C,0))),"",INDEX('Policy Characteristics'!G:G,MATCH($C788,'Policy Characteristics'!$C:$C,0)))</f>
        <v>1</v>
      </c>
      <c r="N788" s="284">
        <f>IF(ISBLANK(INDEX('Policy Characteristics'!H:H,MATCH($C788,'Policy Characteristics'!$C:$C,0))),"",INDEX('Policy Characteristics'!H:H,MATCH($C788,'Policy Characteristics'!$C:$C,0)))</f>
        <v>0.01</v>
      </c>
      <c r="O788" s="276" t="str">
        <f>IF(ISBLANK(INDEX('Policy Characteristics'!I:I,MATCH($C788,'Policy Characteristics'!$C:$C,0))),"",INDEX('Policy Characteristics'!I:I,MATCH($C788,'Policy Characteristics'!$C:$C,0)))</f>
        <v>% of fuel shifted</v>
      </c>
      <c r="P788" s="276" t="str">
        <f>IF(ISBLANK(INDEX('Policy Characteristics'!J:J,MATCH($C788,'Policy Characteristics'!$C:$C,0))),"",INDEX('Policy Characteristics'!J:J,MATCH($C788,'Policy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8" s="276" t="str">
        <f>IF(ISBLANK(INDEX('Policy Characteristics'!K:K,MATCH($C788,'Policy Characteristics'!$C:$C,0))),"",INDEX('Policy Characteristics'!K:K,MATCH($C788,'Policy Characteristics'!$C:$C,0)))</f>
        <v>industry-ag-main.html#fuel-switching</v>
      </c>
      <c r="R788" s="276" t="str">
        <f>IF(ISBLANK(INDEX('Policy Characteristics'!L:L,MATCH($C788,'Policy Characteristics'!$C:$C,0))),"",INDEX('Policy Characteristics'!L:L,MATCH($C788,'Policy Characteristics'!$C:$C,0)))</f>
        <v>industry-elec-and-hydrogen.html</v>
      </c>
    </row>
    <row r="789" spans="1:18" s="2" customFormat="1" x14ac:dyDescent="0.25">
      <c r="A789" s="276" t="str">
        <f>IF(ISBLANK(INDEX('Policy Characteristics'!A:A,MATCH($C789,'Policy Characteristics'!$C:$C,0))),"",INDEX('Policy Characteristics'!A:A,MATCH($C789,'Policy Characteristics'!$C:$C,0)))</f>
        <v>Industry</v>
      </c>
      <c r="B789" s="285" t="str">
        <f>IF(ISBLANK(INDEX('Policy Characteristics'!B:B,MATCH($C789,'Policy Characteristics'!$C:$C,0))),"",INDEX('Policy Characteristics'!B:B,MATCH($C789,'Policy Characteristics'!$C:$C,0)))</f>
        <v>Hydrogen Combustion</v>
      </c>
      <c r="C789" s="276" t="str">
        <f t="shared" si="36"/>
        <v>Fraction of Eligible Industrial Energy Use Shifted to Hydrogen</v>
      </c>
      <c r="D789" s="6" t="s">
        <v>3106</v>
      </c>
      <c r="E789" s="1" t="s">
        <v>3607</v>
      </c>
      <c r="F789" t="s">
        <v>3070</v>
      </c>
      <c r="G789" s="47" t="s">
        <v>3614</v>
      </c>
      <c r="H789" s="44">
        <v>2075</v>
      </c>
      <c r="I789" s="347" t="s">
        <v>44</v>
      </c>
      <c r="J789" s="277" t="str">
        <f>IF(ISBLANK(INDEX('Policy Characteristics'!D:D,MATCH($C789,'Policy Characteristics'!$C:$C,0))),"",INDEX('Policy Characteristics'!D:D,MATCH($C789,'Policy Characteristics'!$C:$C,0)))</f>
        <v>Hydrogen Combustion</v>
      </c>
      <c r="K789" s="276" t="str">
        <f>IF(ISBLANK(INDEX('Policy Characteristics'!E:E,MATCH($C789,'Policy Characteristics'!$C:$C,0))),"",INDEX('Policy Characteristics'!E:E,MATCH($C789,'Policy Characteristics'!$C:$C,0)))</f>
        <v>indst shift to hydrogen</v>
      </c>
      <c r="L789" s="284">
        <f>IF(ISBLANK(INDEX('Policy Characteristics'!F:F,MATCH($C789,'Policy Characteristics'!$C:$C,0))),"",INDEX('Policy Characteristics'!F:F,MATCH($C789,'Policy Characteristics'!$C:$C,0)))</f>
        <v>0</v>
      </c>
      <c r="M789" s="284">
        <f>IF(ISBLANK(INDEX('Policy Characteristics'!G:G,MATCH($C789,'Policy Characteristics'!$C:$C,0))),"",INDEX('Policy Characteristics'!G:G,MATCH($C789,'Policy Characteristics'!$C:$C,0)))</f>
        <v>1</v>
      </c>
      <c r="N789" s="284">
        <f>IF(ISBLANK(INDEX('Policy Characteristics'!H:H,MATCH($C789,'Policy Characteristics'!$C:$C,0))),"",INDEX('Policy Characteristics'!H:H,MATCH($C789,'Policy Characteristics'!$C:$C,0)))</f>
        <v>0.01</v>
      </c>
      <c r="O789" s="276" t="str">
        <f>IF(ISBLANK(INDEX('Policy Characteristics'!I:I,MATCH($C789,'Policy Characteristics'!$C:$C,0))),"",INDEX('Policy Characteristics'!I:I,MATCH($C789,'Policy Characteristics'!$C:$C,0)))</f>
        <v>% of fuel shifted</v>
      </c>
      <c r="P789" s="276" t="str">
        <f>IF(ISBLANK(INDEX('Policy Characteristics'!J:J,MATCH($C789,'Policy Characteristics'!$C:$C,0))),"",INDEX('Policy Characteristics'!J:J,MATCH($C789,'Policy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89" s="276" t="str">
        <f>IF(ISBLANK(INDEX('Policy Characteristics'!K:K,MATCH($C789,'Policy Characteristics'!$C:$C,0))),"",INDEX('Policy Characteristics'!K:K,MATCH($C789,'Policy Characteristics'!$C:$C,0)))</f>
        <v>industry-ag-main.html#fuel-switching</v>
      </c>
      <c r="R789" s="276" t="str">
        <f>IF(ISBLANK(INDEX('Policy Characteristics'!L:L,MATCH($C789,'Policy Characteristics'!$C:$C,0))),"",INDEX('Policy Characteristics'!L:L,MATCH($C789,'Policy Characteristics'!$C:$C,0)))</f>
        <v>industry-elec-and-hydrogen.html</v>
      </c>
    </row>
    <row r="790" spans="1:18" s="2" customFormat="1" x14ac:dyDescent="0.25">
      <c r="A790" s="276" t="str">
        <f>IF(ISBLANK(INDEX('Policy Characteristics'!A:A,MATCH($C790,'Policy Characteristics'!$C:$C,0))),"",INDEX('Policy Characteristics'!A:A,MATCH($C790,'Policy Characteristics'!$C:$C,0)))</f>
        <v>Industry</v>
      </c>
      <c r="B790" s="285" t="str">
        <f>IF(ISBLANK(INDEX('Policy Characteristics'!B:B,MATCH($C790,'Policy Characteristics'!$C:$C,0))),"",INDEX('Policy Characteristics'!B:B,MATCH($C790,'Policy Characteristics'!$C:$C,0)))</f>
        <v>Hydrogen Combustion</v>
      </c>
      <c r="C790" s="276" t="str">
        <f t="shared" si="36"/>
        <v>Fraction of Eligible Industrial Energy Use Shifted to Hydrogen</v>
      </c>
      <c r="D790" s="6" t="s">
        <v>3106</v>
      </c>
      <c r="E790" s="1" t="s">
        <v>3608</v>
      </c>
      <c r="F790" t="s">
        <v>3070</v>
      </c>
      <c r="G790" s="47" t="s">
        <v>3615</v>
      </c>
      <c r="H790" s="44">
        <v>2076</v>
      </c>
      <c r="I790" s="347" t="s">
        <v>44</v>
      </c>
      <c r="J790" s="277" t="str">
        <f>IF(ISBLANK(INDEX('Policy Characteristics'!D:D,MATCH($C790,'Policy Characteristics'!$C:$C,0))),"",INDEX('Policy Characteristics'!D:D,MATCH($C790,'Policy Characteristics'!$C:$C,0)))</f>
        <v>Hydrogen Combustion</v>
      </c>
      <c r="K790" s="276" t="str">
        <f>IF(ISBLANK(INDEX('Policy Characteristics'!E:E,MATCH($C790,'Policy Characteristics'!$C:$C,0))),"",INDEX('Policy Characteristics'!E:E,MATCH($C790,'Policy Characteristics'!$C:$C,0)))</f>
        <v>indst shift to hydrogen</v>
      </c>
      <c r="L790" s="284">
        <f>IF(ISBLANK(INDEX('Policy Characteristics'!F:F,MATCH($C790,'Policy Characteristics'!$C:$C,0))),"",INDEX('Policy Characteristics'!F:F,MATCH($C790,'Policy Characteristics'!$C:$C,0)))</f>
        <v>0</v>
      </c>
      <c r="M790" s="284">
        <f>IF(ISBLANK(INDEX('Policy Characteristics'!G:G,MATCH($C790,'Policy Characteristics'!$C:$C,0))),"",INDEX('Policy Characteristics'!G:G,MATCH($C790,'Policy Characteristics'!$C:$C,0)))</f>
        <v>1</v>
      </c>
      <c r="N790" s="284">
        <f>IF(ISBLANK(INDEX('Policy Characteristics'!H:H,MATCH($C790,'Policy Characteristics'!$C:$C,0))),"",INDEX('Policy Characteristics'!H:H,MATCH($C790,'Policy Characteristics'!$C:$C,0)))</f>
        <v>0.01</v>
      </c>
      <c r="O790" s="276" t="str">
        <f>IF(ISBLANK(INDEX('Policy Characteristics'!I:I,MATCH($C790,'Policy Characteristics'!$C:$C,0))),"",INDEX('Policy Characteristics'!I:I,MATCH($C790,'Policy Characteristics'!$C:$C,0)))</f>
        <v>% of fuel shifted</v>
      </c>
      <c r="P790" s="276" t="str">
        <f>IF(ISBLANK(INDEX('Policy Characteristics'!J:J,MATCH($C790,'Policy Characteristics'!$C:$C,0))),"",INDEX('Policy Characteristics'!J:J,MATCH($C790,'Policy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0" s="276" t="str">
        <f>IF(ISBLANK(INDEX('Policy Characteristics'!K:K,MATCH($C790,'Policy Characteristics'!$C:$C,0))),"",INDEX('Policy Characteristics'!K:K,MATCH($C790,'Policy Characteristics'!$C:$C,0)))</f>
        <v>industry-ag-main.html#fuel-switching</v>
      </c>
      <c r="R790" s="276" t="str">
        <f>IF(ISBLANK(INDEX('Policy Characteristics'!L:L,MATCH($C790,'Policy Characteristics'!$C:$C,0))),"",INDEX('Policy Characteristics'!L:L,MATCH($C790,'Policy Characteristics'!$C:$C,0)))</f>
        <v>industry-elec-and-hydrogen.html</v>
      </c>
    </row>
    <row r="791" spans="1:18" s="2" customFormat="1" x14ac:dyDescent="0.25">
      <c r="A791" s="276" t="str">
        <f>IF(ISBLANK(INDEX('Policy Characteristics'!A:A,MATCH($C791,'Policy Characteristics'!$C:$C,0))),"",INDEX('Policy Characteristics'!A:A,MATCH($C791,'Policy Characteristics'!$C:$C,0)))</f>
        <v>Industry</v>
      </c>
      <c r="B791" s="285" t="str">
        <f>IF(ISBLANK(INDEX('Policy Characteristics'!B:B,MATCH($C791,'Policy Characteristics'!$C:$C,0))),"",INDEX('Policy Characteristics'!B:B,MATCH($C791,'Policy Characteristics'!$C:$C,0)))</f>
        <v>Hydrogen Combustion</v>
      </c>
      <c r="C791" s="276" t="str">
        <f t="shared" si="36"/>
        <v>Fraction of Eligible Industrial Energy Use Shifted to Hydrogen</v>
      </c>
      <c r="D791" s="6" t="s">
        <v>3106</v>
      </c>
      <c r="E791" s="1" t="s">
        <v>3609</v>
      </c>
      <c r="F791" t="s">
        <v>3070</v>
      </c>
      <c r="G791" s="47" t="s">
        <v>3616</v>
      </c>
      <c r="H791" s="44">
        <v>2077</v>
      </c>
      <c r="I791" s="347" t="s">
        <v>45</v>
      </c>
      <c r="J791" s="277" t="str">
        <f>IF(ISBLANK(INDEX('Policy Characteristics'!D:D,MATCH($C791,'Policy Characteristics'!$C:$C,0))),"",INDEX('Policy Characteristics'!D:D,MATCH($C791,'Policy Characteristics'!$C:$C,0)))</f>
        <v>Hydrogen Combustion</v>
      </c>
      <c r="K791" s="276" t="str">
        <f>IF(ISBLANK(INDEX('Policy Characteristics'!E:E,MATCH($C791,'Policy Characteristics'!$C:$C,0))),"",INDEX('Policy Characteristics'!E:E,MATCH($C791,'Policy Characteristics'!$C:$C,0)))</f>
        <v>indst shift to hydrogen</v>
      </c>
      <c r="L791" s="284">
        <f>IF(ISBLANK(INDEX('Policy Characteristics'!F:F,MATCH($C791,'Policy Characteristics'!$C:$C,0))),"",INDEX('Policy Characteristics'!F:F,MATCH($C791,'Policy Characteristics'!$C:$C,0)))</f>
        <v>0</v>
      </c>
      <c r="M791" s="284">
        <f>IF(ISBLANK(INDEX('Policy Characteristics'!G:G,MATCH($C791,'Policy Characteristics'!$C:$C,0))),"",INDEX('Policy Characteristics'!G:G,MATCH($C791,'Policy Characteristics'!$C:$C,0)))</f>
        <v>1</v>
      </c>
      <c r="N791" s="284">
        <f>IF(ISBLANK(INDEX('Policy Characteristics'!H:H,MATCH($C791,'Policy Characteristics'!$C:$C,0))),"",INDEX('Policy Characteristics'!H:H,MATCH($C791,'Policy Characteristics'!$C:$C,0)))</f>
        <v>0.01</v>
      </c>
      <c r="O791" s="276" t="str">
        <f>IF(ISBLANK(INDEX('Policy Characteristics'!I:I,MATCH($C791,'Policy Characteristics'!$C:$C,0))),"",INDEX('Policy Characteristics'!I:I,MATCH($C791,'Policy Characteristics'!$C:$C,0)))</f>
        <v>% of fuel shifted</v>
      </c>
      <c r="P791" s="276" t="str">
        <f>IF(ISBLANK(INDEX('Policy Characteristics'!J:J,MATCH($C791,'Policy Characteristics'!$C:$C,0))),"",INDEX('Policy Characteristics'!J:J,MATCH($C791,'Policy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1" s="276" t="str">
        <f>IF(ISBLANK(INDEX('Policy Characteristics'!K:K,MATCH($C791,'Policy Characteristics'!$C:$C,0))),"",INDEX('Policy Characteristics'!K:K,MATCH($C791,'Policy Characteristics'!$C:$C,0)))</f>
        <v>industry-ag-main.html#fuel-switching</v>
      </c>
      <c r="R791" s="276" t="str">
        <f>IF(ISBLANK(INDEX('Policy Characteristics'!L:L,MATCH($C791,'Policy Characteristics'!$C:$C,0))),"",INDEX('Policy Characteristics'!L:L,MATCH($C791,'Policy Characteristics'!$C:$C,0)))</f>
        <v>industry-elec-and-hydrogen.html</v>
      </c>
    </row>
    <row r="792" spans="1:18" s="2" customFormat="1" x14ac:dyDescent="0.25">
      <c r="A792" s="276" t="str">
        <f>IF(ISBLANK(INDEX('Policy Characteristics'!A:A,MATCH($C792,'Policy Characteristics'!$C:$C,0))),"",INDEX('Policy Characteristics'!A:A,MATCH($C792,'Policy Characteristics'!$C:$C,0)))</f>
        <v>Industry</v>
      </c>
      <c r="B792" s="285" t="str">
        <f>IF(ISBLANK(INDEX('Policy Characteristics'!B:B,MATCH($C792,'Policy Characteristics'!$C:$C,0))),"",INDEX('Policy Characteristics'!B:B,MATCH($C792,'Policy Characteristics'!$C:$C,0)))</f>
        <v>Hydrogen Combustion</v>
      </c>
      <c r="C792" s="276" t="str">
        <f t="shared" si="36"/>
        <v>Fraction of Eligible Industrial Energy Use Shifted to Hydrogen</v>
      </c>
      <c r="D792" s="6" t="s">
        <v>3106</v>
      </c>
      <c r="E792" s="1" t="s">
        <v>3610</v>
      </c>
      <c r="F792" t="s">
        <v>3070</v>
      </c>
      <c r="G792" s="47" t="s">
        <v>3617</v>
      </c>
      <c r="H792" s="44">
        <v>2078</v>
      </c>
      <c r="I792" s="347" t="s">
        <v>45</v>
      </c>
      <c r="J792" s="277" t="str">
        <f>IF(ISBLANK(INDEX('Policy Characteristics'!D:D,MATCH($C792,'Policy Characteristics'!$C:$C,0))),"",INDEX('Policy Characteristics'!D:D,MATCH($C792,'Policy Characteristics'!$C:$C,0)))</f>
        <v>Hydrogen Combustion</v>
      </c>
      <c r="K792" s="276" t="str">
        <f>IF(ISBLANK(INDEX('Policy Characteristics'!E:E,MATCH($C792,'Policy Characteristics'!$C:$C,0))),"",INDEX('Policy Characteristics'!E:E,MATCH($C792,'Policy Characteristics'!$C:$C,0)))</f>
        <v>indst shift to hydrogen</v>
      </c>
      <c r="L792" s="284">
        <f>IF(ISBLANK(INDEX('Policy Characteristics'!F:F,MATCH($C792,'Policy Characteristics'!$C:$C,0))),"",INDEX('Policy Characteristics'!F:F,MATCH($C792,'Policy Characteristics'!$C:$C,0)))</f>
        <v>0</v>
      </c>
      <c r="M792" s="284">
        <f>IF(ISBLANK(INDEX('Policy Characteristics'!G:G,MATCH($C792,'Policy Characteristics'!$C:$C,0))),"",INDEX('Policy Characteristics'!G:G,MATCH($C792,'Policy Characteristics'!$C:$C,0)))</f>
        <v>1</v>
      </c>
      <c r="N792" s="284">
        <f>IF(ISBLANK(INDEX('Policy Characteristics'!H:H,MATCH($C792,'Policy Characteristics'!$C:$C,0))),"",INDEX('Policy Characteristics'!H:H,MATCH($C792,'Policy Characteristics'!$C:$C,0)))</f>
        <v>0.01</v>
      </c>
      <c r="O792" s="276" t="str">
        <f>IF(ISBLANK(INDEX('Policy Characteristics'!I:I,MATCH($C792,'Policy Characteristics'!$C:$C,0))),"",INDEX('Policy Characteristics'!I:I,MATCH($C792,'Policy Characteristics'!$C:$C,0)))</f>
        <v>% of fuel shifted</v>
      </c>
      <c r="P792" s="276" t="str">
        <f>IF(ISBLANK(INDEX('Policy Characteristics'!J:J,MATCH($C792,'Policy Characteristics'!$C:$C,0))),"",INDEX('Policy Characteristics'!J:J,MATCH($C792,'Policy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2" s="276" t="str">
        <f>IF(ISBLANK(INDEX('Policy Characteristics'!K:K,MATCH($C792,'Policy Characteristics'!$C:$C,0))),"",INDEX('Policy Characteristics'!K:K,MATCH($C792,'Policy Characteristics'!$C:$C,0)))</f>
        <v>industry-ag-main.html#fuel-switching</v>
      </c>
      <c r="R792" s="276" t="str">
        <f>IF(ISBLANK(INDEX('Policy Characteristics'!L:L,MATCH($C792,'Policy Characteristics'!$C:$C,0))),"",INDEX('Policy Characteristics'!L:L,MATCH($C792,'Policy Characteristics'!$C:$C,0)))</f>
        <v>industry-elec-and-hydrogen.html</v>
      </c>
    </row>
    <row r="793" spans="1:18" s="2" customFormat="1" x14ac:dyDescent="0.25">
      <c r="A793" s="276" t="str">
        <f>IF(ISBLANK(INDEX('Policy Characteristics'!A:A,MATCH($C793,'Policy Characteristics'!$C:$C,0))),"",INDEX('Policy Characteristics'!A:A,MATCH($C793,'Policy Characteristics'!$C:$C,0)))</f>
        <v>Industry</v>
      </c>
      <c r="B793" s="285" t="str">
        <f>IF(ISBLANK(INDEX('Policy Characteristics'!B:B,MATCH($C793,'Policy Characteristics'!$C:$C,0))),"",INDEX('Policy Characteristics'!B:B,MATCH($C793,'Policy Characteristics'!$C:$C,0)))</f>
        <v>Hydrogen Combustion</v>
      </c>
      <c r="C793" s="276" t="str">
        <f t="shared" si="36"/>
        <v>Fraction of Eligible Industrial Energy Use Shifted to Hydrogen</v>
      </c>
      <c r="D793" s="6" t="s">
        <v>3106</v>
      </c>
      <c r="E793" s="1" t="s">
        <v>3611</v>
      </c>
      <c r="F793" t="s">
        <v>3070</v>
      </c>
      <c r="G793" s="47" t="s">
        <v>3618</v>
      </c>
      <c r="H793" s="44">
        <v>2079</v>
      </c>
      <c r="I793" s="347" t="s">
        <v>44</v>
      </c>
      <c r="J793" s="277" t="str">
        <f>IF(ISBLANK(INDEX('Policy Characteristics'!D:D,MATCH($C793,'Policy Characteristics'!$C:$C,0))),"",INDEX('Policy Characteristics'!D:D,MATCH($C793,'Policy Characteristics'!$C:$C,0)))</f>
        <v>Hydrogen Combustion</v>
      </c>
      <c r="K793" s="276" t="str">
        <f>IF(ISBLANK(INDEX('Policy Characteristics'!E:E,MATCH($C793,'Policy Characteristics'!$C:$C,0))),"",INDEX('Policy Characteristics'!E:E,MATCH($C793,'Policy Characteristics'!$C:$C,0)))</f>
        <v>indst shift to hydrogen</v>
      </c>
      <c r="L793" s="284">
        <f>IF(ISBLANK(INDEX('Policy Characteristics'!F:F,MATCH($C793,'Policy Characteristics'!$C:$C,0))),"",INDEX('Policy Characteristics'!F:F,MATCH($C793,'Policy Characteristics'!$C:$C,0)))</f>
        <v>0</v>
      </c>
      <c r="M793" s="284">
        <f>IF(ISBLANK(INDEX('Policy Characteristics'!G:G,MATCH($C793,'Policy Characteristics'!$C:$C,0))),"",INDEX('Policy Characteristics'!G:G,MATCH($C793,'Policy Characteristics'!$C:$C,0)))</f>
        <v>1</v>
      </c>
      <c r="N793" s="284">
        <f>IF(ISBLANK(INDEX('Policy Characteristics'!H:H,MATCH($C793,'Policy Characteristics'!$C:$C,0))),"",INDEX('Policy Characteristics'!H:H,MATCH($C793,'Policy Characteristics'!$C:$C,0)))</f>
        <v>0.01</v>
      </c>
      <c r="O793" s="276" t="str">
        <f>IF(ISBLANK(INDEX('Policy Characteristics'!I:I,MATCH($C793,'Policy Characteristics'!$C:$C,0))),"",INDEX('Policy Characteristics'!I:I,MATCH($C793,'Policy Characteristics'!$C:$C,0)))</f>
        <v>% of fuel shifted</v>
      </c>
      <c r="P793" s="276" t="str">
        <f>IF(ISBLANK(INDEX('Policy Characteristics'!J:J,MATCH($C793,'Policy Characteristics'!$C:$C,0))),"",INDEX('Policy Characteristics'!J:J,MATCH($C793,'Policy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3" s="276" t="str">
        <f>IF(ISBLANK(INDEX('Policy Characteristics'!K:K,MATCH($C793,'Policy Characteristics'!$C:$C,0))),"",INDEX('Policy Characteristics'!K:K,MATCH($C793,'Policy Characteristics'!$C:$C,0)))</f>
        <v>industry-ag-main.html#fuel-switching</v>
      </c>
      <c r="R793" s="276" t="str">
        <f>IF(ISBLANK(INDEX('Policy Characteristics'!L:L,MATCH($C793,'Policy Characteristics'!$C:$C,0))),"",INDEX('Policy Characteristics'!L:L,MATCH($C793,'Policy Characteristics'!$C:$C,0)))</f>
        <v>industry-elec-and-hydrogen.html</v>
      </c>
    </row>
    <row r="794" spans="1:18" s="2" customFormat="1" x14ac:dyDescent="0.25">
      <c r="A794" s="276" t="str">
        <f>IF(ISBLANK(INDEX('Policy Characteristics'!A:A,MATCH($C794,'Policy Characteristics'!$C:$C,0))),"",INDEX('Policy Characteristics'!A:A,MATCH($C794,'Policy Characteristics'!$C:$C,0)))</f>
        <v>Industry</v>
      </c>
      <c r="B794" s="285" t="str">
        <f>IF(ISBLANK(INDEX('Policy Characteristics'!B:B,MATCH($C794,'Policy Characteristics'!$C:$C,0))),"",INDEX('Policy Characteristics'!B:B,MATCH($C794,'Policy Characteristics'!$C:$C,0)))</f>
        <v>Hydrogen Combustion</v>
      </c>
      <c r="C794" s="276" t="str">
        <f t="shared" si="36"/>
        <v>Fraction of Eligible Industrial Energy Use Shifted to Hydrogen</v>
      </c>
      <c r="D794" s="6" t="s">
        <v>3106</v>
      </c>
      <c r="E794" s="1" t="s">
        <v>3612</v>
      </c>
      <c r="F794" t="s">
        <v>3070</v>
      </c>
      <c r="G794" s="47" t="s">
        <v>3619</v>
      </c>
      <c r="H794" s="44">
        <v>2080</v>
      </c>
      <c r="I794" s="347" t="s">
        <v>45</v>
      </c>
      <c r="J794" s="277" t="str">
        <f>IF(ISBLANK(INDEX('Policy Characteristics'!D:D,MATCH($C794,'Policy Characteristics'!$C:$C,0))),"",INDEX('Policy Characteristics'!D:D,MATCH($C794,'Policy Characteristics'!$C:$C,0)))</f>
        <v>Hydrogen Combustion</v>
      </c>
      <c r="K794" s="276" t="str">
        <f>IF(ISBLANK(INDEX('Policy Characteristics'!E:E,MATCH($C794,'Policy Characteristics'!$C:$C,0))),"",INDEX('Policy Characteristics'!E:E,MATCH($C794,'Policy Characteristics'!$C:$C,0)))</f>
        <v>indst shift to hydrogen</v>
      </c>
      <c r="L794" s="284">
        <f>IF(ISBLANK(INDEX('Policy Characteristics'!F:F,MATCH($C794,'Policy Characteristics'!$C:$C,0))),"",INDEX('Policy Characteristics'!F:F,MATCH($C794,'Policy Characteristics'!$C:$C,0)))</f>
        <v>0</v>
      </c>
      <c r="M794" s="284">
        <f>IF(ISBLANK(INDEX('Policy Characteristics'!G:G,MATCH($C794,'Policy Characteristics'!$C:$C,0))),"",INDEX('Policy Characteristics'!G:G,MATCH($C794,'Policy Characteristics'!$C:$C,0)))</f>
        <v>1</v>
      </c>
      <c r="N794" s="284">
        <f>IF(ISBLANK(INDEX('Policy Characteristics'!H:H,MATCH($C794,'Policy Characteristics'!$C:$C,0))),"",INDEX('Policy Characteristics'!H:H,MATCH($C794,'Policy Characteristics'!$C:$C,0)))</f>
        <v>0.01</v>
      </c>
      <c r="O794" s="276" t="str">
        <f>IF(ISBLANK(INDEX('Policy Characteristics'!I:I,MATCH($C794,'Policy Characteristics'!$C:$C,0))),"",INDEX('Policy Characteristics'!I:I,MATCH($C794,'Policy Characteristics'!$C:$C,0)))</f>
        <v>% of fuel shifted</v>
      </c>
      <c r="P794" s="276" t="str">
        <f>IF(ISBLANK(INDEX('Policy Characteristics'!J:J,MATCH($C794,'Policy Characteristics'!$C:$C,0))),"",INDEX('Policy Characteristics'!J:J,MATCH($C794,'Policy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4" s="276" t="str">
        <f>IF(ISBLANK(INDEX('Policy Characteristics'!K:K,MATCH($C794,'Policy Characteristics'!$C:$C,0))),"",INDEX('Policy Characteristics'!K:K,MATCH($C794,'Policy Characteristics'!$C:$C,0)))</f>
        <v>industry-ag-main.html#fuel-switching</v>
      </c>
      <c r="R794" s="276" t="str">
        <f>IF(ISBLANK(INDEX('Policy Characteristics'!L:L,MATCH($C794,'Policy Characteristics'!$C:$C,0))),"",INDEX('Policy Characteristics'!L:L,MATCH($C794,'Policy Characteristics'!$C:$C,0)))</f>
        <v>industry-elec-and-hydrogen.html</v>
      </c>
    </row>
    <row r="795" spans="1:18" s="2" customFormat="1" x14ac:dyDescent="0.25">
      <c r="A795" s="276" t="str">
        <f>IF(ISBLANK(INDEX('Policy Characteristics'!A:A,MATCH($C795,'Policy Characteristics'!$C:$C,0))),"",INDEX('Policy Characteristics'!A:A,MATCH($C795,'Policy Characteristics'!$C:$C,0)))</f>
        <v>Industry</v>
      </c>
      <c r="B795" s="285" t="str">
        <f>IF(ISBLANK(INDEX('Policy Characteristics'!B:B,MATCH($C795,'Policy Characteristics'!$C:$C,0))),"",INDEX('Policy Characteristics'!B:B,MATCH($C795,'Policy Characteristics'!$C:$C,0)))</f>
        <v>Hydrogen Combustion</v>
      </c>
      <c r="C795" s="276" t="str">
        <f t="shared" si="36"/>
        <v>Fraction of Eligible Industrial Energy Use Shifted to Hydrogen</v>
      </c>
      <c r="D795" s="6" t="s">
        <v>3106</v>
      </c>
      <c r="E795" s="1" t="s">
        <v>3606</v>
      </c>
      <c r="F795" t="s">
        <v>3070</v>
      </c>
      <c r="G795" s="47" t="s">
        <v>3620</v>
      </c>
      <c r="H795" s="44">
        <v>2081</v>
      </c>
      <c r="I795" s="347" t="s">
        <v>45</v>
      </c>
      <c r="J795" s="277" t="str">
        <f>IF(ISBLANK(INDEX('Policy Characteristics'!D:D,MATCH($C795,'Policy Characteristics'!$C:$C,0))),"",INDEX('Policy Characteristics'!D:D,MATCH($C795,'Policy Characteristics'!$C:$C,0)))</f>
        <v>Hydrogen Combustion</v>
      </c>
      <c r="K795" s="276" t="str">
        <f>IF(ISBLANK(INDEX('Policy Characteristics'!E:E,MATCH($C795,'Policy Characteristics'!$C:$C,0))),"",INDEX('Policy Characteristics'!E:E,MATCH($C795,'Policy Characteristics'!$C:$C,0)))</f>
        <v>indst shift to hydrogen</v>
      </c>
      <c r="L795" s="284">
        <f>IF(ISBLANK(INDEX('Policy Characteristics'!F:F,MATCH($C795,'Policy Characteristics'!$C:$C,0))),"",INDEX('Policy Characteristics'!F:F,MATCH($C795,'Policy Characteristics'!$C:$C,0)))</f>
        <v>0</v>
      </c>
      <c r="M795" s="284">
        <f>IF(ISBLANK(INDEX('Policy Characteristics'!G:G,MATCH($C795,'Policy Characteristics'!$C:$C,0))),"",INDEX('Policy Characteristics'!G:G,MATCH($C795,'Policy Characteristics'!$C:$C,0)))</f>
        <v>1</v>
      </c>
      <c r="N795" s="284">
        <f>IF(ISBLANK(INDEX('Policy Characteristics'!H:H,MATCH($C795,'Policy Characteristics'!$C:$C,0))),"",INDEX('Policy Characteristics'!H:H,MATCH($C795,'Policy Characteristics'!$C:$C,0)))</f>
        <v>0.01</v>
      </c>
      <c r="O795" s="276" t="str">
        <f>IF(ISBLANK(INDEX('Policy Characteristics'!I:I,MATCH($C795,'Policy Characteristics'!$C:$C,0))),"",INDEX('Policy Characteristics'!I:I,MATCH($C795,'Policy Characteristics'!$C:$C,0)))</f>
        <v>% of fuel shifted</v>
      </c>
      <c r="P795" s="276" t="str">
        <f>IF(ISBLANK(INDEX('Policy Characteristics'!J:J,MATCH($C795,'Policy Characteristics'!$C:$C,0))),"",INDEX('Policy Characteristics'!J:J,MATCH($C795,'Policy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5" s="276" t="str">
        <f>IF(ISBLANK(INDEX('Policy Characteristics'!K:K,MATCH($C795,'Policy Characteristics'!$C:$C,0))),"",INDEX('Policy Characteristics'!K:K,MATCH($C795,'Policy Characteristics'!$C:$C,0)))</f>
        <v>industry-ag-main.html#fuel-switching</v>
      </c>
      <c r="R795" s="276" t="str">
        <f>IF(ISBLANK(INDEX('Policy Characteristics'!L:L,MATCH($C795,'Policy Characteristics'!$C:$C,0))),"",INDEX('Policy Characteristics'!L:L,MATCH($C795,'Policy Characteristics'!$C:$C,0)))</f>
        <v>industry-elec-and-hydrogen.html</v>
      </c>
    </row>
    <row r="796" spans="1:18" s="2" customFormat="1" x14ac:dyDescent="0.25">
      <c r="A796" s="276" t="str">
        <f>IF(ISBLANK(INDEX('Policy Characteristics'!A:A,MATCH($C796,'Policy Characteristics'!$C:$C,0))),"",INDEX('Policy Characteristics'!A:A,MATCH($C796,'Policy Characteristics'!$C:$C,0)))</f>
        <v>Industry</v>
      </c>
      <c r="B796" s="285" t="str">
        <f>IF(ISBLANK(INDEX('Policy Characteristics'!B:B,MATCH($C796,'Policy Characteristics'!$C:$C,0))),"",INDEX('Policy Characteristics'!B:B,MATCH($C796,'Policy Characteristics'!$C:$C,0)))</f>
        <v>Hydrogen Combustion</v>
      </c>
      <c r="C796" s="276" t="str">
        <f t="shared" si="36"/>
        <v>Fraction of Eligible Industrial Energy Use Shifted to Hydrogen</v>
      </c>
      <c r="D796" s="6" t="s">
        <v>3107</v>
      </c>
      <c r="E796" s="1" t="s">
        <v>3605</v>
      </c>
      <c r="F796" t="s">
        <v>3071</v>
      </c>
      <c r="G796" s="47" t="s">
        <v>3613</v>
      </c>
      <c r="H796" s="44">
        <v>2082</v>
      </c>
      <c r="I796" s="347" t="s">
        <v>44</v>
      </c>
      <c r="J796" s="277" t="str">
        <f>IF(ISBLANK(INDEX('Policy Characteristics'!D:D,MATCH($C796,'Policy Characteristics'!$C:$C,0))),"",INDEX('Policy Characteristics'!D:D,MATCH($C796,'Policy Characteristics'!$C:$C,0)))</f>
        <v>Hydrogen Combustion</v>
      </c>
      <c r="K796" s="276" t="str">
        <f>IF(ISBLANK(INDEX('Policy Characteristics'!E:E,MATCH($C796,'Policy Characteristics'!$C:$C,0))),"",INDEX('Policy Characteristics'!E:E,MATCH($C796,'Policy Characteristics'!$C:$C,0)))</f>
        <v>indst shift to hydrogen</v>
      </c>
      <c r="L796" s="284">
        <f>IF(ISBLANK(INDEX('Policy Characteristics'!F:F,MATCH($C796,'Policy Characteristics'!$C:$C,0))),"",INDEX('Policy Characteristics'!F:F,MATCH($C796,'Policy Characteristics'!$C:$C,0)))</f>
        <v>0</v>
      </c>
      <c r="M796" s="284">
        <f>IF(ISBLANK(INDEX('Policy Characteristics'!G:G,MATCH($C796,'Policy Characteristics'!$C:$C,0))),"",INDEX('Policy Characteristics'!G:G,MATCH($C796,'Policy Characteristics'!$C:$C,0)))</f>
        <v>1</v>
      </c>
      <c r="N796" s="284">
        <f>IF(ISBLANK(INDEX('Policy Characteristics'!H:H,MATCH($C796,'Policy Characteristics'!$C:$C,0))),"",INDEX('Policy Characteristics'!H:H,MATCH($C796,'Policy Characteristics'!$C:$C,0)))</f>
        <v>0.01</v>
      </c>
      <c r="O796" s="276" t="str">
        <f>IF(ISBLANK(INDEX('Policy Characteristics'!I:I,MATCH($C796,'Policy Characteristics'!$C:$C,0))),"",INDEX('Policy Characteristics'!I:I,MATCH($C796,'Policy Characteristics'!$C:$C,0)))</f>
        <v>% of fuel shifted</v>
      </c>
      <c r="P796" s="276" t="str">
        <f>IF(ISBLANK(INDEX('Policy Characteristics'!J:J,MATCH($C796,'Policy Characteristics'!$C:$C,0))),"",INDEX('Policy Characteristics'!J:J,MATCH($C796,'Policy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6" s="276" t="str">
        <f>IF(ISBLANK(INDEX('Policy Characteristics'!K:K,MATCH($C796,'Policy Characteristics'!$C:$C,0))),"",INDEX('Policy Characteristics'!K:K,MATCH($C796,'Policy Characteristics'!$C:$C,0)))</f>
        <v>industry-ag-main.html#fuel-switching</v>
      </c>
      <c r="R796" s="276" t="str">
        <f>IF(ISBLANK(INDEX('Policy Characteristics'!L:L,MATCH($C796,'Policy Characteristics'!$C:$C,0))),"",INDEX('Policy Characteristics'!L:L,MATCH($C796,'Policy Characteristics'!$C:$C,0)))</f>
        <v>industry-elec-and-hydrogen.html</v>
      </c>
    </row>
    <row r="797" spans="1:18" s="2" customFormat="1" x14ac:dyDescent="0.25">
      <c r="A797" s="276" t="str">
        <f>IF(ISBLANK(INDEX('Policy Characteristics'!A:A,MATCH($C797,'Policy Characteristics'!$C:$C,0))),"",INDEX('Policy Characteristics'!A:A,MATCH($C797,'Policy Characteristics'!$C:$C,0)))</f>
        <v>Industry</v>
      </c>
      <c r="B797" s="285" t="str">
        <f>IF(ISBLANK(INDEX('Policy Characteristics'!B:B,MATCH($C797,'Policy Characteristics'!$C:$C,0))),"",INDEX('Policy Characteristics'!B:B,MATCH($C797,'Policy Characteristics'!$C:$C,0)))</f>
        <v>Hydrogen Combustion</v>
      </c>
      <c r="C797" s="276" t="str">
        <f t="shared" si="36"/>
        <v>Fraction of Eligible Industrial Energy Use Shifted to Hydrogen</v>
      </c>
      <c r="D797" s="6" t="s">
        <v>3107</v>
      </c>
      <c r="E797" s="1" t="s">
        <v>3607</v>
      </c>
      <c r="F797" t="s">
        <v>3071</v>
      </c>
      <c r="G797" s="47" t="s">
        <v>3614</v>
      </c>
      <c r="H797" s="44">
        <v>2083</v>
      </c>
      <c r="I797" s="347" t="s">
        <v>44</v>
      </c>
      <c r="J797" s="277" t="str">
        <f>IF(ISBLANK(INDEX('Policy Characteristics'!D:D,MATCH($C797,'Policy Characteristics'!$C:$C,0))),"",INDEX('Policy Characteristics'!D:D,MATCH($C797,'Policy Characteristics'!$C:$C,0)))</f>
        <v>Hydrogen Combustion</v>
      </c>
      <c r="K797" s="276" t="str">
        <f>IF(ISBLANK(INDEX('Policy Characteristics'!E:E,MATCH($C797,'Policy Characteristics'!$C:$C,0))),"",INDEX('Policy Characteristics'!E:E,MATCH($C797,'Policy Characteristics'!$C:$C,0)))</f>
        <v>indst shift to hydrogen</v>
      </c>
      <c r="L797" s="284">
        <f>IF(ISBLANK(INDEX('Policy Characteristics'!F:F,MATCH($C797,'Policy Characteristics'!$C:$C,0))),"",INDEX('Policy Characteristics'!F:F,MATCH($C797,'Policy Characteristics'!$C:$C,0)))</f>
        <v>0</v>
      </c>
      <c r="M797" s="284">
        <f>IF(ISBLANK(INDEX('Policy Characteristics'!G:G,MATCH($C797,'Policy Characteristics'!$C:$C,0))),"",INDEX('Policy Characteristics'!G:G,MATCH($C797,'Policy Characteristics'!$C:$C,0)))</f>
        <v>1</v>
      </c>
      <c r="N797" s="284">
        <f>IF(ISBLANK(INDEX('Policy Characteristics'!H:H,MATCH($C797,'Policy Characteristics'!$C:$C,0))),"",INDEX('Policy Characteristics'!H:H,MATCH($C797,'Policy Characteristics'!$C:$C,0)))</f>
        <v>0.01</v>
      </c>
      <c r="O797" s="276" t="str">
        <f>IF(ISBLANK(INDEX('Policy Characteristics'!I:I,MATCH($C797,'Policy Characteristics'!$C:$C,0))),"",INDEX('Policy Characteristics'!I:I,MATCH($C797,'Policy Characteristics'!$C:$C,0)))</f>
        <v>% of fuel shifted</v>
      </c>
      <c r="P797" s="276" t="str">
        <f>IF(ISBLANK(INDEX('Policy Characteristics'!J:J,MATCH($C797,'Policy Characteristics'!$C:$C,0))),"",INDEX('Policy Characteristics'!J:J,MATCH($C797,'Policy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7" s="276" t="str">
        <f>IF(ISBLANK(INDEX('Policy Characteristics'!K:K,MATCH($C797,'Policy Characteristics'!$C:$C,0))),"",INDEX('Policy Characteristics'!K:K,MATCH($C797,'Policy Characteristics'!$C:$C,0)))</f>
        <v>industry-ag-main.html#fuel-switching</v>
      </c>
      <c r="R797" s="276" t="str">
        <f>IF(ISBLANK(INDEX('Policy Characteristics'!L:L,MATCH($C797,'Policy Characteristics'!$C:$C,0))),"",INDEX('Policy Characteristics'!L:L,MATCH($C797,'Policy Characteristics'!$C:$C,0)))</f>
        <v>industry-elec-and-hydrogen.html</v>
      </c>
    </row>
    <row r="798" spans="1:18" s="2" customFormat="1" x14ac:dyDescent="0.25">
      <c r="A798" s="276" t="str">
        <f>IF(ISBLANK(INDEX('Policy Characteristics'!A:A,MATCH($C798,'Policy Characteristics'!$C:$C,0))),"",INDEX('Policy Characteristics'!A:A,MATCH($C798,'Policy Characteristics'!$C:$C,0)))</f>
        <v>Industry</v>
      </c>
      <c r="B798" s="285" t="str">
        <f>IF(ISBLANK(INDEX('Policy Characteristics'!B:B,MATCH($C798,'Policy Characteristics'!$C:$C,0))),"",INDEX('Policy Characteristics'!B:B,MATCH($C798,'Policy Characteristics'!$C:$C,0)))</f>
        <v>Hydrogen Combustion</v>
      </c>
      <c r="C798" s="276" t="str">
        <f t="shared" si="36"/>
        <v>Fraction of Eligible Industrial Energy Use Shifted to Hydrogen</v>
      </c>
      <c r="D798" s="6" t="s">
        <v>3107</v>
      </c>
      <c r="E798" s="1" t="s">
        <v>3608</v>
      </c>
      <c r="F798" t="s">
        <v>3071</v>
      </c>
      <c r="G798" s="47" t="s">
        <v>3615</v>
      </c>
      <c r="H798" s="44">
        <v>2084</v>
      </c>
      <c r="I798" s="347" t="s">
        <v>44</v>
      </c>
      <c r="J798" s="277" t="str">
        <f>IF(ISBLANK(INDEX('Policy Characteristics'!D:D,MATCH($C798,'Policy Characteristics'!$C:$C,0))),"",INDEX('Policy Characteristics'!D:D,MATCH($C798,'Policy Characteristics'!$C:$C,0)))</f>
        <v>Hydrogen Combustion</v>
      </c>
      <c r="K798" s="276" t="str">
        <f>IF(ISBLANK(INDEX('Policy Characteristics'!E:E,MATCH($C798,'Policy Characteristics'!$C:$C,0))),"",INDEX('Policy Characteristics'!E:E,MATCH($C798,'Policy Characteristics'!$C:$C,0)))</f>
        <v>indst shift to hydrogen</v>
      </c>
      <c r="L798" s="284">
        <f>IF(ISBLANK(INDEX('Policy Characteristics'!F:F,MATCH($C798,'Policy Characteristics'!$C:$C,0))),"",INDEX('Policy Characteristics'!F:F,MATCH($C798,'Policy Characteristics'!$C:$C,0)))</f>
        <v>0</v>
      </c>
      <c r="M798" s="284">
        <f>IF(ISBLANK(INDEX('Policy Characteristics'!G:G,MATCH($C798,'Policy Characteristics'!$C:$C,0))),"",INDEX('Policy Characteristics'!G:G,MATCH($C798,'Policy Characteristics'!$C:$C,0)))</f>
        <v>1</v>
      </c>
      <c r="N798" s="284">
        <f>IF(ISBLANK(INDEX('Policy Characteristics'!H:H,MATCH($C798,'Policy Characteristics'!$C:$C,0))),"",INDEX('Policy Characteristics'!H:H,MATCH($C798,'Policy Characteristics'!$C:$C,0)))</f>
        <v>0.01</v>
      </c>
      <c r="O798" s="276" t="str">
        <f>IF(ISBLANK(INDEX('Policy Characteristics'!I:I,MATCH($C798,'Policy Characteristics'!$C:$C,0))),"",INDEX('Policy Characteristics'!I:I,MATCH($C798,'Policy Characteristics'!$C:$C,0)))</f>
        <v>% of fuel shifted</v>
      </c>
      <c r="P798" s="276" t="str">
        <f>IF(ISBLANK(INDEX('Policy Characteristics'!J:J,MATCH($C798,'Policy Characteristics'!$C:$C,0))),"",INDEX('Policy Characteristics'!J:J,MATCH($C798,'Policy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8" s="276" t="str">
        <f>IF(ISBLANK(INDEX('Policy Characteristics'!K:K,MATCH($C798,'Policy Characteristics'!$C:$C,0))),"",INDEX('Policy Characteristics'!K:K,MATCH($C798,'Policy Characteristics'!$C:$C,0)))</f>
        <v>industry-ag-main.html#fuel-switching</v>
      </c>
      <c r="R798" s="276" t="str">
        <f>IF(ISBLANK(INDEX('Policy Characteristics'!L:L,MATCH($C798,'Policy Characteristics'!$C:$C,0))),"",INDEX('Policy Characteristics'!L:L,MATCH($C798,'Policy Characteristics'!$C:$C,0)))</f>
        <v>industry-elec-and-hydrogen.html</v>
      </c>
    </row>
    <row r="799" spans="1:18" s="2" customFormat="1" x14ac:dyDescent="0.25">
      <c r="A799" s="276" t="str">
        <f>IF(ISBLANK(INDEX('Policy Characteristics'!A:A,MATCH($C799,'Policy Characteristics'!$C:$C,0))),"",INDEX('Policy Characteristics'!A:A,MATCH($C799,'Policy Characteristics'!$C:$C,0)))</f>
        <v>Industry</v>
      </c>
      <c r="B799" s="285" t="str">
        <f>IF(ISBLANK(INDEX('Policy Characteristics'!B:B,MATCH($C799,'Policy Characteristics'!$C:$C,0))),"",INDEX('Policy Characteristics'!B:B,MATCH($C799,'Policy Characteristics'!$C:$C,0)))</f>
        <v>Hydrogen Combustion</v>
      </c>
      <c r="C799" s="276" t="str">
        <f t="shared" si="36"/>
        <v>Fraction of Eligible Industrial Energy Use Shifted to Hydrogen</v>
      </c>
      <c r="D799" s="6" t="s">
        <v>3107</v>
      </c>
      <c r="E799" s="1" t="s">
        <v>3609</v>
      </c>
      <c r="F799" t="s">
        <v>3071</v>
      </c>
      <c r="G799" s="47" t="s">
        <v>3616</v>
      </c>
      <c r="H799" s="44">
        <v>2085</v>
      </c>
      <c r="I799" s="347" t="s">
        <v>45</v>
      </c>
      <c r="J799" s="277" t="str">
        <f>IF(ISBLANK(INDEX('Policy Characteristics'!D:D,MATCH($C799,'Policy Characteristics'!$C:$C,0))),"",INDEX('Policy Characteristics'!D:D,MATCH($C799,'Policy Characteristics'!$C:$C,0)))</f>
        <v>Hydrogen Combustion</v>
      </c>
      <c r="K799" s="276" t="str">
        <f>IF(ISBLANK(INDEX('Policy Characteristics'!E:E,MATCH($C799,'Policy Characteristics'!$C:$C,0))),"",INDEX('Policy Characteristics'!E:E,MATCH($C799,'Policy Characteristics'!$C:$C,0)))</f>
        <v>indst shift to hydrogen</v>
      </c>
      <c r="L799" s="284">
        <f>IF(ISBLANK(INDEX('Policy Characteristics'!F:F,MATCH($C799,'Policy Characteristics'!$C:$C,0))),"",INDEX('Policy Characteristics'!F:F,MATCH($C799,'Policy Characteristics'!$C:$C,0)))</f>
        <v>0</v>
      </c>
      <c r="M799" s="284">
        <f>IF(ISBLANK(INDEX('Policy Characteristics'!G:G,MATCH($C799,'Policy Characteristics'!$C:$C,0))),"",INDEX('Policy Characteristics'!G:G,MATCH($C799,'Policy Characteristics'!$C:$C,0)))</f>
        <v>1</v>
      </c>
      <c r="N799" s="284">
        <f>IF(ISBLANK(INDEX('Policy Characteristics'!H:H,MATCH($C799,'Policy Characteristics'!$C:$C,0))),"",INDEX('Policy Characteristics'!H:H,MATCH($C799,'Policy Characteristics'!$C:$C,0)))</f>
        <v>0.01</v>
      </c>
      <c r="O799" s="276" t="str">
        <f>IF(ISBLANK(INDEX('Policy Characteristics'!I:I,MATCH($C799,'Policy Characteristics'!$C:$C,0))),"",INDEX('Policy Characteristics'!I:I,MATCH($C799,'Policy Characteristics'!$C:$C,0)))</f>
        <v>% of fuel shifted</v>
      </c>
      <c r="P799" s="276" t="str">
        <f>IF(ISBLANK(INDEX('Policy Characteristics'!J:J,MATCH($C799,'Policy Characteristics'!$C:$C,0))),"",INDEX('Policy Characteristics'!J:J,MATCH($C799,'Policy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799" s="276" t="str">
        <f>IF(ISBLANK(INDEX('Policy Characteristics'!K:K,MATCH($C799,'Policy Characteristics'!$C:$C,0))),"",INDEX('Policy Characteristics'!K:K,MATCH($C799,'Policy Characteristics'!$C:$C,0)))</f>
        <v>industry-ag-main.html#fuel-switching</v>
      </c>
      <c r="R799" s="276" t="str">
        <f>IF(ISBLANK(INDEX('Policy Characteristics'!L:L,MATCH($C799,'Policy Characteristics'!$C:$C,0))),"",INDEX('Policy Characteristics'!L:L,MATCH($C799,'Policy Characteristics'!$C:$C,0)))</f>
        <v>industry-elec-and-hydrogen.html</v>
      </c>
    </row>
    <row r="800" spans="1:18" s="2" customFormat="1" x14ac:dyDescent="0.25">
      <c r="A800" s="276" t="str">
        <f>IF(ISBLANK(INDEX('Policy Characteristics'!A:A,MATCH($C800,'Policy Characteristics'!$C:$C,0))),"",INDEX('Policy Characteristics'!A:A,MATCH($C800,'Policy Characteristics'!$C:$C,0)))</f>
        <v>Industry</v>
      </c>
      <c r="B800" s="285" t="str">
        <f>IF(ISBLANK(INDEX('Policy Characteristics'!B:B,MATCH($C800,'Policy Characteristics'!$C:$C,0))),"",INDEX('Policy Characteristics'!B:B,MATCH($C800,'Policy Characteristics'!$C:$C,0)))</f>
        <v>Hydrogen Combustion</v>
      </c>
      <c r="C800" s="276" t="str">
        <f t="shared" si="36"/>
        <v>Fraction of Eligible Industrial Energy Use Shifted to Hydrogen</v>
      </c>
      <c r="D800" s="6" t="s">
        <v>3107</v>
      </c>
      <c r="E800" s="1" t="s">
        <v>3610</v>
      </c>
      <c r="F800" t="s">
        <v>3071</v>
      </c>
      <c r="G800" s="47" t="s">
        <v>3617</v>
      </c>
      <c r="H800" s="44">
        <v>2086</v>
      </c>
      <c r="I800" s="347" t="s">
        <v>45</v>
      </c>
      <c r="J800" s="277" t="str">
        <f>IF(ISBLANK(INDEX('Policy Characteristics'!D:D,MATCH($C800,'Policy Characteristics'!$C:$C,0))),"",INDEX('Policy Characteristics'!D:D,MATCH($C800,'Policy Characteristics'!$C:$C,0)))</f>
        <v>Hydrogen Combustion</v>
      </c>
      <c r="K800" s="276" t="str">
        <f>IF(ISBLANK(INDEX('Policy Characteristics'!E:E,MATCH($C800,'Policy Characteristics'!$C:$C,0))),"",INDEX('Policy Characteristics'!E:E,MATCH($C800,'Policy Characteristics'!$C:$C,0)))</f>
        <v>indst shift to hydrogen</v>
      </c>
      <c r="L800" s="284">
        <f>IF(ISBLANK(INDEX('Policy Characteristics'!F:F,MATCH($C800,'Policy Characteristics'!$C:$C,0))),"",INDEX('Policy Characteristics'!F:F,MATCH($C800,'Policy Characteristics'!$C:$C,0)))</f>
        <v>0</v>
      </c>
      <c r="M800" s="284">
        <f>IF(ISBLANK(INDEX('Policy Characteristics'!G:G,MATCH($C800,'Policy Characteristics'!$C:$C,0))),"",INDEX('Policy Characteristics'!G:G,MATCH($C800,'Policy Characteristics'!$C:$C,0)))</f>
        <v>1</v>
      </c>
      <c r="N800" s="284">
        <f>IF(ISBLANK(INDEX('Policy Characteristics'!H:H,MATCH($C800,'Policy Characteristics'!$C:$C,0))),"",INDEX('Policy Characteristics'!H:H,MATCH($C800,'Policy Characteristics'!$C:$C,0)))</f>
        <v>0.01</v>
      </c>
      <c r="O800" s="276" t="str">
        <f>IF(ISBLANK(INDEX('Policy Characteristics'!I:I,MATCH($C800,'Policy Characteristics'!$C:$C,0))),"",INDEX('Policy Characteristics'!I:I,MATCH($C800,'Policy Characteristics'!$C:$C,0)))</f>
        <v>% of fuel shifted</v>
      </c>
      <c r="P800" s="276" t="str">
        <f>IF(ISBLANK(INDEX('Policy Characteristics'!J:J,MATCH($C800,'Policy Characteristics'!$C:$C,0))),"",INDEX('Policy Characteristics'!J:J,MATCH($C800,'Policy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0" s="276" t="str">
        <f>IF(ISBLANK(INDEX('Policy Characteristics'!K:K,MATCH($C800,'Policy Characteristics'!$C:$C,0))),"",INDEX('Policy Characteristics'!K:K,MATCH($C800,'Policy Characteristics'!$C:$C,0)))</f>
        <v>industry-ag-main.html#fuel-switching</v>
      </c>
      <c r="R800" s="276" t="str">
        <f>IF(ISBLANK(INDEX('Policy Characteristics'!L:L,MATCH($C800,'Policy Characteristics'!$C:$C,0))),"",INDEX('Policy Characteristics'!L:L,MATCH($C800,'Policy Characteristics'!$C:$C,0)))</f>
        <v>industry-elec-and-hydrogen.html</v>
      </c>
    </row>
    <row r="801" spans="1:18" s="2" customFormat="1" x14ac:dyDescent="0.25">
      <c r="A801" s="276" t="str">
        <f>IF(ISBLANK(INDEX('Policy Characteristics'!A:A,MATCH($C801,'Policy Characteristics'!$C:$C,0))),"",INDEX('Policy Characteristics'!A:A,MATCH($C801,'Policy Characteristics'!$C:$C,0)))</f>
        <v>Industry</v>
      </c>
      <c r="B801" s="285" t="str">
        <f>IF(ISBLANK(INDEX('Policy Characteristics'!B:B,MATCH($C801,'Policy Characteristics'!$C:$C,0))),"",INDEX('Policy Characteristics'!B:B,MATCH($C801,'Policy Characteristics'!$C:$C,0)))</f>
        <v>Hydrogen Combustion</v>
      </c>
      <c r="C801" s="276" t="str">
        <f t="shared" si="36"/>
        <v>Fraction of Eligible Industrial Energy Use Shifted to Hydrogen</v>
      </c>
      <c r="D801" s="6" t="s">
        <v>3107</v>
      </c>
      <c r="E801" s="1" t="s">
        <v>3611</v>
      </c>
      <c r="F801" t="s">
        <v>3071</v>
      </c>
      <c r="G801" s="47" t="s">
        <v>3618</v>
      </c>
      <c r="H801" s="44">
        <v>2087</v>
      </c>
      <c r="I801" s="347" t="s">
        <v>44</v>
      </c>
      <c r="J801" s="277" t="str">
        <f>IF(ISBLANK(INDEX('Policy Characteristics'!D:D,MATCH($C801,'Policy Characteristics'!$C:$C,0))),"",INDEX('Policy Characteristics'!D:D,MATCH($C801,'Policy Characteristics'!$C:$C,0)))</f>
        <v>Hydrogen Combustion</v>
      </c>
      <c r="K801" s="276" t="str">
        <f>IF(ISBLANK(INDEX('Policy Characteristics'!E:E,MATCH($C801,'Policy Characteristics'!$C:$C,0))),"",INDEX('Policy Characteristics'!E:E,MATCH($C801,'Policy Characteristics'!$C:$C,0)))</f>
        <v>indst shift to hydrogen</v>
      </c>
      <c r="L801" s="284">
        <f>IF(ISBLANK(INDEX('Policy Characteristics'!F:F,MATCH($C801,'Policy Characteristics'!$C:$C,0))),"",INDEX('Policy Characteristics'!F:F,MATCH($C801,'Policy Characteristics'!$C:$C,0)))</f>
        <v>0</v>
      </c>
      <c r="M801" s="284">
        <f>IF(ISBLANK(INDEX('Policy Characteristics'!G:G,MATCH($C801,'Policy Characteristics'!$C:$C,0))),"",INDEX('Policy Characteristics'!G:G,MATCH($C801,'Policy Characteristics'!$C:$C,0)))</f>
        <v>1</v>
      </c>
      <c r="N801" s="284">
        <f>IF(ISBLANK(INDEX('Policy Characteristics'!H:H,MATCH($C801,'Policy Characteristics'!$C:$C,0))),"",INDEX('Policy Characteristics'!H:H,MATCH($C801,'Policy Characteristics'!$C:$C,0)))</f>
        <v>0.01</v>
      </c>
      <c r="O801" s="276" t="str">
        <f>IF(ISBLANK(INDEX('Policy Characteristics'!I:I,MATCH($C801,'Policy Characteristics'!$C:$C,0))),"",INDEX('Policy Characteristics'!I:I,MATCH($C801,'Policy Characteristics'!$C:$C,0)))</f>
        <v>% of fuel shifted</v>
      </c>
      <c r="P801" s="276" t="str">
        <f>IF(ISBLANK(INDEX('Policy Characteristics'!J:J,MATCH($C801,'Policy Characteristics'!$C:$C,0))),"",INDEX('Policy Characteristics'!J:J,MATCH($C801,'Policy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1" s="276" t="str">
        <f>IF(ISBLANK(INDEX('Policy Characteristics'!K:K,MATCH($C801,'Policy Characteristics'!$C:$C,0))),"",INDEX('Policy Characteristics'!K:K,MATCH($C801,'Policy Characteristics'!$C:$C,0)))</f>
        <v>industry-ag-main.html#fuel-switching</v>
      </c>
      <c r="R801" s="276" t="str">
        <f>IF(ISBLANK(INDEX('Policy Characteristics'!L:L,MATCH($C801,'Policy Characteristics'!$C:$C,0))),"",INDEX('Policy Characteristics'!L:L,MATCH($C801,'Policy Characteristics'!$C:$C,0)))</f>
        <v>industry-elec-and-hydrogen.html</v>
      </c>
    </row>
    <row r="802" spans="1:18" s="2" customFormat="1" x14ac:dyDescent="0.25">
      <c r="A802" s="276" t="str">
        <f>IF(ISBLANK(INDEX('Policy Characteristics'!A:A,MATCH($C802,'Policy Characteristics'!$C:$C,0))),"",INDEX('Policy Characteristics'!A:A,MATCH($C802,'Policy Characteristics'!$C:$C,0)))</f>
        <v>Industry</v>
      </c>
      <c r="B802" s="285" t="str">
        <f>IF(ISBLANK(INDEX('Policy Characteristics'!B:B,MATCH($C802,'Policy Characteristics'!$C:$C,0))),"",INDEX('Policy Characteristics'!B:B,MATCH($C802,'Policy Characteristics'!$C:$C,0)))</f>
        <v>Hydrogen Combustion</v>
      </c>
      <c r="C802" s="276" t="str">
        <f t="shared" si="36"/>
        <v>Fraction of Eligible Industrial Energy Use Shifted to Hydrogen</v>
      </c>
      <c r="D802" s="6" t="s">
        <v>3107</v>
      </c>
      <c r="E802" s="1" t="s">
        <v>3612</v>
      </c>
      <c r="F802" t="s">
        <v>3071</v>
      </c>
      <c r="G802" s="47" t="s">
        <v>3619</v>
      </c>
      <c r="H802" s="44">
        <v>2088</v>
      </c>
      <c r="I802" s="347" t="s">
        <v>45</v>
      </c>
      <c r="J802" s="277" t="str">
        <f>IF(ISBLANK(INDEX('Policy Characteristics'!D:D,MATCH($C802,'Policy Characteristics'!$C:$C,0))),"",INDEX('Policy Characteristics'!D:D,MATCH($C802,'Policy Characteristics'!$C:$C,0)))</f>
        <v>Hydrogen Combustion</v>
      </c>
      <c r="K802" s="276" t="str">
        <f>IF(ISBLANK(INDEX('Policy Characteristics'!E:E,MATCH($C802,'Policy Characteristics'!$C:$C,0))),"",INDEX('Policy Characteristics'!E:E,MATCH($C802,'Policy Characteristics'!$C:$C,0)))</f>
        <v>indst shift to hydrogen</v>
      </c>
      <c r="L802" s="284">
        <f>IF(ISBLANK(INDEX('Policy Characteristics'!F:F,MATCH($C802,'Policy Characteristics'!$C:$C,0))),"",INDEX('Policy Characteristics'!F:F,MATCH($C802,'Policy Characteristics'!$C:$C,0)))</f>
        <v>0</v>
      </c>
      <c r="M802" s="284">
        <f>IF(ISBLANK(INDEX('Policy Characteristics'!G:G,MATCH($C802,'Policy Characteristics'!$C:$C,0))),"",INDEX('Policy Characteristics'!G:G,MATCH($C802,'Policy Characteristics'!$C:$C,0)))</f>
        <v>1</v>
      </c>
      <c r="N802" s="284">
        <f>IF(ISBLANK(INDEX('Policy Characteristics'!H:H,MATCH($C802,'Policy Characteristics'!$C:$C,0))),"",INDEX('Policy Characteristics'!H:H,MATCH($C802,'Policy Characteristics'!$C:$C,0)))</f>
        <v>0.01</v>
      </c>
      <c r="O802" s="276" t="str">
        <f>IF(ISBLANK(INDEX('Policy Characteristics'!I:I,MATCH($C802,'Policy Characteristics'!$C:$C,0))),"",INDEX('Policy Characteristics'!I:I,MATCH($C802,'Policy Characteristics'!$C:$C,0)))</f>
        <v>% of fuel shifted</v>
      </c>
      <c r="P802" s="276" t="str">
        <f>IF(ISBLANK(INDEX('Policy Characteristics'!J:J,MATCH($C802,'Policy Characteristics'!$C:$C,0))),"",INDEX('Policy Characteristics'!J:J,MATCH($C802,'Policy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2" s="276" t="str">
        <f>IF(ISBLANK(INDEX('Policy Characteristics'!K:K,MATCH($C802,'Policy Characteristics'!$C:$C,0))),"",INDEX('Policy Characteristics'!K:K,MATCH($C802,'Policy Characteristics'!$C:$C,0)))</f>
        <v>industry-ag-main.html#fuel-switching</v>
      </c>
      <c r="R802" s="276" t="str">
        <f>IF(ISBLANK(INDEX('Policy Characteristics'!L:L,MATCH($C802,'Policy Characteristics'!$C:$C,0))),"",INDEX('Policy Characteristics'!L:L,MATCH($C802,'Policy Characteristics'!$C:$C,0)))</f>
        <v>industry-elec-and-hydrogen.html</v>
      </c>
    </row>
    <row r="803" spans="1:18" s="2" customFormat="1" x14ac:dyDescent="0.25">
      <c r="A803" s="276" t="str">
        <f>IF(ISBLANK(INDEX('Policy Characteristics'!A:A,MATCH($C803,'Policy Characteristics'!$C:$C,0))),"",INDEX('Policy Characteristics'!A:A,MATCH($C803,'Policy Characteristics'!$C:$C,0)))</f>
        <v>Industry</v>
      </c>
      <c r="B803" s="285" t="str">
        <f>IF(ISBLANK(INDEX('Policy Characteristics'!B:B,MATCH($C803,'Policy Characteristics'!$C:$C,0))),"",INDEX('Policy Characteristics'!B:B,MATCH($C803,'Policy Characteristics'!$C:$C,0)))</f>
        <v>Hydrogen Combustion</v>
      </c>
      <c r="C803" s="276" t="str">
        <f t="shared" si="36"/>
        <v>Fraction of Eligible Industrial Energy Use Shifted to Hydrogen</v>
      </c>
      <c r="D803" s="6" t="s">
        <v>3107</v>
      </c>
      <c r="E803" s="1" t="s">
        <v>3606</v>
      </c>
      <c r="F803" t="s">
        <v>3071</v>
      </c>
      <c r="G803" s="47" t="s">
        <v>3620</v>
      </c>
      <c r="H803" s="44">
        <v>2089</v>
      </c>
      <c r="I803" s="347" t="s">
        <v>44</v>
      </c>
      <c r="J803" s="277" t="str">
        <f>IF(ISBLANK(INDEX('Policy Characteristics'!D:D,MATCH($C803,'Policy Characteristics'!$C:$C,0))),"",INDEX('Policy Characteristics'!D:D,MATCH($C803,'Policy Characteristics'!$C:$C,0)))</f>
        <v>Hydrogen Combustion</v>
      </c>
      <c r="K803" s="276" t="str">
        <f>IF(ISBLANK(INDEX('Policy Characteristics'!E:E,MATCH($C803,'Policy Characteristics'!$C:$C,0))),"",INDEX('Policy Characteristics'!E:E,MATCH($C803,'Policy Characteristics'!$C:$C,0)))</f>
        <v>indst shift to hydrogen</v>
      </c>
      <c r="L803" s="284">
        <f>IF(ISBLANK(INDEX('Policy Characteristics'!F:F,MATCH($C803,'Policy Characteristics'!$C:$C,0))),"",INDEX('Policy Characteristics'!F:F,MATCH($C803,'Policy Characteristics'!$C:$C,0)))</f>
        <v>0</v>
      </c>
      <c r="M803" s="284">
        <f>IF(ISBLANK(INDEX('Policy Characteristics'!G:G,MATCH($C803,'Policy Characteristics'!$C:$C,0))),"",INDEX('Policy Characteristics'!G:G,MATCH($C803,'Policy Characteristics'!$C:$C,0)))</f>
        <v>1</v>
      </c>
      <c r="N803" s="284">
        <f>IF(ISBLANK(INDEX('Policy Characteristics'!H:H,MATCH($C803,'Policy Characteristics'!$C:$C,0))),"",INDEX('Policy Characteristics'!H:H,MATCH($C803,'Policy Characteristics'!$C:$C,0)))</f>
        <v>0.01</v>
      </c>
      <c r="O803" s="276" t="str">
        <f>IF(ISBLANK(INDEX('Policy Characteristics'!I:I,MATCH($C803,'Policy Characteristics'!$C:$C,0))),"",INDEX('Policy Characteristics'!I:I,MATCH($C803,'Policy Characteristics'!$C:$C,0)))</f>
        <v>% of fuel shifted</v>
      </c>
      <c r="P803" s="276" t="str">
        <f>IF(ISBLANK(INDEX('Policy Characteristics'!J:J,MATCH($C803,'Policy Characteristics'!$C:$C,0))),"",INDEX('Policy Characteristics'!J:J,MATCH($C803,'Policy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3" s="276" t="str">
        <f>IF(ISBLANK(INDEX('Policy Characteristics'!K:K,MATCH($C803,'Policy Characteristics'!$C:$C,0))),"",INDEX('Policy Characteristics'!K:K,MATCH($C803,'Policy Characteristics'!$C:$C,0)))</f>
        <v>industry-ag-main.html#fuel-switching</v>
      </c>
      <c r="R803" s="276" t="str">
        <f>IF(ISBLANK(INDEX('Policy Characteristics'!L:L,MATCH($C803,'Policy Characteristics'!$C:$C,0))),"",INDEX('Policy Characteristics'!L:L,MATCH($C803,'Policy Characteristics'!$C:$C,0)))</f>
        <v>industry-elec-and-hydrogen.html</v>
      </c>
    </row>
    <row r="804" spans="1:18" s="2" customFormat="1" x14ac:dyDescent="0.25">
      <c r="A804" s="276" t="str">
        <f>IF(ISBLANK(INDEX('Policy Characteristics'!A:A,MATCH($C804,'Policy Characteristics'!$C:$C,0))),"",INDEX('Policy Characteristics'!A:A,MATCH($C804,'Policy Characteristics'!$C:$C,0)))</f>
        <v>Industry</v>
      </c>
      <c r="B804" s="285" t="str">
        <f>IF(ISBLANK(INDEX('Policy Characteristics'!B:B,MATCH($C804,'Policy Characteristics'!$C:$C,0))),"",INDEX('Policy Characteristics'!B:B,MATCH($C804,'Policy Characteristics'!$C:$C,0)))</f>
        <v>Hydrogen Combustion</v>
      </c>
      <c r="C804" s="276" t="str">
        <f t="shared" si="36"/>
        <v>Fraction of Eligible Industrial Energy Use Shifted to Hydrogen</v>
      </c>
      <c r="D804" s="6" t="s">
        <v>3108</v>
      </c>
      <c r="E804" s="1" t="s">
        <v>3605</v>
      </c>
      <c r="F804" t="s">
        <v>3072</v>
      </c>
      <c r="G804" s="47" t="s">
        <v>3613</v>
      </c>
      <c r="H804" s="44">
        <v>2090</v>
      </c>
      <c r="I804" s="347" t="s">
        <v>44</v>
      </c>
      <c r="J804" s="277" t="str">
        <f>IF(ISBLANK(INDEX('Policy Characteristics'!D:D,MATCH($C804,'Policy Characteristics'!$C:$C,0))),"",INDEX('Policy Characteristics'!D:D,MATCH($C804,'Policy Characteristics'!$C:$C,0)))</f>
        <v>Hydrogen Combustion</v>
      </c>
      <c r="K804" s="276" t="str">
        <f>IF(ISBLANK(INDEX('Policy Characteristics'!E:E,MATCH($C804,'Policy Characteristics'!$C:$C,0))),"",INDEX('Policy Characteristics'!E:E,MATCH($C804,'Policy Characteristics'!$C:$C,0)))</f>
        <v>indst shift to hydrogen</v>
      </c>
      <c r="L804" s="284">
        <f>IF(ISBLANK(INDEX('Policy Characteristics'!F:F,MATCH($C804,'Policy Characteristics'!$C:$C,0))),"",INDEX('Policy Characteristics'!F:F,MATCH($C804,'Policy Characteristics'!$C:$C,0)))</f>
        <v>0</v>
      </c>
      <c r="M804" s="284">
        <f>IF(ISBLANK(INDEX('Policy Characteristics'!G:G,MATCH($C804,'Policy Characteristics'!$C:$C,0))),"",INDEX('Policy Characteristics'!G:G,MATCH($C804,'Policy Characteristics'!$C:$C,0)))</f>
        <v>1</v>
      </c>
      <c r="N804" s="284">
        <f>IF(ISBLANK(INDEX('Policy Characteristics'!H:H,MATCH($C804,'Policy Characteristics'!$C:$C,0))),"",INDEX('Policy Characteristics'!H:H,MATCH($C804,'Policy Characteristics'!$C:$C,0)))</f>
        <v>0.01</v>
      </c>
      <c r="O804" s="276" t="str">
        <f>IF(ISBLANK(INDEX('Policy Characteristics'!I:I,MATCH($C804,'Policy Characteristics'!$C:$C,0))),"",INDEX('Policy Characteristics'!I:I,MATCH($C804,'Policy Characteristics'!$C:$C,0)))</f>
        <v>% of fuel shifted</v>
      </c>
      <c r="P804" s="276" t="str">
        <f>IF(ISBLANK(INDEX('Policy Characteristics'!J:J,MATCH($C804,'Policy Characteristics'!$C:$C,0))),"",INDEX('Policy Characteristics'!J:J,MATCH($C804,'Policy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4" s="276" t="str">
        <f>IF(ISBLANK(INDEX('Policy Characteristics'!K:K,MATCH($C804,'Policy Characteristics'!$C:$C,0))),"",INDEX('Policy Characteristics'!K:K,MATCH($C804,'Policy Characteristics'!$C:$C,0)))</f>
        <v>industry-ag-main.html#fuel-switching</v>
      </c>
      <c r="R804" s="276" t="str">
        <f>IF(ISBLANK(INDEX('Policy Characteristics'!L:L,MATCH($C804,'Policy Characteristics'!$C:$C,0))),"",INDEX('Policy Characteristics'!L:L,MATCH($C804,'Policy Characteristics'!$C:$C,0)))</f>
        <v>industry-elec-and-hydrogen.html</v>
      </c>
    </row>
    <row r="805" spans="1:18" s="2" customFormat="1" x14ac:dyDescent="0.25">
      <c r="A805" s="276" t="str">
        <f>IF(ISBLANK(INDEX('Policy Characteristics'!A:A,MATCH($C805,'Policy Characteristics'!$C:$C,0))),"",INDEX('Policy Characteristics'!A:A,MATCH($C805,'Policy Characteristics'!$C:$C,0)))</f>
        <v>Industry</v>
      </c>
      <c r="B805" s="285" t="str">
        <f>IF(ISBLANK(INDEX('Policy Characteristics'!B:B,MATCH($C805,'Policy Characteristics'!$C:$C,0))),"",INDEX('Policy Characteristics'!B:B,MATCH($C805,'Policy Characteristics'!$C:$C,0)))</f>
        <v>Hydrogen Combustion</v>
      </c>
      <c r="C805" s="276" t="str">
        <f t="shared" si="36"/>
        <v>Fraction of Eligible Industrial Energy Use Shifted to Hydrogen</v>
      </c>
      <c r="D805" s="6" t="s">
        <v>3108</v>
      </c>
      <c r="E805" s="1" t="s">
        <v>3607</v>
      </c>
      <c r="F805" t="s">
        <v>3072</v>
      </c>
      <c r="G805" s="47" t="s">
        <v>3614</v>
      </c>
      <c r="H805" s="44">
        <v>2091</v>
      </c>
      <c r="I805" s="347" t="s">
        <v>44</v>
      </c>
      <c r="J805" s="277" t="str">
        <f>IF(ISBLANK(INDEX('Policy Characteristics'!D:D,MATCH($C805,'Policy Characteristics'!$C:$C,0))),"",INDEX('Policy Characteristics'!D:D,MATCH($C805,'Policy Characteristics'!$C:$C,0)))</f>
        <v>Hydrogen Combustion</v>
      </c>
      <c r="K805" s="276" t="str">
        <f>IF(ISBLANK(INDEX('Policy Characteristics'!E:E,MATCH($C805,'Policy Characteristics'!$C:$C,0))),"",INDEX('Policy Characteristics'!E:E,MATCH($C805,'Policy Characteristics'!$C:$C,0)))</f>
        <v>indst shift to hydrogen</v>
      </c>
      <c r="L805" s="284">
        <f>IF(ISBLANK(INDEX('Policy Characteristics'!F:F,MATCH($C805,'Policy Characteristics'!$C:$C,0))),"",INDEX('Policy Characteristics'!F:F,MATCH($C805,'Policy Characteristics'!$C:$C,0)))</f>
        <v>0</v>
      </c>
      <c r="M805" s="284">
        <f>IF(ISBLANK(INDEX('Policy Characteristics'!G:G,MATCH($C805,'Policy Characteristics'!$C:$C,0))),"",INDEX('Policy Characteristics'!G:G,MATCH($C805,'Policy Characteristics'!$C:$C,0)))</f>
        <v>1</v>
      </c>
      <c r="N805" s="284">
        <f>IF(ISBLANK(INDEX('Policy Characteristics'!H:H,MATCH($C805,'Policy Characteristics'!$C:$C,0))),"",INDEX('Policy Characteristics'!H:H,MATCH($C805,'Policy Characteristics'!$C:$C,0)))</f>
        <v>0.01</v>
      </c>
      <c r="O805" s="276" t="str">
        <f>IF(ISBLANK(INDEX('Policy Characteristics'!I:I,MATCH($C805,'Policy Characteristics'!$C:$C,0))),"",INDEX('Policy Characteristics'!I:I,MATCH($C805,'Policy Characteristics'!$C:$C,0)))</f>
        <v>% of fuel shifted</v>
      </c>
      <c r="P805" s="276" t="str">
        <f>IF(ISBLANK(INDEX('Policy Characteristics'!J:J,MATCH($C805,'Policy Characteristics'!$C:$C,0))),"",INDEX('Policy Characteristics'!J:J,MATCH($C805,'Policy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5" s="276" t="str">
        <f>IF(ISBLANK(INDEX('Policy Characteristics'!K:K,MATCH($C805,'Policy Characteristics'!$C:$C,0))),"",INDEX('Policy Characteristics'!K:K,MATCH($C805,'Policy Characteristics'!$C:$C,0)))</f>
        <v>industry-ag-main.html#fuel-switching</v>
      </c>
      <c r="R805" s="276" t="str">
        <f>IF(ISBLANK(INDEX('Policy Characteristics'!L:L,MATCH($C805,'Policy Characteristics'!$C:$C,0))),"",INDEX('Policy Characteristics'!L:L,MATCH($C805,'Policy Characteristics'!$C:$C,0)))</f>
        <v>industry-elec-and-hydrogen.html</v>
      </c>
    </row>
    <row r="806" spans="1:18" s="2" customFormat="1" x14ac:dyDescent="0.25">
      <c r="A806" s="276" t="str">
        <f>IF(ISBLANK(INDEX('Policy Characteristics'!A:A,MATCH($C806,'Policy Characteristics'!$C:$C,0))),"",INDEX('Policy Characteristics'!A:A,MATCH($C806,'Policy Characteristics'!$C:$C,0)))</f>
        <v>Industry</v>
      </c>
      <c r="B806" s="285" t="str">
        <f>IF(ISBLANK(INDEX('Policy Characteristics'!B:B,MATCH($C806,'Policy Characteristics'!$C:$C,0))),"",INDEX('Policy Characteristics'!B:B,MATCH($C806,'Policy Characteristics'!$C:$C,0)))</f>
        <v>Hydrogen Combustion</v>
      </c>
      <c r="C806" s="276" t="str">
        <f t="shared" si="36"/>
        <v>Fraction of Eligible Industrial Energy Use Shifted to Hydrogen</v>
      </c>
      <c r="D806" s="6" t="s">
        <v>3108</v>
      </c>
      <c r="E806" s="1" t="s">
        <v>3608</v>
      </c>
      <c r="F806" t="s">
        <v>3072</v>
      </c>
      <c r="G806" s="47" t="s">
        <v>3615</v>
      </c>
      <c r="H806" s="44">
        <v>2092</v>
      </c>
      <c r="I806" s="347" t="s">
        <v>44</v>
      </c>
      <c r="J806" s="277" t="str">
        <f>IF(ISBLANK(INDEX('Policy Characteristics'!D:D,MATCH($C806,'Policy Characteristics'!$C:$C,0))),"",INDEX('Policy Characteristics'!D:D,MATCH($C806,'Policy Characteristics'!$C:$C,0)))</f>
        <v>Hydrogen Combustion</v>
      </c>
      <c r="K806" s="276" t="str">
        <f>IF(ISBLANK(INDEX('Policy Characteristics'!E:E,MATCH($C806,'Policy Characteristics'!$C:$C,0))),"",INDEX('Policy Characteristics'!E:E,MATCH($C806,'Policy Characteristics'!$C:$C,0)))</f>
        <v>indst shift to hydrogen</v>
      </c>
      <c r="L806" s="284">
        <f>IF(ISBLANK(INDEX('Policy Characteristics'!F:F,MATCH($C806,'Policy Characteristics'!$C:$C,0))),"",INDEX('Policy Characteristics'!F:F,MATCH($C806,'Policy Characteristics'!$C:$C,0)))</f>
        <v>0</v>
      </c>
      <c r="M806" s="284">
        <f>IF(ISBLANK(INDEX('Policy Characteristics'!G:G,MATCH($C806,'Policy Characteristics'!$C:$C,0))),"",INDEX('Policy Characteristics'!G:G,MATCH($C806,'Policy Characteristics'!$C:$C,0)))</f>
        <v>1</v>
      </c>
      <c r="N806" s="284">
        <f>IF(ISBLANK(INDEX('Policy Characteristics'!H:H,MATCH($C806,'Policy Characteristics'!$C:$C,0))),"",INDEX('Policy Characteristics'!H:H,MATCH($C806,'Policy Characteristics'!$C:$C,0)))</f>
        <v>0.01</v>
      </c>
      <c r="O806" s="276" t="str">
        <f>IF(ISBLANK(INDEX('Policy Characteristics'!I:I,MATCH($C806,'Policy Characteristics'!$C:$C,0))),"",INDEX('Policy Characteristics'!I:I,MATCH($C806,'Policy Characteristics'!$C:$C,0)))</f>
        <v>% of fuel shifted</v>
      </c>
      <c r="P806" s="276" t="str">
        <f>IF(ISBLANK(INDEX('Policy Characteristics'!J:J,MATCH($C806,'Policy Characteristics'!$C:$C,0))),"",INDEX('Policy Characteristics'!J:J,MATCH($C806,'Policy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6" s="276" t="str">
        <f>IF(ISBLANK(INDEX('Policy Characteristics'!K:K,MATCH($C806,'Policy Characteristics'!$C:$C,0))),"",INDEX('Policy Characteristics'!K:K,MATCH($C806,'Policy Characteristics'!$C:$C,0)))</f>
        <v>industry-ag-main.html#fuel-switching</v>
      </c>
      <c r="R806" s="276" t="str">
        <f>IF(ISBLANK(INDEX('Policy Characteristics'!L:L,MATCH($C806,'Policy Characteristics'!$C:$C,0))),"",INDEX('Policy Characteristics'!L:L,MATCH($C806,'Policy Characteristics'!$C:$C,0)))</f>
        <v>industry-elec-and-hydrogen.html</v>
      </c>
    </row>
    <row r="807" spans="1:18" s="2" customFormat="1" x14ac:dyDescent="0.25">
      <c r="A807" s="276" t="str">
        <f>IF(ISBLANK(INDEX('Policy Characteristics'!A:A,MATCH($C807,'Policy Characteristics'!$C:$C,0))),"",INDEX('Policy Characteristics'!A:A,MATCH($C807,'Policy Characteristics'!$C:$C,0)))</f>
        <v>Industry</v>
      </c>
      <c r="B807" s="285" t="str">
        <f>IF(ISBLANK(INDEX('Policy Characteristics'!B:B,MATCH($C807,'Policy Characteristics'!$C:$C,0))),"",INDEX('Policy Characteristics'!B:B,MATCH($C807,'Policy Characteristics'!$C:$C,0)))</f>
        <v>Hydrogen Combustion</v>
      </c>
      <c r="C807" s="276" t="str">
        <f t="shared" si="36"/>
        <v>Fraction of Eligible Industrial Energy Use Shifted to Hydrogen</v>
      </c>
      <c r="D807" s="6" t="s">
        <v>3108</v>
      </c>
      <c r="E807" s="1" t="s">
        <v>3609</v>
      </c>
      <c r="F807" t="s">
        <v>3072</v>
      </c>
      <c r="G807" s="47" t="s">
        <v>3616</v>
      </c>
      <c r="H807" s="44">
        <v>2093</v>
      </c>
      <c r="I807" s="347" t="s">
        <v>44</v>
      </c>
      <c r="J807" s="277" t="str">
        <f>IF(ISBLANK(INDEX('Policy Characteristics'!D:D,MATCH($C807,'Policy Characteristics'!$C:$C,0))),"",INDEX('Policy Characteristics'!D:D,MATCH($C807,'Policy Characteristics'!$C:$C,0)))</f>
        <v>Hydrogen Combustion</v>
      </c>
      <c r="K807" s="276" t="str">
        <f>IF(ISBLANK(INDEX('Policy Characteristics'!E:E,MATCH($C807,'Policy Characteristics'!$C:$C,0))),"",INDEX('Policy Characteristics'!E:E,MATCH($C807,'Policy Characteristics'!$C:$C,0)))</f>
        <v>indst shift to hydrogen</v>
      </c>
      <c r="L807" s="284">
        <f>IF(ISBLANK(INDEX('Policy Characteristics'!F:F,MATCH($C807,'Policy Characteristics'!$C:$C,0))),"",INDEX('Policy Characteristics'!F:F,MATCH($C807,'Policy Characteristics'!$C:$C,0)))</f>
        <v>0</v>
      </c>
      <c r="M807" s="284">
        <f>IF(ISBLANK(INDEX('Policy Characteristics'!G:G,MATCH($C807,'Policy Characteristics'!$C:$C,0))),"",INDEX('Policy Characteristics'!G:G,MATCH($C807,'Policy Characteristics'!$C:$C,0)))</f>
        <v>1</v>
      </c>
      <c r="N807" s="284">
        <f>IF(ISBLANK(INDEX('Policy Characteristics'!H:H,MATCH($C807,'Policy Characteristics'!$C:$C,0))),"",INDEX('Policy Characteristics'!H:H,MATCH($C807,'Policy Characteristics'!$C:$C,0)))</f>
        <v>0.01</v>
      </c>
      <c r="O807" s="276" t="str">
        <f>IF(ISBLANK(INDEX('Policy Characteristics'!I:I,MATCH($C807,'Policy Characteristics'!$C:$C,0))),"",INDEX('Policy Characteristics'!I:I,MATCH($C807,'Policy Characteristics'!$C:$C,0)))</f>
        <v>% of fuel shifted</v>
      </c>
      <c r="P807" s="276" t="str">
        <f>IF(ISBLANK(INDEX('Policy Characteristics'!J:J,MATCH($C807,'Policy Characteristics'!$C:$C,0))),"",INDEX('Policy Characteristics'!J:J,MATCH($C807,'Policy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7" s="276" t="str">
        <f>IF(ISBLANK(INDEX('Policy Characteristics'!K:K,MATCH($C807,'Policy Characteristics'!$C:$C,0))),"",INDEX('Policy Characteristics'!K:K,MATCH($C807,'Policy Characteristics'!$C:$C,0)))</f>
        <v>industry-ag-main.html#fuel-switching</v>
      </c>
      <c r="R807" s="276" t="str">
        <f>IF(ISBLANK(INDEX('Policy Characteristics'!L:L,MATCH($C807,'Policy Characteristics'!$C:$C,0))),"",INDEX('Policy Characteristics'!L:L,MATCH($C807,'Policy Characteristics'!$C:$C,0)))</f>
        <v>industry-elec-and-hydrogen.html</v>
      </c>
    </row>
    <row r="808" spans="1:18" s="2" customFormat="1" x14ac:dyDescent="0.25">
      <c r="A808" s="276" t="str">
        <f>IF(ISBLANK(INDEX('Policy Characteristics'!A:A,MATCH($C808,'Policy Characteristics'!$C:$C,0))),"",INDEX('Policy Characteristics'!A:A,MATCH($C808,'Policy Characteristics'!$C:$C,0)))</f>
        <v>Industry</v>
      </c>
      <c r="B808" s="285" t="str">
        <f>IF(ISBLANK(INDEX('Policy Characteristics'!B:B,MATCH($C808,'Policy Characteristics'!$C:$C,0))),"",INDEX('Policy Characteristics'!B:B,MATCH($C808,'Policy Characteristics'!$C:$C,0)))</f>
        <v>Hydrogen Combustion</v>
      </c>
      <c r="C808" s="276" t="str">
        <f t="shared" si="36"/>
        <v>Fraction of Eligible Industrial Energy Use Shifted to Hydrogen</v>
      </c>
      <c r="D808" s="6" t="s">
        <v>3108</v>
      </c>
      <c r="E808" s="1" t="s">
        <v>3610</v>
      </c>
      <c r="F808" t="s">
        <v>3072</v>
      </c>
      <c r="G808" s="47" t="s">
        <v>3617</v>
      </c>
      <c r="H808" s="44">
        <v>2094</v>
      </c>
      <c r="I808" s="347" t="s">
        <v>45</v>
      </c>
      <c r="J808" s="277" t="str">
        <f>IF(ISBLANK(INDEX('Policy Characteristics'!D:D,MATCH($C808,'Policy Characteristics'!$C:$C,0))),"",INDEX('Policy Characteristics'!D:D,MATCH($C808,'Policy Characteristics'!$C:$C,0)))</f>
        <v>Hydrogen Combustion</v>
      </c>
      <c r="K808" s="276" t="str">
        <f>IF(ISBLANK(INDEX('Policy Characteristics'!E:E,MATCH($C808,'Policy Characteristics'!$C:$C,0))),"",INDEX('Policy Characteristics'!E:E,MATCH($C808,'Policy Characteristics'!$C:$C,0)))</f>
        <v>indst shift to hydrogen</v>
      </c>
      <c r="L808" s="284">
        <f>IF(ISBLANK(INDEX('Policy Characteristics'!F:F,MATCH($C808,'Policy Characteristics'!$C:$C,0))),"",INDEX('Policy Characteristics'!F:F,MATCH($C808,'Policy Characteristics'!$C:$C,0)))</f>
        <v>0</v>
      </c>
      <c r="M808" s="284">
        <f>IF(ISBLANK(INDEX('Policy Characteristics'!G:G,MATCH($C808,'Policy Characteristics'!$C:$C,0))),"",INDEX('Policy Characteristics'!G:G,MATCH($C808,'Policy Characteristics'!$C:$C,0)))</f>
        <v>1</v>
      </c>
      <c r="N808" s="284">
        <f>IF(ISBLANK(INDEX('Policy Characteristics'!H:H,MATCH($C808,'Policy Characteristics'!$C:$C,0))),"",INDEX('Policy Characteristics'!H:H,MATCH($C808,'Policy Characteristics'!$C:$C,0)))</f>
        <v>0.01</v>
      </c>
      <c r="O808" s="276" t="str">
        <f>IF(ISBLANK(INDEX('Policy Characteristics'!I:I,MATCH($C808,'Policy Characteristics'!$C:$C,0))),"",INDEX('Policy Characteristics'!I:I,MATCH($C808,'Policy Characteristics'!$C:$C,0)))</f>
        <v>% of fuel shifted</v>
      </c>
      <c r="P808" s="276" t="str">
        <f>IF(ISBLANK(INDEX('Policy Characteristics'!J:J,MATCH($C808,'Policy Characteristics'!$C:$C,0))),"",INDEX('Policy Characteristics'!J:J,MATCH($C808,'Policy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8" s="276" t="str">
        <f>IF(ISBLANK(INDEX('Policy Characteristics'!K:K,MATCH($C808,'Policy Characteristics'!$C:$C,0))),"",INDEX('Policy Characteristics'!K:K,MATCH($C808,'Policy Characteristics'!$C:$C,0)))</f>
        <v>industry-ag-main.html#fuel-switching</v>
      </c>
      <c r="R808" s="276" t="str">
        <f>IF(ISBLANK(INDEX('Policy Characteristics'!L:L,MATCH($C808,'Policy Characteristics'!$C:$C,0))),"",INDEX('Policy Characteristics'!L:L,MATCH($C808,'Policy Characteristics'!$C:$C,0)))</f>
        <v>industry-elec-and-hydrogen.html</v>
      </c>
    </row>
    <row r="809" spans="1:18" s="2" customFormat="1" x14ac:dyDescent="0.25">
      <c r="A809" s="276" t="str">
        <f>IF(ISBLANK(INDEX('Policy Characteristics'!A:A,MATCH($C809,'Policy Characteristics'!$C:$C,0))),"",INDEX('Policy Characteristics'!A:A,MATCH($C809,'Policy Characteristics'!$C:$C,0)))</f>
        <v>Industry</v>
      </c>
      <c r="B809" s="285" t="str">
        <f>IF(ISBLANK(INDEX('Policy Characteristics'!B:B,MATCH($C809,'Policy Characteristics'!$C:$C,0))),"",INDEX('Policy Characteristics'!B:B,MATCH($C809,'Policy Characteristics'!$C:$C,0)))</f>
        <v>Hydrogen Combustion</v>
      </c>
      <c r="C809" s="276" t="str">
        <f t="shared" si="36"/>
        <v>Fraction of Eligible Industrial Energy Use Shifted to Hydrogen</v>
      </c>
      <c r="D809" s="6" t="s">
        <v>3108</v>
      </c>
      <c r="E809" s="1" t="s">
        <v>3611</v>
      </c>
      <c r="F809" t="s">
        <v>3072</v>
      </c>
      <c r="G809" s="47" t="s">
        <v>3618</v>
      </c>
      <c r="H809" s="44">
        <v>2095</v>
      </c>
      <c r="I809" s="347" t="s">
        <v>44</v>
      </c>
      <c r="J809" s="277" t="str">
        <f>IF(ISBLANK(INDEX('Policy Characteristics'!D:D,MATCH($C809,'Policy Characteristics'!$C:$C,0))),"",INDEX('Policy Characteristics'!D:D,MATCH($C809,'Policy Characteristics'!$C:$C,0)))</f>
        <v>Hydrogen Combustion</v>
      </c>
      <c r="K809" s="276" t="str">
        <f>IF(ISBLANK(INDEX('Policy Characteristics'!E:E,MATCH($C809,'Policy Characteristics'!$C:$C,0))),"",INDEX('Policy Characteristics'!E:E,MATCH($C809,'Policy Characteristics'!$C:$C,0)))</f>
        <v>indst shift to hydrogen</v>
      </c>
      <c r="L809" s="284">
        <f>IF(ISBLANK(INDEX('Policy Characteristics'!F:F,MATCH($C809,'Policy Characteristics'!$C:$C,0))),"",INDEX('Policy Characteristics'!F:F,MATCH($C809,'Policy Characteristics'!$C:$C,0)))</f>
        <v>0</v>
      </c>
      <c r="M809" s="284">
        <f>IF(ISBLANK(INDEX('Policy Characteristics'!G:G,MATCH($C809,'Policy Characteristics'!$C:$C,0))),"",INDEX('Policy Characteristics'!G:G,MATCH($C809,'Policy Characteristics'!$C:$C,0)))</f>
        <v>1</v>
      </c>
      <c r="N809" s="284">
        <f>IF(ISBLANK(INDEX('Policy Characteristics'!H:H,MATCH($C809,'Policy Characteristics'!$C:$C,0))),"",INDEX('Policy Characteristics'!H:H,MATCH($C809,'Policy Characteristics'!$C:$C,0)))</f>
        <v>0.01</v>
      </c>
      <c r="O809" s="276" t="str">
        <f>IF(ISBLANK(INDEX('Policy Characteristics'!I:I,MATCH($C809,'Policy Characteristics'!$C:$C,0))),"",INDEX('Policy Characteristics'!I:I,MATCH($C809,'Policy Characteristics'!$C:$C,0)))</f>
        <v>% of fuel shifted</v>
      </c>
      <c r="P809" s="276" t="str">
        <f>IF(ISBLANK(INDEX('Policy Characteristics'!J:J,MATCH($C809,'Policy Characteristics'!$C:$C,0))),"",INDEX('Policy Characteristics'!J:J,MATCH($C809,'Policy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09" s="276" t="str">
        <f>IF(ISBLANK(INDEX('Policy Characteristics'!K:K,MATCH($C809,'Policy Characteristics'!$C:$C,0))),"",INDEX('Policy Characteristics'!K:K,MATCH($C809,'Policy Characteristics'!$C:$C,0)))</f>
        <v>industry-ag-main.html#fuel-switching</v>
      </c>
      <c r="R809" s="276" t="str">
        <f>IF(ISBLANK(INDEX('Policy Characteristics'!L:L,MATCH($C809,'Policy Characteristics'!$C:$C,0))),"",INDEX('Policy Characteristics'!L:L,MATCH($C809,'Policy Characteristics'!$C:$C,0)))</f>
        <v>industry-elec-and-hydrogen.html</v>
      </c>
    </row>
    <row r="810" spans="1:18" s="2" customFormat="1" x14ac:dyDescent="0.25">
      <c r="A810" s="276" t="str">
        <f>IF(ISBLANK(INDEX('Policy Characteristics'!A:A,MATCH($C810,'Policy Characteristics'!$C:$C,0))),"",INDEX('Policy Characteristics'!A:A,MATCH($C810,'Policy Characteristics'!$C:$C,0)))</f>
        <v>Industry</v>
      </c>
      <c r="B810" s="285" t="str">
        <f>IF(ISBLANK(INDEX('Policy Characteristics'!B:B,MATCH($C810,'Policy Characteristics'!$C:$C,0))),"",INDEX('Policy Characteristics'!B:B,MATCH($C810,'Policy Characteristics'!$C:$C,0)))</f>
        <v>Hydrogen Combustion</v>
      </c>
      <c r="C810" s="276" t="str">
        <f t="shared" si="36"/>
        <v>Fraction of Eligible Industrial Energy Use Shifted to Hydrogen</v>
      </c>
      <c r="D810" s="6" t="s">
        <v>3108</v>
      </c>
      <c r="E810" s="1" t="s">
        <v>3612</v>
      </c>
      <c r="F810" t="s">
        <v>3072</v>
      </c>
      <c r="G810" s="47" t="s">
        <v>3619</v>
      </c>
      <c r="H810" s="44">
        <v>2096</v>
      </c>
      <c r="I810" s="347" t="s">
        <v>45</v>
      </c>
      <c r="J810" s="277" t="str">
        <f>IF(ISBLANK(INDEX('Policy Characteristics'!D:D,MATCH($C810,'Policy Characteristics'!$C:$C,0))),"",INDEX('Policy Characteristics'!D:D,MATCH($C810,'Policy Characteristics'!$C:$C,0)))</f>
        <v>Hydrogen Combustion</v>
      </c>
      <c r="K810" s="276" t="str">
        <f>IF(ISBLANK(INDEX('Policy Characteristics'!E:E,MATCH($C810,'Policy Characteristics'!$C:$C,0))),"",INDEX('Policy Characteristics'!E:E,MATCH($C810,'Policy Characteristics'!$C:$C,0)))</f>
        <v>indst shift to hydrogen</v>
      </c>
      <c r="L810" s="284">
        <f>IF(ISBLANK(INDEX('Policy Characteristics'!F:F,MATCH($C810,'Policy Characteristics'!$C:$C,0))),"",INDEX('Policy Characteristics'!F:F,MATCH($C810,'Policy Characteristics'!$C:$C,0)))</f>
        <v>0</v>
      </c>
      <c r="M810" s="284">
        <f>IF(ISBLANK(INDEX('Policy Characteristics'!G:G,MATCH($C810,'Policy Characteristics'!$C:$C,0))),"",INDEX('Policy Characteristics'!G:G,MATCH($C810,'Policy Characteristics'!$C:$C,0)))</f>
        <v>1</v>
      </c>
      <c r="N810" s="284">
        <f>IF(ISBLANK(INDEX('Policy Characteristics'!H:H,MATCH($C810,'Policy Characteristics'!$C:$C,0))),"",INDEX('Policy Characteristics'!H:H,MATCH($C810,'Policy Characteristics'!$C:$C,0)))</f>
        <v>0.01</v>
      </c>
      <c r="O810" s="276" t="str">
        <f>IF(ISBLANK(INDEX('Policy Characteristics'!I:I,MATCH($C810,'Policy Characteristics'!$C:$C,0))),"",INDEX('Policy Characteristics'!I:I,MATCH($C810,'Policy Characteristics'!$C:$C,0)))</f>
        <v>% of fuel shifted</v>
      </c>
      <c r="P810" s="276" t="str">
        <f>IF(ISBLANK(INDEX('Policy Characteristics'!J:J,MATCH($C810,'Policy Characteristics'!$C:$C,0))),"",INDEX('Policy Characteristics'!J:J,MATCH($C810,'Policy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0" s="276" t="str">
        <f>IF(ISBLANK(INDEX('Policy Characteristics'!K:K,MATCH($C810,'Policy Characteristics'!$C:$C,0))),"",INDEX('Policy Characteristics'!K:K,MATCH($C810,'Policy Characteristics'!$C:$C,0)))</f>
        <v>industry-ag-main.html#fuel-switching</v>
      </c>
      <c r="R810" s="276" t="str">
        <f>IF(ISBLANK(INDEX('Policy Characteristics'!L:L,MATCH($C810,'Policy Characteristics'!$C:$C,0))),"",INDEX('Policy Characteristics'!L:L,MATCH($C810,'Policy Characteristics'!$C:$C,0)))</f>
        <v>industry-elec-and-hydrogen.html</v>
      </c>
    </row>
    <row r="811" spans="1:18" s="2" customFormat="1" x14ac:dyDescent="0.25">
      <c r="A811" s="276" t="str">
        <f>IF(ISBLANK(INDEX('Policy Characteristics'!A:A,MATCH($C811,'Policy Characteristics'!$C:$C,0))),"",INDEX('Policy Characteristics'!A:A,MATCH($C811,'Policy Characteristics'!$C:$C,0)))</f>
        <v>Industry</v>
      </c>
      <c r="B811" s="285" t="str">
        <f>IF(ISBLANK(INDEX('Policy Characteristics'!B:B,MATCH($C811,'Policy Characteristics'!$C:$C,0))),"",INDEX('Policy Characteristics'!B:B,MATCH($C811,'Policy Characteristics'!$C:$C,0)))</f>
        <v>Hydrogen Combustion</v>
      </c>
      <c r="C811" s="276" t="str">
        <f t="shared" si="36"/>
        <v>Fraction of Eligible Industrial Energy Use Shifted to Hydrogen</v>
      </c>
      <c r="D811" s="6" t="s">
        <v>3108</v>
      </c>
      <c r="E811" s="1" t="s">
        <v>3606</v>
      </c>
      <c r="F811" t="s">
        <v>3072</v>
      </c>
      <c r="G811" s="47" t="s">
        <v>3620</v>
      </c>
      <c r="H811" s="44">
        <v>2097</v>
      </c>
      <c r="I811" s="347" t="s">
        <v>44</v>
      </c>
      <c r="J811" s="277" t="str">
        <f>IF(ISBLANK(INDEX('Policy Characteristics'!D:D,MATCH($C811,'Policy Characteristics'!$C:$C,0))),"",INDEX('Policy Characteristics'!D:D,MATCH($C811,'Policy Characteristics'!$C:$C,0)))</f>
        <v>Hydrogen Combustion</v>
      </c>
      <c r="K811" s="276" t="str">
        <f>IF(ISBLANK(INDEX('Policy Characteristics'!E:E,MATCH($C811,'Policy Characteristics'!$C:$C,0))),"",INDEX('Policy Characteristics'!E:E,MATCH($C811,'Policy Characteristics'!$C:$C,0)))</f>
        <v>indst shift to hydrogen</v>
      </c>
      <c r="L811" s="284">
        <f>IF(ISBLANK(INDEX('Policy Characteristics'!F:F,MATCH($C811,'Policy Characteristics'!$C:$C,0))),"",INDEX('Policy Characteristics'!F:F,MATCH($C811,'Policy Characteristics'!$C:$C,0)))</f>
        <v>0</v>
      </c>
      <c r="M811" s="284">
        <f>IF(ISBLANK(INDEX('Policy Characteristics'!G:G,MATCH($C811,'Policy Characteristics'!$C:$C,0))),"",INDEX('Policy Characteristics'!G:G,MATCH($C811,'Policy Characteristics'!$C:$C,0)))</f>
        <v>1</v>
      </c>
      <c r="N811" s="284">
        <f>IF(ISBLANK(INDEX('Policy Characteristics'!H:H,MATCH($C811,'Policy Characteristics'!$C:$C,0))),"",INDEX('Policy Characteristics'!H:H,MATCH($C811,'Policy Characteristics'!$C:$C,0)))</f>
        <v>0.01</v>
      </c>
      <c r="O811" s="276" t="str">
        <f>IF(ISBLANK(INDEX('Policy Characteristics'!I:I,MATCH($C811,'Policy Characteristics'!$C:$C,0))),"",INDEX('Policy Characteristics'!I:I,MATCH($C811,'Policy Characteristics'!$C:$C,0)))</f>
        <v>% of fuel shifted</v>
      </c>
      <c r="P811" s="276" t="str">
        <f>IF(ISBLANK(INDEX('Policy Characteristics'!J:J,MATCH($C811,'Policy Characteristics'!$C:$C,0))),"",INDEX('Policy Characteristics'!J:J,MATCH($C811,'Policy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1" s="276" t="str">
        <f>IF(ISBLANK(INDEX('Policy Characteristics'!K:K,MATCH($C811,'Policy Characteristics'!$C:$C,0))),"",INDEX('Policy Characteristics'!K:K,MATCH($C811,'Policy Characteristics'!$C:$C,0)))</f>
        <v>industry-ag-main.html#fuel-switching</v>
      </c>
      <c r="R811" s="276" t="str">
        <f>IF(ISBLANK(INDEX('Policy Characteristics'!L:L,MATCH($C811,'Policy Characteristics'!$C:$C,0))),"",INDEX('Policy Characteristics'!L:L,MATCH($C811,'Policy Characteristics'!$C:$C,0)))</f>
        <v>industry-elec-and-hydrogen.html</v>
      </c>
    </row>
    <row r="812" spans="1:18" s="2" customFormat="1" x14ac:dyDescent="0.25">
      <c r="A812" s="276" t="str">
        <f>IF(ISBLANK(INDEX('Policy Characteristics'!A:A,MATCH($C812,'Policy Characteristics'!$C:$C,0))),"",INDEX('Policy Characteristics'!A:A,MATCH($C812,'Policy Characteristics'!$C:$C,0)))</f>
        <v>Industry</v>
      </c>
      <c r="B812" s="285" t="str">
        <f>IF(ISBLANK(INDEX('Policy Characteristics'!B:B,MATCH($C812,'Policy Characteristics'!$C:$C,0))),"",INDEX('Policy Characteristics'!B:B,MATCH($C812,'Policy Characteristics'!$C:$C,0)))</f>
        <v>Hydrogen Combustion</v>
      </c>
      <c r="C812" s="276" t="str">
        <f t="shared" si="36"/>
        <v>Fraction of Eligible Industrial Energy Use Shifted to Hydrogen</v>
      </c>
      <c r="D812" s="6" t="s">
        <v>3109</v>
      </c>
      <c r="E812" s="1" t="s">
        <v>3605</v>
      </c>
      <c r="F812" t="s">
        <v>3073</v>
      </c>
      <c r="G812" s="47" t="s">
        <v>3613</v>
      </c>
      <c r="H812" s="44">
        <v>2098</v>
      </c>
      <c r="I812" s="347" t="s">
        <v>44</v>
      </c>
      <c r="J812" s="277" t="str">
        <f>IF(ISBLANK(INDEX('Policy Characteristics'!D:D,MATCH($C812,'Policy Characteristics'!$C:$C,0))),"",INDEX('Policy Characteristics'!D:D,MATCH($C812,'Policy Characteristics'!$C:$C,0)))</f>
        <v>Hydrogen Combustion</v>
      </c>
      <c r="K812" s="276" t="str">
        <f>IF(ISBLANK(INDEX('Policy Characteristics'!E:E,MATCH($C812,'Policy Characteristics'!$C:$C,0))),"",INDEX('Policy Characteristics'!E:E,MATCH($C812,'Policy Characteristics'!$C:$C,0)))</f>
        <v>indst shift to hydrogen</v>
      </c>
      <c r="L812" s="284">
        <f>IF(ISBLANK(INDEX('Policy Characteristics'!F:F,MATCH($C812,'Policy Characteristics'!$C:$C,0))),"",INDEX('Policy Characteristics'!F:F,MATCH($C812,'Policy Characteristics'!$C:$C,0)))</f>
        <v>0</v>
      </c>
      <c r="M812" s="284">
        <f>IF(ISBLANK(INDEX('Policy Characteristics'!G:G,MATCH($C812,'Policy Characteristics'!$C:$C,0))),"",INDEX('Policy Characteristics'!G:G,MATCH($C812,'Policy Characteristics'!$C:$C,0)))</f>
        <v>1</v>
      </c>
      <c r="N812" s="284">
        <f>IF(ISBLANK(INDEX('Policy Characteristics'!H:H,MATCH($C812,'Policy Characteristics'!$C:$C,0))),"",INDEX('Policy Characteristics'!H:H,MATCH($C812,'Policy Characteristics'!$C:$C,0)))</f>
        <v>0.01</v>
      </c>
      <c r="O812" s="276" t="str">
        <f>IF(ISBLANK(INDEX('Policy Characteristics'!I:I,MATCH($C812,'Policy Characteristics'!$C:$C,0))),"",INDEX('Policy Characteristics'!I:I,MATCH($C812,'Policy Characteristics'!$C:$C,0)))</f>
        <v>% of fuel shifted</v>
      </c>
      <c r="P812" s="276" t="str">
        <f>IF(ISBLANK(INDEX('Policy Characteristics'!J:J,MATCH($C812,'Policy Characteristics'!$C:$C,0))),"",INDEX('Policy Characteristics'!J:J,MATCH($C812,'Policy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2" s="276" t="str">
        <f>IF(ISBLANK(INDEX('Policy Characteristics'!K:K,MATCH($C812,'Policy Characteristics'!$C:$C,0))),"",INDEX('Policy Characteristics'!K:K,MATCH($C812,'Policy Characteristics'!$C:$C,0)))</f>
        <v>industry-ag-main.html#fuel-switching</v>
      </c>
      <c r="R812" s="276" t="str">
        <f>IF(ISBLANK(INDEX('Policy Characteristics'!L:L,MATCH($C812,'Policy Characteristics'!$C:$C,0))),"",INDEX('Policy Characteristics'!L:L,MATCH($C812,'Policy Characteristics'!$C:$C,0)))</f>
        <v>industry-elec-and-hydrogen.html</v>
      </c>
    </row>
    <row r="813" spans="1:18" s="2" customFormat="1" x14ac:dyDescent="0.25">
      <c r="A813" s="276" t="str">
        <f>IF(ISBLANK(INDEX('Policy Characteristics'!A:A,MATCH($C813,'Policy Characteristics'!$C:$C,0))),"",INDEX('Policy Characteristics'!A:A,MATCH($C813,'Policy Characteristics'!$C:$C,0)))</f>
        <v>Industry</v>
      </c>
      <c r="B813" s="285" t="str">
        <f>IF(ISBLANK(INDEX('Policy Characteristics'!B:B,MATCH($C813,'Policy Characteristics'!$C:$C,0))),"",INDEX('Policy Characteristics'!B:B,MATCH($C813,'Policy Characteristics'!$C:$C,0)))</f>
        <v>Hydrogen Combustion</v>
      </c>
      <c r="C813" s="276" t="str">
        <f t="shared" si="36"/>
        <v>Fraction of Eligible Industrial Energy Use Shifted to Hydrogen</v>
      </c>
      <c r="D813" s="6" t="s">
        <v>3109</v>
      </c>
      <c r="E813" s="1" t="s">
        <v>3607</v>
      </c>
      <c r="F813" t="s">
        <v>3073</v>
      </c>
      <c r="G813" s="47" t="s">
        <v>3614</v>
      </c>
      <c r="H813" s="44">
        <v>2099</v>
      </c>
      <c r="I813" s="347" t="s">
        <v>44</v>
      </c>
      <c r="J813" s="277" t="str">
        <f>IF(ISBLANK(INDEX('Policy Characteristics'!D:D,MATCH($C813,'Policy Characteristics'!$C:$C,0))),"",INDEX('Policy Characteristics'!D:D,MATCH($C813,'Policy Characteristics'!$C:$C,0)))</f>
        <v>Hydrogen Combustion</v>
      </c>
      <c r="K813" s="276" t="str">
        <f>IF(ISBLANK(INDEX('Policy Characteristics'!E:E,MATCH($C813,'Policy Characteristics'!$C:$C,0))),"",INDEX('Policy Characteristics'!E:E,MATCH($C813,'Policy Characteristics'!$C:$C,0)))</f>
        <v>indst shift to hydrogen</v>
      </c>
      <c r="L813" s="284">
        <f>IF(ISBLANK(INDEX('Policy Characteristics'!F:F,MATCH($C813,'Policy Characteristics'!$C:$C,0))),"",INDEX('Policy Characteristics'!F:F,MATCH($C813,'Policy Characteristics'!$C:$C,0)))</f>
        <v>0</v>
      </c>
      <c r="M813" s="284">
        <f>IF(ISBLANK(INDEX('Policy Characteristics'!G:G,MATCH($C813,'Policy Characteristics'!$C:$C,0))),"",INDEX('Policy Characteristics'!G:G,MATCH($C813,'Policy Characteristics'!$C:$C,0)))</f>
        <v>1</v>
      </c>
      <c r="N813" s="284">
        <f>IF(ISBLANK(INDEX('Policy Characteristics'!H:H,MATCH($C813,'Policy Characteristics'!$C:$C,0))),"",INDEX('Policy Characteristics'!H:H,MATCH($C813,'Policy Characteristics'!$C:$C,0)))</f>
        <v>0.01</v>
      </c>
      <c r="O813" s="276" t="str">
        <f>IF(ISBLANK(INDEX('Policy Characteristics'!I:I,MATCH($C813,'Policy Characteristics'!$C:$C,0))),"",INDEX('Policy Characteristics'!I:I,MATCH($C813,'Policy Characteristics'!$C:$C,0)))</f>
        <v>% of fuel shifted</v>
      </c>
      <c r="P813" s="276" t="str">
        <f>IF(ISBLANK(INDEX('Policy Characteristics'!J:J,MATCH($C813,'Policy Characteristics'!$C:$C,0))),"",INDEX('Policy Characteristics'!J:J,MATCH($C813,'Policy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3" s="276" t="str">
        <f>IF(ISBLANK(INDEX('Policy Characteristics'!K:K,MATCH($C813,'Policy Characteristics'!$C:$C,0))),"",INDEX('Policy Characteristics'!K:K,MATCH($C813,'Policy Characteristics'!$C:$C,0)))</f>
        <v>industry-ag-main.html#fuel-switching</v>
      </c>
      <c r="R813" s="276" t="str">
        <f>IF(ISBLANK(INDEX('Policy Characteristics'!L:L,MATCH($C813,'Policy Characteristics'!$C:$C,0))),"",INDEX('Policy Characteristics'!L:L,MATCH($C813,'Policy Characteristics'!$C:$C,0)))</f>
        <v>industry-elec-and-hydrogen.html</v>
      </c>
    </row>
    <row r="814" spans="1:18" s="2" customFormat="1" x14ac:dyDescent="0.25">
      <c r="A814" s="276" t="str">
        <f>IF(ISBLANK(INDEX('Policy Characteristics'!A:A,MATCH($C814,'Policy Characteristics'!$C:$C,0))),"",INDEX('Policy Characteristics'!A:A,MATCH($C814,'Policy Characteristics'!$C:$C,0)))</f>
        <v>Industry</v>
      </c>
      <c r="B814" s="285" t="str">
        <f>IF(ISBLANK(INDEX('Policy Characteristics'!B:B,MATCH($C814,'Policy Characteristics'!$C:$C,0))),"",INDEX('Policy Characteristics'!B:B,MATCH($C814,'Policy Characteristics'!$C:$C,0)))</f>
        <v>Hydrogen Combustion</v>
      </c>
      <c r="C814" s="276" t="str">
        <f t="shared" ref="C814:C877" si="37">C$748</f>
        <v>Fraction of Eligible Industrial Energy Use Shifted to Hydrogen</v>
      </c>
      <c r="D814" s="6" t="s">
        <v>3109</v>
      </c>
      <c r="E814" s="1" t="s">
        <v>3608</v>
      </c>
      <c r="F814" t="s">
        <v>3073</v>
      </c>
      <c r="G814" s="47" t="s">
        <v>3615</v>
      </c>
      <c r="H814" s="44">
        <v>2100</v>
      </c>
      <c r="I814" s="347" t="s">
        <v>44</v>
      </c>
      <c r="J814" s="277" t="str">
        <f>IF(ISBLANK(INDEX('Policy Characteristics'!D:D,MATCH($C814,'Policy Characteristics'!$C:$C,0))),"",INDEX('Policy Characteristics'!D:D,MATCH($C814,'Policy Characteristics'!$C:$C,0)))</f>
        <v>Hydrogen Combustion</v>
      </c>
      <c r="K814" s="276" t="str">
        <f>IF(ISBLANK(INDEX('Policy Characteristics'!E:E,MATCH($C814,'Policy Characteristics'!$C:$C,0))),"",INDEX('Policy Characteristics'!E:E,MATCH($C814,'Policy Characteristics'!$C:$C,0)))</f>
        <v>indst shift to hydrogen</v>
      </c>
      <c r="L814" s="284">
        <f>IF(ISBLANK(INDEX('Policy Characteristics'!F:F,MATCH($C814,'Policy Characteristics'!$C:$C,0))),"",INDEX('Policy Characteristics'!F:F,MATCH($C814,'Policy Characteristics'!$C:$C,0)))</f>
        <v>0</v>
      </c>
      <c r="M814" s="284">
        <f>IF(ISBLANK(INDEX('Policy Characteristics'!G:G,MATCH($C814,'Policy Characteristics'!$C:$C,0))),"",INDEX('Policy Characteristics'!G:G,MATCH($C814,'Policy Characteristics'!$C:$C,0)))</f>
        <v>1</v>
      </c>
      <c r="N814" s="284">
        <f>IF(ISBLANK(INDEX('Policy Characteristics'!H:H,MATCH($C814,'Policy Characteristics'!$C:$C,0))),"",INDEX('Policy Characteristics'!H:H,MATCH($C814,'Policy Characteristics'!$C:$C,0)))</f>
        <v>0.01</v>
      </c>
      <c r="O814" s="276" t="str">
        <f>IF(ISBLANK(INDEX('Policy Characteristics'!I:I,MATCH($C814,'Policy Characteristics'!$C:$C,0))),"",INDEX('Policy Characteristics'!I:I,MATCH($C814,'Policy Characteristics'!$C:$C,0)))</f>
        <v>% of fuel shifted</v>
      </c>
      <c r="P814" s="276" t="str">
        <f>IF(ISBLANK(INDEX('Policy Characteristics'!J:J,MATCH($C814,'Policy Characteristics'!$C:$C,0))),"",INDEX('Policy Characteristics'!J:J,MATCH($C814,'Policy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4" s="276" t="str">
        <f>IF(ISBLANK(INDEX('Policy Characteristics'!K:K,MATCH($C814,'Policy Characteristics'!$C:$C,0))),"",INDEX('Policy Characteristics'!K:K,MATCH($C814,'Policy Characteristics'!$C:$C,0)))</f>
        <v>industry-ag-main.html#fuel-switching</v>
      </c>
      <c r="R814" s="276" t="str">
        <f>IF(ISBLANK(INDEX('Policy Characteristics'!L:L,MATCH($C814,'Policy Characteristics'!$C:$C,0))),"",INDEX('Policy Characteristics'!L:L,MATCH($C814,'Policy Characteristics'!$C:$C,0)))</f>
        <v>industry-elec-and-hydrogen.html</v>
      </c>
    </row>
    <row r="815" spans="1:18" s="2" customFormat="1" x14ac:dyDescent="0.25">
      <c r="A815" s="276" t="str">
        <f>IF(ISBLANK(INDEX('Policy Characteristics'!A:A,MATCH($C815,'Policy Characteristics'!$C:$C,0))),"",INDEX('Policy Characteristics'!A:A,MATCH($C815,'Policy Characteristics'!$C:$C,0)))</f>
        <v>Industry</v>
      </c>
      <c r="B815" s="285" t="str">
        <f>IF(ISBLANK(INDEX('Policy Characteristics'!B:B,MATCH($C815,'Policy Characteristics'!$C:$C,0))),"",INDEX('Policy Characteristics'!B:B,MATCH($C815,'Policy Characteristics'!$C:$C,0)))</f>
        <v>Hydrogen Combustion</v>
      </c>
      <c r="C815" s="276" t="str">
        <f t="shared" si="37"/>
        <v>Fraction of Eligible Industrial Energy Use Shifted to Hydrogen</v>
      </c>
      <c r="D815" s="6" t="s">
        <v>3109</v>
      </c>
      <c r="E815" s="1" t="s">
        <v>3609</v>
      </c>
      <c r="F815" t="s">
        <v>3073</v>
      </c>
      <c r="G815" s="47" t="s">
        <v>3616</v>
      </c>
      <c r="H815" s="44">
        <v>2101</v>
      </c>
      <c r="I815" s="347" t="s">
        <v>44</v>
      </c>
      <c r="J815" s="277" t="str">
        <f>IF(ISBLANK(INDEX('Policy Characteristics'!D:D,MATCH($C815,'Policy Characteristics'!$C:$C,0))),"",INDEX('Policy Characteristics'!D:D,MATCH($C815,'Policy Characteristics'!$C:$C,0)))</f>
        <v>Hydrogen Combustion</v>
      </c>
      <c r="K815" s="276" t="str">
        <f>IF(ISBLANK(INDEX('Policy Characteristics'!E:E,MATCH($C815,'Policy Characteristics'!$C:$C,0))),"",INDEX('Policy Characteristics'!E:E,MATCH($C815,'Policy Characteristics'!$C:$C,0)))</f>
        <v>indst shift to hydrogen</v>
      </c>
      <c r="L815" s="284">
        <f>IF(ISBLANK(INDEX('Policy Characteristics'!F:F,MATCH($C815,'Policy Characteristics'!$C:$C,0))),"",INDEX('Policy Characteristics'!F:F,MATCH($C815,'Policy Characteristics'!$C:$C,0)))</f>
        <v>0</v>
      </c>
      <c r="M815" s="284">
        <f>IF(ISBLANK(INDEX('Policy Characteristics'!G:G,MATCH($C815,'Policy Characteristics'!$C:$C,0))),"",INDEX('Policy Characteristics'!G:G,MATCH($C815,'Policy Characteristics'!$C:$C,0)))</f>
        <v>1</v>
      </c>
      <c r="N815" s="284">
        <f>IF(ISBLANK(INDEX('Policy Characteristics'!H:H,MATCH($C815,'Policy Characteristics'!$C:$C,0))),"",INDEX('Policy Characteristics'!H:H,MATCH($C815,'Policy Characteristics'!$C:$C,0)))</f>
        <v>0.01</v>
      </c>
      <c r="O815" s="276" t="str">
        <f>IF(ISBLANK(INDEX('Policy Characteristics'!I:I,MATCH($C815,'Policy Characteristics'!$C:$C,0))),"",INDEX('Policy Characteristics'!I:I,MATCH($C815,'Policy Characteristics'!$C:$C,0)))</f>
        <v>% of fuel shifted</v>
      </c>
      <c r="P815" s="276" t="str">
        <f>IF(ISBLANK(INDEX('Policy Characteristics'!J:J,MATCH($C815,'Policy Characteristics'!$C:$C,0))),"",INDEX('Policy Characteristics'!J:J,MATCH($C815,'Policy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5" s="276" t="str">
        <f>IF(ISBLANK(INDEX('Policy Characteristics'!K:K,MATCH($C815,'Policy Characteristics'!$C:$C,0))),"",INDEX('Policy Characteristics'!K:K,MATCH($C815,'Policy Characteristics'!$C:$C,0)))</f>
        <v>industry-ag-main.html#fuel-switching</v>
      </c>
      <c r="R815" s="276" t="str">
        <f>IF(ISBLANK(INDEX('Policy Characteristics'!L:L,MATCH($C815,'Policy Characteristics'!$C:$C,0))),"",INDEX('Policy Characteristics'!L:L,MATCH($C815,'Policy Characteristics'!$C:$C,0)))</f>
        <v>industry-elec-and-hydrogen.html</v>
      </c>
    </row>
    <row r="816" spans="1:18" s="2" customFormat="1" x14ac:dyDescent="0.25">
      <c r="A816" s="276" t="str">
        <f>IF(ISBLANK(INDEX('Policy Characteristics'!A:A,MATCH($C816,'Policy Characteristics'!$C:$C,0))),"",INDEX('Policy Characteristics'!A:A,MATCH($C816,'Policy Characteristics'!$C:$C,0)))</f>
        <v>Industry</v>
      </c>
      <c r="B816" s="285" t="str">
        <f>IF(ISBLANK(INDEX('Policy Characteristics'!B:B,MATCH($C816,'Policy Characteristics'!$C:$C,0))),"",INDEX('Policy Characteristics'!B:B,MATCH($C816,'Policy Characteristics'!$C:$C,0)))</f>
        <v>Hydrogen Combustion</v>
      </c>
      <c r="C816" s="276" t="str">
        <f t="shared" si="37"/>
        <v>Fraction of Eligible Industrial Energy Use Shifted to Hydrogen</v>
      </c>
      <c r="D816" s="6" t="s">
        <v>3109</v>
      </c>
      <c r="E816" s="1" t="s">
        <v>3610</v>
      </c>
      <c r="F816" t="s">
        <v>3073</v>
      </c>
      <c r="G816" s="47" t="s">
        <v>3617</v>
      </c>
      <c r="H816" s="44">
        <v>2102</v>
      </c>
      <c r="I816" s="347" t="s">
        <v>44</v>
      </c>
      <c r="J816" s="277" t="str">
        <f>IF(ISBLANK(INDEX('Policy Characteristics'!D:D,MATCH($C816,'Policy Characteristics'!$C:$C,0))),"",INDEX('Policy Characteristics'!D:D,MATCH($C816,'Policy Characteristics'!$C:$C,0)))</f>
        <v>Hydrogen Combustion</v>
      </c>
      <c r="K816" s="276" t="str">
        <f>IF(ISBLANK(INDEX('Policy Characteristics'!E:E,MATCH($C816,'Policy Characteristics'!$C:$C,0))),"",INDEX('Policy Characteristics'!E:E,MATCH($C816,'Policy Characteristics'!$C:$C,0)))</f>
        <v>indst shift to hydrogen</v>
      </c>
      <c r="L816" s="284">
        <f>IF(ISBLANK(INDEX('Policy Characteristics'!F:F,MATCH($C816,'Policy Characteristics'!$C:$C,0))),"",INDEX('Policy Characteristics'!F:F,MATCH($C816,'Policy Characteristics'!$C:$C,0)))</f>
        <v>0</v>
      </c>
      <c r="M816" s="284">
        <f>IF(ISBLANK(INDEX('Policy Characteristics'!G:G,MATCH($C816,'Policy Characteristics'!$C:$C,0))),"",INDEX('Policy Characteristics'!G:G,MATCH($C816,'Policy Characteristics'!$C:$C,0)))</f>
        <v>1</v>
      </c>
      <c r="N816" s="284">
        <f>IF(ISBLANK(INDEX('Policy Characteristics'!H:H,MATCH($C816,'Policy Characteristics'!$C:$C,0))),"",INDEX('Policy Characteristics'!H:H,MATCH($C816,'Policy Characteristics'!$C:$C,0)))</f>
        <v>0.01</v>
      </c>
      <c r="O816" s="276" t="str">
        <f>IF(ISBLANK(INDEX('Policy Characteristics'!I:I,MATCH($C816,'Policy Characteristics'!$C:$C,0))),"",INDEX('Policy Characteristics'!I:I,MATCH($C816,'Policy Characteristics'!$C:$C,0)))</f>
        <v>% of fuel shifted</v>
      </c>
      <c r="P816" s="276" t="str">
        <f>IF(ISBLANK(INDEX('Policy Characteristics'!J:J,MATCH($C816,'Policy Characteristics'!$C:$C,0))),"",INDEX('Policy Characteristics'!J:J,MATCH($C816,'Policy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6" s="276" t="str">
        <f>IF(ISBLANK(INDEX('Policy Characteristics'!K:K,MATCH($C816,'Policy Characteristics'!$C:$C,0))),"",INDEX('Policy Characteristics'!K:K,MATCH($C816,'Policy Characteristics'!$C:$C,0)))</f>
        <v>industry-ag-main.html#fuel-switching</v>
      </c>
      <c r="R816" s="276" t="str">
        <f>IF(ISBLANK(INDEX('Policy Characteristics'!L:L,MATCH($C816,'Policy Characteristics'!$C:$C,0))),"",INDEX('Policy Characteristics'!L:L,MATCH($C816,'Policy Characteristics'!$C:$C,0)))</f>
        <v>industry-elec-and-hydrogen.html</v>
      </c>
    </row>
    <row r="817" spans="1:18" s="2" customFormat="1" x14ac:dyDescent="0.25">
      <c r="A817" s="276" t="str">
        <f>IF(ISBLANK(INDEX('Policy Characteristics'!A:A,MATCH($C817,'Policy Characteristics'!$C:$C,0))),"",INDEX('Policy Characteristics'!A:A,MATCH($C817,'Policy Characteristics'!$C:$C,0)))</f>
        <v>Industry</v>
      </c>
      <c r="B817" s="285" t="str">
        <f>IF(ISBLANK(INDEX('Policy Characteristics'!B:B,MATCH($C817,'Policy Characteristics'!$C:$C,0))),"",INDEX('Policy Characteristics'!B:B,MATCH($C817,'Policy Characteristics'!$C:$C,0)))</f>
        <v>Hydrogen Combustion</v>
      </c>
      <c r="C817" s="276" t="str">
        <f t="shared" si="37"/>
        <v>Fraction of Eligible Industrial Energy Use Shifted to Hydrogen</v>
      </c>
      <c r="D817" s="6" t="s">
        <v>3109</v>
      </c>
      <c r="E817" s="1" t="s">
        <v>3611</v>
      </c>
      <c r="F817" t="s">
        <v>3073</v>
      </c>
      <c r="G817" s="47" t="s">
        <v>3618</v>
      </c>
      <c r="H817" s="44">
        <v>2103</v>
      </c>
      <c r="I817" s="347" t="s">
        <v>44</v>
      </c>
      <c r="J817" s="277" t="str">
        <f>IF(ISBLANK(INDEX('Policy Characteristics'!D:D,MATCH($C817,'Policy Characteristics'!$C:$C,0))),"",INDEX('Policy Characteristics'!D:D,MATCH($C817,'Policy Characteristics'!$C:$C,0)))</f>
        <v>Hydrogen Combustion</v>
      </c>
      <c r="K817" s="276" t="str">
        <f>IF(ISBLANK(INDEX('Policy Characteristics'!E:E,MATCH($C817,'Policy Characteristics'!$C:$C,0))),"",INDEX('Policy Characteristics'!E:E,MATCH($C817,'Policy Characteristics'!$C:$C,0)))</f>
        <v>indst shift to hydrogen</v>
      </c>
      <c r="L817" s="284">
        <f>IF(ISBLANK(INDEX('Policy Characteristics'!F:F,MATCH($C817,'Policy Characteristics'!$C:$C,0))),"",INDEX('Policy Characteristics'!F:F,MATCH($C817,'Policy Characteristics'!$C:$C,0)))</f>
        <v>0</v>
      </c>
      <c r="M817" s="284">
        <f>IF(ISBLANK(INDEX('Policy Characteristics'!G:G,MATCH($C817,'Policy Characteristics'!$C:$C,0))),"",INDEX('Policy Characteristics'!G:G,MATCH($C817,'Policy Characteristics'!$C:$C,0)))</f>
        <v>1</v>
      </c>
      <c r="N817" s="284">
        <f>IF(ISBLANK(INDEX('Policy Characteristics'!H:H,MATCH($C817,'Policy Characteristics'!$C:$C,0))),"",INDEX('Policy Characteristics'!H:H,MATCH($C817,'Policy Characteristics'!$C:$C,0)))</f>
        <v>0.01</v>
      </c>
      <c r="O817" s="276" t="str">
        <f>IF(ISBLANK(INDEX('Policy Characteristics'!I:I,MATCH($C817,'Policy Characteristics'!$C:$C,0))),"",INDEX('Policy Characteristics'!I:I,MATCH($C817,'Policy Characteristics'!$C:$C,0)))</f>
        <v>% of fuel shifted</v>
      </c>
      <c r="P817" s="276" t="str">
        <f>IF(ISBLANK(INDEX('Policy Characteristics'!J:J,MATCH($C817,'Policy Characteristics'!$C:$C,0))),"",INDEX('Policy Characteristics'!J:J,MATCH($C817,'Policy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7" s="276" t="str">
        <f>IF(ISBLANK(INDEX('Policy Characteristics'!K:K,MATCH($C817,'Policy Characteristics'!$C:$C,0))),"",INDEX('Policy Characteristics'!K:K,MATCH($C817,'Policy Characteristics'!$C:$C,0)))</f>
        <v>industry-ag-main.html#fuel-switching</v>
      </c>
      <c r="R817" s="276" t="str">
        <f>IF(ISBLANK(INDEX('Policy Characteristics'!L:L,MATCH($C817,'Policy Characteristics'!$C:$C,0))),"",INDEX('Policy Characteristics'!L:L,MATCH($C817,'Policy Characteristics'!$C:$C,0)))</f>
        <v>industry-elec-and-hydrogen.html</v>
      </c>
    </row>
    <row r="818" spans="1:18" s="2" customFormat="1" x14ac:dyDescent="0.25">
      <c r="A818" s="276" t="str">
        <f>IF(ISBLANK(INDEX('Policy Characteristics'!A:A,MATCH($C818,'Policy Characteristics'!$C:$C,0))),"",INDEX('Policy Characteristics'!A:A,MATCH($C818,'Policy Characteristics'!$C:$C,0)))</f>
        <v>Industry</v>
      </c>
      <c r="B818" s="285" t="str">
        <f>IF(ISBLANK(INDEX('Policy Characteristics'!B:B,MATCH($C818,'Policy Characteristics'!$C:$C,0))),"",INDEX('Policy Characteristics'!B:B,MATCH($C818,'Policy Characteristics'!$C:$C,0)))</f>
        <v>Hydrogen Combustion</v>
      </c>
      <c r="C818" s="276" t="str">
        <f t="shared" si="37"/>
        <v>Fraction of Eligible Industrial Energy Use Shifted to Hydrogen</v>
      </c>
      <c r="D818" s="6" t="s">
        <v>3109</v>
      </c>
      <c r="E818" s="1" t="s">
        <v>3612</v>
      </c>
      <c r="F818" t="s">
        <v>3073</v>
      </c>
      <c r="G818" s="47" t="s">
        <v>3619</v>
      </c>
      <c r="H818" s="44">
        <v>2104</v>
      </c>
      <c r="I818" s="347" t="s">
        <v>45</v>
      </c>
      <c r="J818" s="277" t="str">
        <f>IF(ISBLANK(INDEX('Policy Characteristics'!D:D,MATCH($C818,'Policy Characteristics'!$C:$C,0))),"",INDEX('Policy Characteristics'!D:D,MATCH($C818,'Policy Characteristics'!$C:$C,0)))</f>
        <v>Hydrogen Combustion</v>
      </c>
      <c r="K818" s="276" t="str">
        <f>IF(ISBLANK(INDEX('Policy Characteristics'!E:E,MATCH($C818,'Policy Characteristics'!$C:$C,0))),"",INDEX('Policy Characteristics'!E:E,MATCH($C818,'Policy Characteristics'!$C:$C,0)))</f>
        <v>indst shift to hydrogen</v>
      </c>
      <c r="L818" s="284">
        <f>IF(ISBLANK(INDEX('Policy Characteristics'!F:F,MATCH($C818,'Policy Characteristics'!$C:$C,0))),"",INDEX('Policy Characteristics'!F:F,MATCH($C818,'Policy Characteristics'!$C:$C,0)))</f>
        <v>0</v>
      </c>
      <c r="M818" s="284">
        <f>IF(ISBLANK(INDEX('Policy Characteristics'!G:G,MATCH($C818,'Policy Characteristics'!$C:$C,0))),"",INDEX('Policy Characteristics'!G:G,MATCH($C818,'Policy Characteristics'!$C:$C,0)))</f>
        <v>1</v>
      </c>
      <c r="N818" s="284">
        <f>IF(ISBLANK(INDEX('Policy Characteristics'!H:H,MATCH($C818,'Policy Characteristics'!$C:$C,0))),"",INDEX('Policy Characteristics'!H:H,MATCH($C818,'Policy Characteristics'!$C:$C,0)))</f>
        <v>0.01</v>
      </c>
      <c r="O818" s="276" t="str">
        <f>IF(ISBLANK(INDEX('Policy Characteristics'!I:I,MATCH($C818,'Policy Characteristics'!$C:$C,0))),"",INDEX('Policy Characteristics'!I:I,MATCH($C818,'Policy Characteristics'!$C:$C,0)))</f>
        <v>% of fuel shifted</v>
      </c>
      <c r="P818" s="276" t="str">
        <f>IF(ISBLANK(INDEX('Policy Characteristics'!J:J,MATCH($C818,'Policy Characteristics'!$C:$C,0))),"",INDEX('Policy Characteristics'!J:J,MATCH($C818,'Policy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8" s="276" t="str">
        <f>IF(ISBLANK(INDEX('Policy Characteristics'!K:K,MATCH($C818,'Policy Characteristics'!$C:$C,0))),"",INDEX('Policy Characteristics'!K:K,MATCH($C818,'Policy Characteristics'!$C:$C,0)))</f>
        <v>industry-ag-main.html#fuel-switching</v>
      </c>
      <c r="R818" s="276" t="str">
        <f>IF(ISBLANK(INDEX('Policy Characteristics'!L:L,MATCH($C818,'Policy Characteristics'!$C:$C,0))),"",INDEX('Policy Characteristics'!L:L,MATCH($C818,'Policy Characteristics'!$C:$C,0)))</f>
        <v>industry-elec-and-hydrogen.html</v>
      </c>
    </row>
    <row r="819" spans="1:18" s="2" customFormat="1" x14ac:dyDescent="0.25">
      <c r="A819" s="276" t="str">
        <f>IF(ISBLANK(INDEX('Policy Characteristics'!A:A,MATCH($C819,'Policy Characteristics'!$C:$C,0))),"",INDEX('Policy Characteristics'!A:A,MATCH($C819,'Policy Characteristics'!$C:$C,0)))</f>
        <v>Industry</v>
      </c>
      <c r="B819" s="285" t="str">
        <f>IF(ISBLANK(INDEX('Policy Characteristics'!B:B,MATCH($C819,'Policy Characteristics'!$C:$C,0))),"",INDEX('Policy Characteristics'!B:B,MATCH($C819,'Policy Characteristics'!$C:$C,0)))</f>
        <v>Hydrogen Combustion</v>
      </c>
      <c r="C819" s="276" t="str">
        <f t="shared" si="37"/>
        <v>Fraction of Eligible Industrial Energy Use Shifted to Hydrogen</v>
      </c>
      <c r="D819" s="6" t="s">
        <v>3109</v>
      </c>
      <c r="E819" s="1" t="s">
        <v>3606</v>
      </c>
      <c r="F819" t="s">
        <v>3073</v>
      </c>
      <c r="G819" s="47" t="s">
        <v>3620</v>
      </c>
      <c r="H819" s="44">
        <v>2105</v>
      </c>
      <c r="I819" s="347" t="s">
        <v>44</v>
      </c>
      <c r="J819" s="277" t="str">
        <f>IF(ISBLANK(INDEX('Policy Characteristics'!D:D,MATCH($C819,'Policy Characteristics'!$C:$C,0))),"",INDEX('Policy Characteristics'!D:D,MATCH($C819,'Policy Characteristics'!$C:$C,0)))</f>
        <v>Hydrogen Combustion</v>
      </c>
      <c r="K819" s="276" t="str">
        <f>IF(ISBLANK(INDEX('Policy Characteristics'!E:E,MATCH($C819,'Policy Characteristics'!$C:$C,0))),"",INDEX('Policy Characteristics'!E:E,MATCH($C819,'Policy Characteristics'!$C:$C,0)))</f>
        <v>indst shift to hydrogen</v>
      </c>
      <c r="L819" s="284">
        <f>IF(ISBLANK(INDEX('Policy Characteristics'!F:F,MATCH($C819,'Policy Characteristics'!$C:$C,0))),"",INDEX('Policy Characteristics'!F:F,MATCH($C819,'Policy Characteristics'!$C:$C,0)))</f>
        <v>0</v>
      </c>
      <c r="M819" s="284">
        <f>IF(ISBLANK(INDEX('Policy Characteristics'!G:G,MATCH($C819,'Policy Characteristics'!$C:$C,0))),"",INDEX('Policy Characteristics'!G:G,MATCH($C819,'Policy Characteristics'!$C:$C,0)))</f>
        <v>1</v>
      </c>
      <c r="N819" s="284">
        <f>IF(ISBLANK(INDEX('Policy Characteristics'!H:H,MATCH($C819,'Policy Characteristics'!$C:$C,0))),"",INDEX('Policy Characteristics'!H:H,MATCH($C819,'Policy Characteristics'!$C:$C,0)))</f>
        <v>0.01</v>
      </c>
      <c r="O819" s="276" t="str">
        <f>IF(ISBLANK(INDEX('Policy Characteristics'!I:I,MATCH($C819,'Policy Characteristics'!$C:$C,0))),"",INDEX('Policy Characteristics'!I:I,MATCH($C819,'Policy Characteristics'!$C:$C,0)))</f>
        <v>% of fuel shifted</v>
      </c>
      <c r="P819" s="276" t="str">
        <f>IF(ISBLANK(INDEX('Policy Characteristics'!J:J,MATCH($C819,'Policy Characteristics'!$C:$C,0))),"",INDEX('Policy Characteristics'!J:J,MATCH($C819,'Policy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19" s="276" t="str">
        <f>IF(ISBLANK(INDEX('Policy Characteristics'!K:K,MATCH($C819,'Policy Characteristics'!$C:$C,0))),"",INDEX('Policy Characteristics'!K:K,MATCH($C819,'Policy Characteristics'!$C:$C,0)))</f>
        <v>industry-ag-main.html#fuel-switching</v>
      </c>
      <c r="R819" s="276" t="str">
        <f>IF(ISBLANK(INDEX('Policy Characteristics'!L:L,MATCH($C819,'Policy Characteristics'!$C:$C,0))),"",INDEX('Policy Characteristics'!L:L,MATCH($C819,'Policy Characteristics'!$C:$C,0)))</f>
        <v>industry-elec-and-hydrogen.html</v>
      </c>
    </row>
    <row r="820" spans="1:18" s="2" customFormat="1" x14ac:dyDescent="0.25">
      <c r="A820" s="276" t="str">
        <f>IF(ISBLANK(INDEX('Policy Characteristics'!A:A,MATCH($C820,'Policy Characteristics'!$C:$C,0))),"",INDEX('Policy Characteristics'!A:A,MATCH($C820,'Policy Characteristics'!$C:$C,0)))</f>
        <v>Industry</v>
      </c>
      <c r="B820" s="285" t="str">
        <f>IF(ISBLANK(INDEX('Policy Characteristics'!B:B,MATCH($C820,'Policy Characteristics'!$C:$C,0))),"",INDEX('Policy Characteristics'!B:B,MATCH($C820,'Policy Characteristics'!$C:$C,0)))</f>
        <v>Hydrogen Combustion</v>
      </c>
      <c r="C820" s="276" t="str">
        <f t="shared" si="37"/>
        <v>Fraction of Eligible Industrial Energy Use Shifted to Hydrogen</v>
      </c>
      <c r="D820" s="6" t="s">
        <v>3110</v>
      </c>
      <c r="E820" s="1" t="s">
        <v>3605</v>
      </c>
      <c r="F820" t="s">
        <v>2605</v>
      </c>
      <c r="G820" s="47" t="s">
        <v>3613</v>
      </c>
      <c r="H820" s="44">
        <v>2106</v>
      </c>
      <c r="I820" s="347" t="s">
        <v>44</v>
      </c>
      <c r="J820" s="277" t="str">
        <f>IF(ISBLANK(INDEX('Policy Characteristics'!D:D,MATCH($C820,'Policy Characteristics'!$C:$C,0))),"",INDEX('Policy Characteristics'!D:D,MATCH($C820,'Policy Characteristics'!$C:$C,0)))</f>
        <v>Hydrogen Combustion</v>
      </c>
      <c r="K820" s="276" t="str">
        <f>IF(ISBLANK(INDEX('Policy Characteristics'!E:E,MATCH($C820,'Policy Characteristics'!$C:$C,0))),"",INDEX('Policy Characteristics'!E:E,MATCH($C820,'Policy Characteristics'!$C:$C,0)))</f>
        <v>indst shift to hydrogen</v>
      </c>
      <c r="L820" s="284">
        <f>IF(ISBLANK(INDEX('Policy Characteristics'!F:F,MATCH($C820,'Policy Characteristics'!$C:$C,0))),"",INDEX('Policy Characteristics'!F:F,MATCH($C820,'Policy Characteristics'!$C:$C,0)))</f>
        <v>0</v>
      </c>
      <c r="M820" s="284">
        <f>IF(ISBLANK(INDEX('Policy Characteristics'!G:G,MATCH($C820,'Policy Characteristics'!$C:$C,0))),"",INDEX('Policy Characteristics'!G:G,MATCH($C820,'Policy Characteristics'!$C:$C,0)))</f>
        <v>1</v>
      </c>
      <c r="N820" s="284">
        <f>IF(ISBLANK(INDEX('Policy Characteristics'!H:H,MATCH($C820,'Policy Characteristics'!$C:$C,0))),"",INDEX('Policy Characteristics'!H:H,MATCH($C820,'Policy Characteristics'!$C:$C,0)))</f>
        <v>0.01</v>
      </c>
      <c r="O820" s="276" t="str">
        <f>IF(ISBLANK(INDEX('Policy Characteristics'!I:I,MATCH($C820,'Policy Characteristics'!$C:$C,0))),"",INDEX('Policy Characteristics'!I:I,MATCH($C820,'Policy Characteristics'!$C:$C,0)))</f>
        <v>% of fuel shifted</v>
      </c>
      <c r="P820" s="276" t="str">
        <f>IF(ISBLANK(INDEX('Policy Characteristics'!J:J,MATCH($C820,'Policy Characteristics'!$C:$C,0))),"",INDEX('Policy Characteristics'!J:J,MATCH($C820,'Policy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0" s="276" t="str">
        <f>IF(ISBLANK(INDEX('Policy Characteristics'!K:K,MATCH($C820,'Policy Characteristics'!$C:$C,0))),"",INDEX('Policy Characteristics'!K:K,MATCH($C820,'Policy Characteristics'!$C:$C,0)))</f>
        <v>industry-ag-main.html#fuel-switching</v>
      </c>
      <c r="R820" s="276" t="str">
        <f>IF(ISBLANK(INDEX('Policy Characteristics'!L:L,MATCH($C820,'Policy Characteristics'!$C:$C,0))),"",INDEX('Policy Characteristics'!L:L,MATCH($C820,'Policy Characteristics'!$C:$C,0)))</f>
        <v>industry-elec-and-hydrogen.html</v>
      </c>
    </row>
    <row r="821" spans="1:18" s="2" customFormat="1" x14ac:dyDescent="0.25">
      <c r="A821" s="276" t="str">
        <f>IF(ISBLANK(INDEX('Policy Characteristics'!A:A,MATCH($C821,'Policy Characteristics'!$C:$C,0))),"",INDEX('Policy Characteristics'!A:A,MATCH($C821,'Policy Characteristics'!$C:$C,0)))</f>
        <v>Industry</v>
      </c>
      <c r="B821" s="285" t="str">
        <f>IF(ISBLANK(INDEX('Policy Characteristics'!B:B,MATCH($C821,'Policy Characteristics'!$C:$C,0))),"",INDEX('Policy Characteristics'!B:B,MATCH($C821,'Policy Characteristics'!$C:$C,0)))</f>
        <v>Hydrogen Combustion</v>
      </c>
      <c r="C821" s="276" t="str">
        <f t="shared" si="37"/>
        <v>Fraction of Eligible Industrial Energy Use Shifted to Hydrogen</v>
      </c>
      <c r="D821" s="6" t="s">
        <v>3110</v>
      </c>
      <c r="E821" s="1" t="s">
        <v>3607</v>
      </c>
      <c r="F821" t="s">
        <v>2605</v>
      </c>
      <c r="G821" s="47" t="s">
        <v>3614</v>
      </c>
      <c r="H821" s="44">
        <v>2107</v>
      </c>
      <c r="I821" s="347" t="s">
        <v>44</v>
      </c>
      <c r="J821" s="277" t="str">
        <f>IF(ISBLANK(INDEX('Policy Characteristics'!D:D,MATCH($C821,'Policy Characteristics'!$C:$C,0))),"",INDEX('Policy Characteristics'!D:D,MATCH($C821,'Policy Characteristics'!$C:$C,0)))</f>
        <v>Hydrogen Combustion</v>
      </c>
      <c r="K821" s="276" t="str">
        <f>IF(ISBLANK(INDEX('Policy Characteristics'!E:E,MATCH($C821,'Policy Characteristics'!$C:$C,0))),"",INDEX('Policy Characteristics'!E:E,MATCH($C821,'Policy Characteristics'!$C:$C,0)))</f>
        <v>indst shift to hydrogen</v>
      </c>
      <c r="L821" s="284">
        <f>IF(ISBLANK(INDEX('Policy Characteristics'!F:F,MATCH($C821,'Policy Characteristics'!$C:$C,0))),"",INDEX('Policy Characteristics'!F:F,MATCH($C821,'Policy Characteristics'!$C:$C,0)))</f>
        <v>0</v>
      </c>
      <c r="M821" s="284">
        <f>IF(ISBLANK(INDEX('Policy Characteristics'!G:G,MATCH($C821,'Policy Characteristics'!$C:$C,0))),"",INDEX('Policy Characteristics'!G:G,MATCH($C821,'Policy Characteristics'!$C:$C,0)))</f>
        <v>1</v>
      </c>
      <c r="N821" s="284">
        <f>IF(ISBLANK(INDEX('Policy Characteristics'!H:H,MATCH($C821,'Policy Characteristics'!$C:$C,0))),"",INDEX('Policy Characteristics'!H:H,MATCH($C821,'Policy Characteristics'!$C:$C,0)))</f>
        <v>0.01</v>
      </c>
      <c r="O821" s="276" t="str">
        <f>IF(ISBLANK(INDEX('Policy Characteristics'!I:I,MATCH($C821,'Policy Characteristics'!$C:$C,0))),"",INDEX('Policy Characteristics'!I:I,MATCH($C821,'Policy Characteristics'!$C:$C,0)))</f>
        <v>% of fuel shifted</v>
      </c>
      <c r="P821" s="276" t="str">
        <f>IF(ISBLANK(INDEX('Policy Characteristics'!J:J,MATCH($C821,'Policy Characteristics'!$C:$C,0))),"",INDEX('Policy Characteristics'!J:J,MATCH($C821,'Policy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1" s="276" t="str">
        <f>IF(ISBLANK(INDEX('Policy Characteristics'!K:K,MATCH($C821,'Policy Characteristics'!$C:$C,0))),"",INDEX('Policy Characteristics'!K:K,MATCH($C821,'Policy Characteristics'!$C:$C,0)))</f>
        <v>industry-ag-main.html#fuel-switching</v>
      </c>
      <c r="R821" s="276" t="str">
        <f>IF(ISBLANK(INDEX('Policy Characteristics'!L:L,MATCH($C821,'Policy Characteristics'!$C:$C,0))),"",INDEX('Policy Characteristics'!L:L,MATCH($C821,'Policy Characteristics'!$C:$C,0)))</f>
        <v>industry-elec-and-hydrogen.html</v>
      </c>
    </row>
    <row r="822" spans="1:18" s="2" customFormat="1" x14ac:dyDescent="0.25">
      <c r="A822" s="276" t="str">
        <f>IF(ISBLANK(INDEX('Policy Characteristics'!A:A,MATCH($C822,'Policy Characteristics'!$C:$C,0))),"",INDEX('Policy Characteristics'!A:A,MATCH($C822,'Policy Characteristics'!$C:$C,0)))</f>
        <v>Industry</v>
      </c>
      <c r="B822" s="285" t="str">
        <f>IF(ISBLANK(INDEX('Policy Characteristics'!B:B,MATCH($C822,'Policy Characteristics'!$C:$C,0))),"",INDEX('Policy Characteristics'!B:B,MATCH($C822,'Policy Characteristics'!$C:$C,0)))</f>
        <v>Hydrogen Combustion</v>
      </c>
      <c r="C822" s="276" t="str">
        <f t="shared" si="37"/>
        <v>Fraction of Eligible Industrial Energy Use Shifted to Hydrogen</v>
      </c>
      <c r="D822" s="6" t="s">
        <v>3110</v>
      </c>
      <c r="E822" s="1" t="s">
        <v>3608</v>
      </c>
      <c r="F822" t="s">
        <v>2605</v>
      </c>
      <c r="G822" s="47" t="s">
        <v>3615</v>
      </c>
      <c r="H822" s="44">
        <v>2108</v>
      </c>
      <c r="I822" s="347" t="s">
        <v>44</v>
      </c>
      <c r="J822" s="277" t="str">
        <f>IF(ISBLANK(INDEX('Policy Characteristics'!D:D,MATCH($C822,'Policy Characteristics'!$C:$C,0))),"",INDEX('Policy Characteristics'!D:D,MATCH($C822,'Policy Characteristics'!$C:$C,0)))</f>
        <v>Hydrogen Combustion</v>
      </c>
      <c r="K822" s="276" t="str">
        <f>IF(ISBLANK(INDEX('Policy Characteristics'!E:E,MATCH($C822,'Policy Characteristics'!$C:$C,0))),"",INDEX('Policy Characteristics'!E:E,MATCH($C822,'Policy Characteristics'!$C:$C,0)))</f>
        <v>indst shift to hydrogen</v>
      </c>
      <c r="L822" s="284">
        <f>IF(ISBLANK(INDEX('Policy Characteristics'!F:F,MATCH($C822,'Policy Characteristics'!$C:$C,0))),"",INDEX('Policy Characteristics'!F:F,MATCH($C822,'Policy Characteristics'!$C:$C,0)))</f>
        <v>0</v>
      </c>
      <c r="M822" s="284">
        <f>IF(ISBLANK(INDEX('Policy Characteristics'!G:G,MATCH($C822,'Policy Characteristics'!$C:$C,0))),"",INDEX('Policy Characteristics'!G:G,MATCH($C822,'Policy Characteristics'!$C:$C,0)))</f>
        <v>1</v>
      </c>
      <c r="N822" s="284">
        <f>IF(ISBLANK(INDEX('Policy Characteristics'!H:H,MATCH($C822,'Policy Characteristics'!$C:$C,0))),"",INDEX('Policy Characteristics'!H:H,MATCH($C822,'Policy Characteristics'!$C:$C,0)))</f>
        <v>0.01</v>
      </c>
      <c r="O822" s="276" t="str">
        <f>IF(ISBLANK(INDEX('Policy Characteristics'!I:I,MATCH($C822,'Policy Characteristics'!$C:$C,0))),"",INDEX('Policy Characteristics'!I:I,MATCH($C822,'Policy Characteristics'!$C:$C,0)))</f>
        <v>% of fuel shifted</v>
      </c>
      <c r="P822" s="276" t="str">
        <f>IF(ISBLANK(INDEX('Policy Characteristics'!J:J,MATCH($C822,'Policy Characteristics'!$C:$C,0))),"",INDEX('Policy Characteristics'!J:J,MATCH($C822,'Policy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2" s="276" t="str">
        <f>IF(ISBLANK(INDEX('Policy Characteristics'!K:K,MATCH($C822,'Policy Characteristics'!$C:$C,0))),"",INDEX('Policy Characteristics'!K:K,MATCH($C822,'Policy Characteristics'!$C:$C,0)))</f>
        <v>industry-ag-main.html#fuel-switching</v>
      </c>
      <c r="R822" s="276" t="str">
        <f>IF(ISBLANK(INDEX('Policy Characteristics'!L:L,MATCH($C822,'Policy Characteristics'!$C:$C,0))),"",INDEX('Policy Characteristics'!L:L,MATCH($C822,'Policy Characteristics'!$C:$C,0)))</f>
        <v>industry-elec-and-hydrogen.html</v>
      </c>
    </row>
    <row r="823" spans="1:18" s="2" customFormat="1" x14ac:dyDescent="0.25">
      <c r="A823" s="276" t="str">
        <f>IF(ISBLANK(INDEX('Policy Characteristics'!A:A,MATCH($C823,'Policy Characteristics'!$C:$C,0))),"",INDEX('Policy Characteristics'!A:A,MATCH($C823,'Policy Characteristics'!$C:$C,0)))</f>
        <v>Industry</v>
      </c>
      <c r="B823" s="285" t="str">
        <f>IF(ISBLANK(INDEX('Policy Characteristics'!B:B,MATCH($C823,'Policy Characteristics'!$C:$C,0))),"",INDEX('Policy Characteristics'!B:B,MATCH($C823,'Policy Characteristics'!$C:$C,0)))</f>
        <v>Hydrogen Combustion</v>
      </c>
      <c r="C823" s="276" t="str">
        <f t="shared" si="37"/>
        <v>Fraction of Eligible Industrial Energy Use Shifted to Hydrogen</v>
      </c>
      <c r="D823" s="6" t="s">
        <v>3110</v>
      </c>
      <c r="E823" s="1" t="s">
        <v>3609</v>
      </c>
      <c r="F823" t="s">
        <v>2605</v>
      </c>
      <c r="G823" s="47" t="s">
        <v>3616</v>
      </c>
      <c r="H823" s="44">
        <v>2109</v>
      </c>
      <c r="I823" s="347" t="s">
        <v>44</v>
      </c>
      <c r="J823" s="277" t="str">
        <f>IF(ISBLANK(INDEX('Policy Characteristics'!D:D,MATCH($C823,'Policy Characteristics'!$C:$C,0))),"",INDEX('Policy Characteristics'!D:D,MATCH($C823,'Policy Characteristics'!$C:$C,0)))</f>
        <v>Hydrogen Combustion</v>
      </c>
      <c r="K823" s="276" t="str">
        <f>IF(ISBLANK(INDEX('Policy Characteristics'!E:E,MATCH($C823,'Policy Characteristics'!$C:$C,0))),"",INDEX('Policy Characteristics'!E:E,MATCH($C823,'Policy Characteristics'!$C:$C,0)))</f>
        <v>indst shift to hydrogen</v>
      </c>
      <c r="L823" s="284">
        <f>IF(ISBLANK(INDEX('Policy Characteristics'!F:F,MATCH($C823,'Policy Characteristics'!$C:$C,0))),"",INDEX('Policy Characteristics'!F:F,MATCH($C823,'Policy Characteristics'!$C:$C,0)))</f>
        <v>0</v>
      </c>
      <c r="M823" s="284">
        <f>IF(ISBLANK(INDEX('Policy Characteristics'!G:G,MATCH($C823,'Policy Characteristics'!$C:$C,0))),"",INDEX('Policy Characteristics'!G:G,MATCH($C823,'Policy Characteristics'!$C:$C,0)))</f>
        <v>1</v>
      </c>
      <c r="N823" s="284">
        <f>IF(ISBLANK(INDEX('Policy Characteristics'!H:H,MATCH($C823,'Policy Characteristics'!$C:$C,0))),"",INDEX('Policy Characteristics'!H:H,MATCH($C823,'Policy Characteristics'!$C:$C,0)))</f>
        <v>0.01</v>
      </c>
      <c r="O823" s="276" t="str">
        <f>IF(ISBLANK(INDEX('Policy Characteristics'!I:I,MATCH($C823,'Policy Characteristics'!$C:$C,0))),"",INDEX('Policy Characteristics'!I:I,MATCH($C823,'Policy Characteristics'!$C:$C,0)))</f>
        <v>% of fuel shifted</v>
      </c>
      <c r="P823" s="276" t="str">
        <f>IF(ISBLANK(INDEX('Policy Characteristics'!J:J,MATCH($C823,'Policy Characteristics'!$C:$C,0))),"",INDEX('Policy Characteristics'!J:J,MATCH($C823,'Policy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3" s="276" t="str">
        <f>IF(ISBLANK(INDEX('Policy Characteristics'!K:K,MATCH($C823,'Policy Characteristics'!$C:$C,0))),"",INDEX('Policy Characteristics'!K:K,MATCH($C823,'Policy Characteristics'!$C:$C,0)))</f>
        <v>industry-ag-main.html#fuel-switching</v>
      </c>
      <c r="R823" s="276" t="str">
        <f>IF(ISBLANK(INDEX('Policy Characteristics'!L:L,MATCH($C823,'Policy Characteristics'!$C:$C,0))),"",INDEX('Policy Characteristics'!L:L,MATCH($C823,'Policy Characteristics'!$C:$C,0)))</f>
        <v>industry-elec-and-hydrogen.html</v>
      </c>
    </row>
    <row r="824" spans="1:18" s="2" customFormat="1" x14ac:dyDescent="0.25">
      <c r="A824" s="276" t="str">
        <f>IF(ISBLANK(INDEX('Policy Characteristics'!A:A,MATCH($C824,'Policy Characteristics'!$C:$C,0))),"",INDEX('Policy Characteristics'!A:A,MATCH($C824,'Policy Characteristics'!$C:$C,0)))</f>
        <v>Industry</v>
      </c>
      <c r="B824" s="285" t="str">
        <f>IF(ISBLANK(INDEX('Policy Characteristics'!B:B,MATCH($C824,'Policy Characteristics'!$C:$C,0))),"",INDEX('Policy Characteristics'!B:B,MATCH($C824,'Policy Characteristics'!$C:$C,0)))</f>
        <v>Hydrogen Combustion</v>
      </c>
      <c r="C824" s="276" t="str">
        <f t="shared" si="37"/>
        <v>Fraction of Eligible Industrial Energy Use Shifted to Hydrogen</v>
      </c>
      <c r="D824" s="6" t="s">
        <v>3110</v>
      </c>
      <c r="E824" s="1" t="s">
        <v>3610</v>
      </c>
      <c r="F824" t="s">
        <v>2605</v>
      </c>
      <c r="G824" s="47" t="s">
        <v>3617</v>
      </c>
      <c r="H824" s="44">
        <v>2110</v>
      </c>
      <c r="I824" s="347" t="s">
        <v>44</v>
      </c>
      <c r="J824" s="277" t="str">
        <f>IF(ISBLANK(INDEX('Policy Characteristics'!D:D,MATCH($C824,'Policy Characteristics'!$C:$C,0))),"",INDEX('Policy Characteristics'!D:D,MATCH($C824,'Policy Characteristics'!$C:$C,0)))</f>
        <v>Hydrogen Combustion</v>
      </c>
      <c r="K824" s="276" t="str">
        <f>IF(ISBLANK(INDEX('Policy Characteristics'!E:E,MATCH($C824,'Policy Characteristics'!$C:$C,0))),"",INDEX('Policy Characteristics'!E:E,MATCH($C824,'Policy Characteristics'!$C:$C,0)))</f>
        <v>indst shift to hydrogen</v>
      </c>
      <c r="L824" s="284">
        <f>IF(ISBLANK(INDEX('Policy Characteristics'!F:F,MATCH($C824,'Policy Characteristics'!$C:$C,0))),"",INDEX('Policy Characteristics'!F:F,MATCH($C824,'Policy Characteristics'!$C:$C,0)))</f>
        <v>0</v>
      </c>
      <c r="M824" s="284">
        <f>IF(ISBLANK(INDEX('Policy Characteristics'!G:G,MATCH($C824,'Policy Characteristics'!$C:$C,0))),"",INDEX('Policy Characteristics'!G:G,MATCH($C824,'Policy Characteristics'!$C:$C,0)))</f>
        <v>1</v>
      </c>
      <c r="N824" s="284">
        <f>IF(ISBLANK(INDEX('Policy Characteristics'!H:H,MATCH($C824,'Policy Characteristics'!$C:$C,0))),"",INDEX('Policy Characteristics'!H:H,MATCH($C824,'Policy Characteristics'!$C:$C,0)))</f>
        <v>0.01</v>
      </c>
      <c r="O824" s="276" t="str">
        <f>IF(ISBLANK(INDEX('Policy Characteristics'!I:I,MATCH($C824,'Policy Characteristics'!$C:$C,0))),"",INDEX('Policy Characteristics'!I:I,MATCH($C824,'Policy Characteristics'!$C:$C,0)))</f>
        <v>% of fuel shifted</v>
      </c>
      <c r="P824" s="276" t="str">
        <f>IF(ISBLANK(INDEX('Policy Characteristics'!J:J,MATCH($C824,'Policy Characteristics'!$C:$C,0))),"",INDEX('Policy Characteristics'!J:J,MATCH($C824,'Policy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4" s="276" t="str">
        <f>IF(ISBLANK(INDEX('Policy Characteristics'!K:K,MATCH($C824,'Policy Characteristics'!$C:$C,0))),"",INDEX('Policy Characteristics'!K:K,MATCH($C824,'Policy Characteristics'!$C:$C,0)))</f>
        <v>industry-ag-main.html#fuel-switching</v>
      </c>
      <c r="R824" s="276" t="str">
        <f>IF(ISBLANK(INDEX('Policy Characteristics'!L:L,MATCH($C824,'Policy Characteristics'!$C:$C,0))),"",INDEX('Policy Characteristics'!L:L,MATCH($C824,'Policy Characteristics'!$C:$C,0)))</f>
        <v>industry-elec-and-hydrogen.html</v>
      </c>
    </row>
    <row r="825" spans="1:18" s="2" customFormat="1" x14ac:dyDescent="0.25">
      <c r="A825" s="276" t="str">
        <f>IF(ISBLANK(INDEX('Policy Characteristics'!A:A,MATCH($C825,'Policy Characteristics'!$C:$C,0))),"",INDEX('Policy Characteristics'!A:A,MATCH($C825,'Policy Characteristics'!$C:$C,0)))</f>
        <v>Industry</v>
      </c>
      <c r="B825" s="285" t="str">
        <f>IF(ISBLANK(INDEX('Policy Characteristics'!B:B,MATCH($C825,'Policy Characteristics'!$C:$C,0))),"",INDEX('Policy Characteristics'!B:B,MATCH($C825,'Policy Characteristics'!$C:$C,0)))</f>
        <v>Hydrogen Combustion</v>
      </c>
      <c r="C825" s="276" t="str">
        <f t="shared" si="37"/>
        <v>Fraction of Eligible Industrial Energy Use Shifted to Hydrogen</v>
      </c>
      <c r="D825" s="6" t="s">
        <v>3110</v>
      </c>
      <c r="E825" s="1" t="s">
        <v>3611</v>
      </c>
      <c r="F825" t="s">
        <v>2605</v>
      </c>
      <c r="G825" s="47" t="s">
        <v>3618</v>
      </c>
      <c r="H825" s="44">
        <v>2111</v>
      </c>
      <c r="I825" s="347" t="s">
        <v>44</v>
      </c>
      <c r="J825" s="277" t="str">
        <f>IF(ISBLANK(INDEX('Policy Characteristics'!D:D,MATCH($C825,'Policy Characteristics'!$C:$C,0))),"",INDEX('Policy Characteristics'!D:D,MATCH($C825,'Policy Characteristics'!$C:$C,0)))</f>
        <v>Hydrogen Combustion</v>
      </c>
      <c r="K825" s="276" t="str">
        <f>IF(ISBLANK(INDEX('Policy Characteristics'!E:E,MATCH($C825,'Policy Characteristics'!$C:$C,0))),"",INDEX('Policy Characteristics'!E:E,MATCH($C825,'Policy Characteristics'!$C:$C,0)))</f>
        <v>indst shift to hydrogen</v>
      </c>
      <c r="L825" s="284">
        <f>IF(ISBLANK(INDEX('Policy Characteristics'!F:F,MATCH($C825,'Policy Characteristics'!$C:$C,0))),"",INDEX('Policy Characteristics'!F:F,MATCH($C825,'Policy Characteristics'!$C:$C,0)))</f>
        <v>0</v>
      </c>
      <c r="M825" s="284">
        <f>IF(ISBLANK(INDEX('Policy Characteristics'!G:G,MATCH($C825,'Policy Characteristics'!$C:$C,0))),"",INDEX('Policy Characteristics'!G:G,MATCH($C825,'Policy Characteristics'!$C:$C,0)))</f>
        <v>1</v>
      </c>
      <c r="N825" s="284">
        <f>IF(ISBLANK(INDEX('Policy Characteristics'!H:H,MATCH($C825,'Policy Characteristics'!$C:$C,0))),"",INDEX('Policy Characteristics'!H:H,MATCH($C825,'Policy Characteristics'!$C:$C,0)))</f>
        <v>0.01</v>
      </c>
      <c r="O825" s="276" t="str">
        <f>IF(ISBLANK(INDEX('Policy Characteristics'!I:I,MATCH($C825,'Policy Characteristics'!$C:$C,0))),"",INDEX('Policy Characteristics'!I:I,MATCH($C825,'Policy Characteristics'!$C:$C,0)))</f>
        <v>% of fuel shifted</v>
      </c>
      <c r="P825" s="276" t="str">
        <f>IF(ISBLANK(INDEX('Policy Characteristics'!J:J,MATCH($C825,'Policy Characteristics'!$C:$C,0))),"",INDEX('Policy Characteristics'!J:J,MATCH($C825,'Policy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5" s="276" t="str">
        <f>IF(ISBLANK(INDEX('Policy Characteristics'!K:K,MATCH($C825,'Policy Characteristics'!$C:$C,0))),"",INDEX('Policy Characteristics'!K:K,MATCH($C825,'Policy Characteristics'!$C:$C,0)))</f>
        <v>industry-ag-main.html#fuel-switching</v>
      </c>
      <c r="R825" s="276" t="str">
        <f>IF(ISBLANK(INDEX('Policy Characteristics'!L:L,MATCH($C825,'Policy Characteristics'!$C:$C,0))),"",INDEX('Policy Characteristics'!L:L,MATCH($C825,'Policy Characteristics'!$C:$C,0)))</f>
        <v>industry-elec-and-hydrogen.html</v>
      </c>
    </row>
    <row r="826" spans="1:18" s="2" customFormat="1" x14ac:dyDescent="0.25">
      <c r="A826" s="276" t="str">
        <f>IF(ISBLANK(INDEX('Policy Characteristics'!A:A,MATCH($C826,'Policy Characteristics'!$C:$C,0))),"",INDEX('Policy Characteristics'!A:A,MATCH($C826,'Policy Characteristics'!$C:$C,0)))</f>
        <v>Industry</v>
      </c>
      <c r="B826" s="285" t="str">
        <f>IF(ISBLANK(INDEX('Policy Characteristics'!B:B,MATCH($C826,'Policy Characteristics'!$C:$C,0))),"",INDEX('Policy Characteristics'!B:B,MATCH($C826,'Policy Characteristics'!$C:$C,0)))</f>
        <v>Hydrogen Combustion</v>
      </c>
      <c r="C826" s="276" t="str">
        <f t="shared" si="37"/>
        <v>Fraction of Eligible Industrial Energy Use Shifted to Hydrogen</v>
      </c>
      <c r="D826" s="6" t="s">
        <v>3110</v>
      </c>
      <c r="E826" s="1" t="s">
        <v>3612</v>
      </c>
      <c r="F826" t="s">
        <v>2605</v>
      </c>
      <c r="G826" s="47" t="s">
        <v>3619</v>
      </c>
      <c r="H826" s="44">
        <v>2112</v>
      </c>
      <c r="I826" s="347" t="s">
        <v>45</v>
      </c>
      <c r="J826" s="277" t="str">
        <f>IF(ISBLANK(INDEX('Policy Characteristics'!D:D,MATCH($C826,'Policy Characteristics'!$C:$C,0))),"",INDEX('Policy Characteristics'!D:D,MATCH($C826,'Policy Characteristics'!$C:$C,0)))</f>
        <v>Hydrogen Combustion</v>
      </c>
      <c r="K826" s="276" t="str">
        <f>IF(ISBLANK(INDEX('Policy Characteristics'!E:E,MATCH($C826,'Policy Characteristics'!$C:$C,0))),"",INDEX('Policy Characteristics'!E:E,MATCH($C826,'Policy Characteristics'!$C:$C,0)))</f>
        <v>indst shift to hydrogen</v>
      </c>
      <c r="L826" s="284">
        <f>IF(ISBLANK(INDEX('Policy Characteristics'!F:F,MATCH($C826,'Policy Characteristics'!$C:$C,0))),"",INDEX('Policy Characteristics'!F:F,MATCH($C826,'Policy Characteristics'!$C:$C,0)))</f>
        <v>0</v>
      </c>
      <c r="M826" s="284">
        <f>IF(ISBLANK(INDEX('Policy Characteristics'!G:G,MATCH($C826,'Policy Characteristics'!$C:$C,0))),"",INDEX('Policy Characteristics'!G:G,MATCH($C826,'Policy Characteristics'!$C:$C,0)))</f>
        <v>1</v>
      </c>
      <c r="N826" s="284">
        <f>IF(ISBLANK(INDEX('Policy Characteristics'!H:H,MATCH($C826,'Policy Characteristics'!$C:$C,0))),"",INDEX('Policy Characteristics'!H:H,MATCH($C826,'Policy Characteristics'!$C:$C,0)))</f>
        <v>0.01</v>
      </c>
      <c r="O826" s="276" t="str">
        <f>IF(ISBLANK(INDEX('Policy Characteristics'!I:I,MATCH($C826,'Policy Characteristics'!$C:$C,0))),"",INDEX('Policy Characteristics'!I:I,MATCH($C826,'Policy Characteristics'!$C:$C,0)))</f>
        <v>% of fuel shifted</v>
      </c>
      <c r="P826" s="276" t="str">
        <f>IF(ISBLANK(INDEX('Policy Characteristics'!J:J,MATCH($C826,'Policy Characteristics'!$C:$C,0))),"",INDEX('Policy Characteristics'!J:J,MATCH($C826,'Policy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6" s="276" t="str">
        <f>IF(ISBLANK(INDEX('Policy Characteristics'!K:K,MATCH($C826,'Policy Characteristics'!$C:$C,0))),"",INDEX('Policy Characteristics'!K:K,MATCH($C826,'Policy Characteristics'!$C:$C,0)))</f>
        <v>industry-ag-main.html#fuel-switching</v>
      </c>
      <c r="R826" s="276" t="str">
        <f>IF(ISBLANK(INDEX('Policy Characteristics'!L:L,MATCH($C826,'Policy Characteristics'!$C:$C,0))),"",INDEX('Policy Characteristics'!L:L,MATCH($C826,'Policy Characteristics'!$C:$C,0)))</f>
        <v>industry-elec-and-hydrogen.html</v>
      </c>
    </row>
    <row r="827" spans="1:18" s="2" customFormat="1" x14ac:dyDescent="0.25">
      <c r="A827" s="276" t="str">
        <f>IF(ISBLANK(INDEX('Policy Characteristics'!A:A,MATCH($C827,'Policy Characteristics'!$C:$C,0))),"",INDEX('Policy Characteristics'!A:A,MATCH($C827,'Policy Characteristics'!$C:$C,0)))</f>
        <v>Industry</v>
      </c>
      <c r="B827" s="285" t="str">
        <f>IF(ISBLANK(INDEX('Policy Characteristics'!B:B,MATCH($C827,'Policy Characteristics'!$C:$C,0))),"",INDEX('Policy Characteristics'!B:B,MATCH($C827,'Policy Characteristics'!$C:$C,0)))</f>
        <v>Hydrogen Combustion</v>
      </c>
      <c r="C827" s="276" t="str">
        <f t="shared" si="37"/>
        <v>Fraction of Eligible Industrial Energy Use Shifted to Hydrogen</v>
      </c>
      <c r="D827" s="6" t="s">
        <v>3110</v>
      </c>
      <c r="E827" s="1" t="s">
        <v>3606</v>
      </c>
      <c r="F827" t="s">
        <v>2605</v>
      </c>
      <c r="G827" s="47" t="s">
        <v>3620</v>
      </c>
      <c r="H827" s="44">
        <v>2113</v>
      </c>
      <c r="I827" s="347" t="s">
        <v>44</v>
      </c>
      <c r="J827" s="277" t="str">
        <f>IF(ISBLANK(INDEX('Policy Characteristics'!D:D,MATCH($C827,'Policy Characteristics'!$C:$C,0))),"",INDEX('Policy Characteristics'!D:D,MATCH($C827,'Policy Characteristics'!$C:$C,0)))</f>
        <v>Hydrogen Combustion</v>
      </c>
      <c r="K827" s="276" t="str">
        <f>IF(ISBLANK(INDEX('Policy Characteristics'!E:E,MATCH($C827,'Policy Characteristics'!$C:$C,0))),"",INDEX('Policy Characteristics'!E:E,MATCH($C827,'Policy Characteristics'!$C:$C,0)))</f>
        <v>indst shift to hydrogen</v>
      </c>
      <c r="L827" s="284">
        <f>IF(ISBLANK(INDEX('Policy Characteristics'!F:F,MATCH($C827,'Policy Characteristics'!$C:$C,0))),"",INDEX('Policy Characteristics'!F:F,MATCH($C827,'Policy Characteristics'!$C:$C,0)))</f>
        <v>0</v>
      </c>
      <c r="M827" s="284">
        <f>IF(ISBLANK(INDEX('Policy Characteristics'!G:G,MATCH($C827,'Policy Characteristics'!$C:$C,0))),"",INDEX('Policy Characteristics'!G:G,MATCH($C827,'Policy Characteristics'!$C:$C,0)))</f>
        <v>1</v>
      </c>
      <c r="N827" s="284">
        <f>IF(ISBLANK(INDEX('Policy Characteristics'!H:H,MATCH($C827,'Policy Characteristics'!$C:$C,0))),"",INDEX('Policy Characteristics'!H:H,MATCH($C827,'Policy Characteristics'!$C:$C,0)))</f>
        <v>0.01</v>
      </c>
      <c r="O827" s="276" t="str">
        <f>IF(ISBLANK(INDEX('Policy Characteristics'!I:I,MATCH($C827,'Policy Characteristics'!$C:$C,0))),"",INDEX('Policy Characteristics'!I:I,MATCH($C827,'Policy Characteristics'!$C:$C,0)))</f>
        <v>% of fuel shifted</v>
      </c>
      <c r="P827" s="276" t="str">
        <f>IF(ISBLANK(INDEX('Policy Characteristics'!J:J,MATCH($C827,'Policy Characteristics'!$C:$C,0))),"",INDEX('Policy Characteristics'!J:J,MATCH($C827,'Policy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7" s="276" t="str">
        <f>IF(ISBLANK(INDEX('Policy Characteristics'!K:K,MATCH($C827,'Policy Characteristics'!$C:$C,0))),"",INDEX('Policy Characteristics'!K:K,MATCH($C827,'Policy Characteristics'!$C:$C,0)))</f>
        <v>industry-ag-main.html#fuel-switching</v>
      </c>
      <c r="R827" s="276" t="str">
        <f>IF(ISBLANK(INDEX('Policy Characteristics'!L:L,MATCH($C827,'Policy Characteristics'!$C:$C,0))),"",INDEX('Policy Characteristics'!L:L,MATCH($C827,'Policy Characteristics'!$C:$C,0)))</f>
        <v>industry-elec-and-hydrogen.html</v>
      </c>
    </row>
    <row r="828" spans="1:18" s="2" customFormat="1" x14ac:dyDescent="0.25">
      <c r="A828" s="276" t="str">
        <f>IF(ISBLANK(INDEX('Policy Characteristics'!A:A,MATCH($C828,'Policy Characteristics'!$C:$C,0))),"",INDEX('Policy Characteristics'!A:A,MATCH($C828,'Policy Characteristics'!$C:$C,0)))</f>
        <v>Industry</v>
      </c>
      <c r="B828" s="285" t="str">
        <f>IF(ISBLANK(INDEX('Policy Characteristics'!B:B,MATCH($C828,'Policy Characteristics'!$C:$C,0))),"",INDEX('Policy Characteristics'!B:B,MATCH($C828,'Policy Characteristics'!$C:$C,0)))</f>
        <v>Hydrogen Combustion</v>
      </c>
      <c r="C828" s="276" t="str">
        <f t="shared" si="37"/>
        <v>Fraction of Eligible Industrial Energy Use Shifted to Hydrogen</v>
      </c>
      <c r="D828" s="6" t="s">
        <v>3111</v>
      </c>
      <c r="E828" s="1" t="s">
        <v>3605</v>
      </c>
      <c r="F828" t="s">
        <v>3074</v>
      </c>
      <c r="G828" s="47" t="s">
        <v>3613</v>
      </c>
      <c r="H828" s="44">
        <v>2114</v>
      </c>
      <c r="I828" s="347" t="s">
        <v>44</v>
      </c>
      <c r="J828" s="277" t="str">
        <f>IF(ISBLANK(INDEX('Policy Characteristics'!D:D,MATCH($C828,'Policy Characteristics'!$C:$C,0))),"",INDEX('Policy Characteristics'!D:D,MATCH($C828,'Policy Characteristics'!$C:$C,0)))</f>
        <v>Hydrogen Combustion</v>
      </c>
      <c r="K828" s="276" t="str">
        <f>IF(ISBLANK(INDEX('Policy Characteristics'!E:E,MATCH($C828,'Policy Characteristics'!$C:$C,0))),"",INDEX('Policy Characteristics'!E:E,MATCH($C828,'Policy Characteristics'!$C:$C,0)))</f>
        <v>indst shift to hydrogen</v>
      </c>
      <c r="L828" s="284">
        <f>IF(ISBLANK(INDEX('Policy Characteristics'!F:F,MATCH($C828,'Policy Characteristics'!$C:$C,0))),"",INDEX('Policy Characteristics'!F:F,MATCH($C828,'Policy Characteristics'!$C:$C,0)))</f>
        <v>0</v>
      </c>
      <c r="M828" s="284">
        <f>IF(ISBLANK(INDEX('Policy Characteristics'!G:G,MATCH($C828,'Policy Characteristics'!$C:$C,0))),"",INDEX('Policy Characteristics'!G:G,MATCH($C828,'Policy Characteristics'!$C:$C,0)))</f>
        <v>1</v>
      </c>
      <c r="N828" s="284">
        <f>IF(ISBLANK(INDEX('Policy Characteristics'!H:H,MATCH($C828,'Policy Characteristics'!$C:$C,0))),"",INDEX('Policy Characteristics'!H:H,MATCH($C828,'Policy Characteristics'!$C:$C,0)))</f>
        <v>0.01</v>
      </c>
      <c r="O828" s="276" t="str">
        <f>IF(ISBLANK(INDEX('Policy Characteristics'!I:I,MATCH($C828,'Policy Characteristics'!$C:$C,0))),"",INDEX('Policy Characteristics'!I:I,MATCH($C828,'Policy Characteristics'!$C:$C,0)))</f>
        <v>% of fuel shifted</v>
      </c>
      <c r="P828" s="276" t="str">
        <f>IF(ISBLANK(INDEX('Policy Characteristics'!J:J,MATCH($C828,'Policy Characteristics'!$C:$C,0))),"",INDEX('Policy Characteristics'!J:J,MATCH($C828,'Policy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8" s="276" t="str">
        <f>IF(ISBLANK(INDEX('Policy Characteristics'!K:K,MATCH($C828,'Policy Characteristics'!$C:$C,0))),"",INDEX('Policy Characteristics'!K:K,MATCH($C828,'Policy Characteristics'!$C:$C,0)))</f>
        <v>industry-ag-main.html#fuel-switching</v>
      </c>
      <c r="R828" s="276" t="str">
        <f>IF(ISBLANK(INDEX('Policy Characteristics'!L:L,MATCH($C828,'Policy Characteristics'!$C:$C,0))),"",INDEX('Policy Characteristics'!L:L,MATCH($C828,'Policy Characteristics'!$C:$C,0)))</f>
        <v>industry-elec-and-hydrogen.html</v>
      </c>
    </row>
    <row r="829" spans="1:18" s="2" customFormat="1" x14ac:dyDescent="0.25">
      <c r="A829" s="276" t="str">
        <f>IF(ISBLANK(INDEX('Policy Characteristics'!A:A,MATCH($C829,'Policy Characteristics'!$C:$C,0))),"",INDEX('Policy Characteristics'!A:A,MATCH($C829,'Policy Characteristics'!$C:$C,0)))</f>
        <v>Industry</v>
      </c>
      <c r="B829" s="285" t="str">
        <f>IF(ISBLANK(INDEX('Policy Characteristics'!B:B,MATCH($C829,'Policy Characteristics'!$C:$C,0))),"",INDEX('Policy Characteristics'!B:B,MATCH($C829,'Policy Characteristics'!$C:$C,0)))</f>
        <v>Hydrogen Combustion</v>
      </c>
      <c r="C829" s="276" t="str">
        <f t="shared" si="37"/>
        <v>Fraction of Eligible Industrial Energy Use Shifted to Hydrogen</v>
      </c>
      <c r="D829" s="6" t="s">
        <v>3111</v>
      </c>
      <c r="E829" s="1" t="s">
        <v>3607</v>
      </c>
      <c r="F829" t="s">
        <v>3074</v>
      </c>
      <c r="G829" s="47" t="s">
        <v>3614</v>
      </c>
      <c r="H829" s="44">
        <v>2115</v>
      </c>
      <c r="I829" s="347" t="s">
        <v>44</v>
      </c>
      <c r="J829" s="277" t="str">
        <f>IF(ISBLANK(INDEX('Policy Characteristics'!D:D,MATCH($C829,'Policy Characteristics'!$C:$C,0))),"",INDEX('Policy Characteristics'!D:D,MATCH($C829,'Policy Characteristics'!$C:$C,0)))</f>
        <v>Hydrogen Combustion</v>
      </c>
      <c r="K829" s="276" t="str">
        <f>IF(ISBLANK(INDEX('Policy Characteristics'!E:E,MATCH($C829,'Policy Characteristics'!$C:$C,0))),"",INDEX('Policy Characteristics'!E:E,MATCH($C829,'Policy Characteristics'!$C:$C,0)))</f>
        <v>indst shift to hydrogen</v>
      </c>
      <c r="L829" s="284">
        <f>IF(ISBLANK(INDEX('Policy Characteristics'!F:F,MATCH($C829,'Policy Characteristics'!$C:$C,0))),"",INDEX('Policy Characteristics'!F:F,MATCH($C829,'Policy Characteristics'!$C:$C,0)))</f>
        <v>0</v>
      </c>
      <c r="M829" s="284">
        <f>IF(ISBLANK(INDEX('Policy Characteristics'!G:G,MATCH($C829,'Policy Characteristics'!$C:$C,0))),"",INDEX('Policy Characteristics'!G:G,MATCH($C829,'Policy Characteristics'!$C:$C,0)))</f>
        <v>1</v>
      </c>
      <c r="N829" s="284">
        <f>IF(ISBLANK(INDEX('Policy Characteristics'!H:H,MATCH($C829,'Policy Characteristics'!$C:$C,0))),"",INDEX('Policy Characteristics'!H:H,MATCH($C829,'Policy Characteristics'!$C:$C,0)))</f>
        <v>0.01</v>
      </c>
      <c r="O829" s="276" t="str">
        <f>IF(ISBLANK(INDEX('Policy Characteristics'!I:I,MATCH($C829,'Policy Characteristics'!$C:$C,0))),"",INDEX('Policy Characteristics'!I:I,MATCH($C829,'Policy Characteristics'!$C:$C,0)))</f>
        <v>% of fuel shifted</v>
      </c>
      <c r="P829" s="276" t="str">
        <f>IF(ISBLANK(INDEX('Policy Characteristics'!J:J,MATCH($C829,'Policy Characteristics'!$C:$C,0))),"",INDEX('Policy Characteristics'!J:J,MATCH($C829,'Policy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29" s="276" t="str">
        <f>IF(ISBLANK(INDEX('Policy Characteristics'!K:K,MATCH($C829,'Policy Characteristics'!$C:$C,0))),"",INDEX('Policy Characteristics'!K:K,MATCH($C829,'Policy Characteristics'!$C:$C,0)))</f>
        <v>industry-ag-main.html#fuel-switching</v>
      </c>
      <c r="R829" s="276" t="str">
        <f>IF(ISBLANK(INDEX('Policy Characteristics'!L:L,MATCH($C829,'Policy Characteristics'!$C:$C,0))),"",INDEX('Policy Characteristics'!L:L,MATCH($C829,'Policy Characteristics'!$C:$C,0)))</f>
        <v>industry-elec-and-hydrogen.html</v>
      </c>
    </row>
    <row r="830" spans="1:18" s="2" customFormat="1" x14ac:dyDescent="0.25">
      <c r="A830" s="276" t="str">
        <f>IF(ISBLANK(INDEX('Policy Characteristics'!A:A,MATCH($C830,'Policy Characteristics'!$C:$C,0))),"",INDEX('Policy Characteristics'!A:A,MATCH($C830,'Policy Characteristics'!$C:$C,0)))</f>
        <v>Industry</v>
      </c>
      <c r="B830" s="285" t="str">
        <f>IF(ISBLANK(INDEX('Policy Characteristics'!B:B,MATCH($C830,'Policy Characteristics'!$C:$C,0))),"",INDEX('Policy Characteristics'!B:B,MATCH($C830,'Policy Characteristics'!$C:$C,0)))</f>
        <v>Hydrogen Combustion</v>
      </c>
      <c r="C830" s="276" t="str">
        <f t="shared" si="37"/>
        <v>Fraction of Eligible Industrial Energy Use Shifted to Hydrogen</v>
      </c>
      <c r="D830" s="6" t="s">
        <v>3111</v>
      </c>
      <c r="E830" s="1" t="s">
        <v>3608</v>
      </c>
      <c r="F830" t="s">
        <v>3074</v>
      </c>
      <c r="G830" s="47" t="s">
        <v>3615</v>
      </c>
      <c r="H830" s="44">
        <v>2116</v>
      </c>
      <c r="I830" s="347" t="s">
        <v>44</v>
      </c>
      <c r="J830" s="277" t="str">
        <f>IF(ISBLANK(INDEX('Policy Characteristics'!D:D,MATCH($C830,'Policy Characteristics'!$C:$C,0))),"",INDEX('Policy Characteristics'!D:D,MATCH($C830,'Policy Characteristics'!$C:$C,0)))</f>
        <v>Hydrogen Combustion</v>
      </c>
      <c r="K830" s="276" t="str">
        <f>IF(ISBLANK(INDEX('Policy Characteristics'!E:E,MATCH($C830,'Policy Characteristics'!$C:$C,0))),"",INDEX('Policy Characteristics'!E:E,MATCH($C830,'Policy Characteristics'!$C:$C,0)))</f>
        <v>indst shift to hydrogen</v>
      </c>
      <c r="L830" s="284">
        <f>IF(ISBLANK(INDEX('Policy Characteristics'!F:F,MATCH($C830,'Policy Characteristics'!$C:$C,0))),"",INDEX('Policy Characteristics'!F:F,MATCH($C830,'Policy Characteristics'!$C:$C,0)))</f>
        <v>0</v>
      </c>
      <c r="M830" s="284">
        <f>IF(ISBLANK(INDEX('Policy Characteristics'!G:G,MATCH($C830,'Policy Characteristics'!$C:$C,0))),"",INDEX('Policy Characteristics'!G:G,MATCH($C830,'Policy Characteristics'!$C:$C,0)))</f>
        <v>1</v>
      </c>
      <c r="N830" s="284">
        <f>IF(ISBLANK(INDEX('Policy Characteristics'!H:H,MATCH($C830,'Policy Characteristics'!$C:$C,0))),"",INDEX('Policy Characteristics'!H:H,MATCH($C830,'Policy Characteristics'!$C:$C,0)))</f>
        <v>0.01</v>
      </c>
      <c r="O830" s="276" t="str">
        <f>IF(ISBLANK(INDEX('Policy Characteristics'!I:I,MATCH($C830,'Policy Characteristics'!$C:$C,0))),"",INDEX('Policy Characteristics'!I:I,MATCH($C830,'Policy Characteristics'!$C:$C,0)))</f>
        <v>% of fuel shifted</v>
      </c>
      <c r="P830" s="276" t="str">
        <f>IF(ISBLANK(INDEX('Policy Characteristics'!J:J,MATCH($C830,'Policy Characteristics'!$C:$C,0))),"",INDEX('Policy Characteristics'!J:J,MATCH($C830,'Policy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0" s="276" t="str">
        <f>IF(ISBLANK(INDEX('Policy Characteristics'!K:K,MATCH($C830,'Policy Characteristics'!$C:$C,0))),"",INDEX('Policy Characteristics'!K:K,MATCH($C830,'Policy Characteristics'!$C:$C,0)))</f>
        <v>industry-ag-main.html#fuel-switching</v>
      </c>
      <c r="R830" s="276" t="str">
        <f>IF(ISBLANK(INDEX('Policy Characteristics'!L:L,MATCH($C830,'Policy Characteristics'!$C:$C,0))),"",INDEX('Policy Characteristics'!L:L,MATCH($C830,'Policy Characteristics'!$C:$C,0)))</f>
        <v>industry-elec-and-hydrogen.html</v>
      </c>
    </row>
    <row r="831" spans="1:18" s="2" customFormat="1" x14ac:dyDescent="0.25">
      <c r="A831" s="276" t="str">
        <f>IF(ISBLANK(INDEX('Policy Characteristics'!A:A,MATCH($C831,'Policy Characteristics'!$C:$C,0))),"",INDEX('Policy Characteristics'!A:A,MATCH($C831,'Policy Characteristics'!$C:$C,0)))</f>
        <v>Industry</v>
      </c>
      <c r="B831" s="285" t="str">
        <f>IF(ISBLANK(INDEX('Policy Characteristics'!B:B,MATCH($C831,'Policy Characteristics'!$C:$C,0))),"",INDEX('Policy Characteristics'!B:B,MATCH($C831,'Policy Characteristics'!$C:$C,0)))</f>
        <v>Hydrogen Combustion</v>
      </c>
      <c r="C831" s="276" t="str">
        <f t="shared" si="37"/>
        <v>Fraction of Eligible Industrial Energy Use Shifted to Hydrogen</v>
      </c>
      <c r="D831" s="6" t="s">
        <v>3111</v>
      </c>
      <c r="E831" s="1" t="s">
        <v>3609</v>
      </c>
      <c r="F831" t="s">
        <v>3074</v>
      </c>
      <c r="G831" s="47" t="s">
        <v>3616</v>
      </c>
      <c r="H831" s="44">
        <v>2117</v>
      </c>
      <c r="I831" s="347" t="s">
        <v>44</v>
      </c>
      <c r="J831" s="277" t="str">
        <f>IF(ISBLANK(INDEX('Policy Characteristics'!D:D,MATCH($C831,'Policy Characteristics'!$C:$C,0))),"",INDEX('Policy Characteristics'!D:D,MATCH($C831,'Policy Characteristics'!$C:$C,0)))</f>
        <v>Hydrogen Combustion</v>
      </c>
      <c r="K831" s="276" t="str">
        <f>IF(ISBLANK(INDEX('Policy Characteristics'!E:E,MATCH($C831,'Policy Characteristics'!$C:$C,0))),"",INDEX('Policy Characteristics'!E:E,MATCH($C831,'Policy Characteristics'!$C:$C,0)))</f>
        <v>indst shift to hydrogen</v>
      </c>
      <c r="L831" s="284">
        <f>IF(ISBLANK(INDEX('Policy Characteristics'!F:F,MATCH($C831,'Policy Characteristics'!$C:$C,0))),"",INDEX('Policy Characteristics'!F:F,MATCH($C831,'Policy Characteristics'!$C:$C,0)))</f>
        <v>0</v>
      </c>
      <c r="M831" s="284">
        <f>IF(ISBLANK(INDEX('Policy Characteristics'!G:G,MATCH($C831,'Policy Characteristics'!$C:$C,0))),"",INDEX('Policy Characteristics'!G:G,MATCH($C831,'Policy Characteristics'!$C:$C,0)))</f>
        <v>1</v>
      </c>
      <c r="N831" s="284">
        <f>IF(ISBLANK(INDEX('Policy Characteristics'!H:H,MATCH($C831,'Policy Characteristics'!$C:$C,0))),"",INDEX('Policy Characteristics'!H:H,MATCH($C831,'Policy Characteristics'!$C:$C,0)))</f>
        <v>0.01</v>
      </c>
      <c r="O831" s="276" t="str">
        <f>IF(ISBLANK(INDEX('Policy Characteristics'!I:I,MATCH($C831,'Policy Characteristics'!$C:$C,0))),"",INDEX('Policy Characteristics'!I:I,MATCH($C831,'Policy Characteristics'!$C:$C,0)))</f>
        <v>% of fuel shifted</v>
      </c>
      <c r="P831" s="276" t="str">
        <f>IF(ISBLANK(INDEX('Policy Characteristics'!J:J,MATCH($C831,'Policy Characteristics'!$C:$C,0))),"",INDEX('Policy Characteristics'!J:J,MATCH($C831,'Policy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1" s="276" t="str">
        <f>IF(ISBLANK(INDEX('Policy Characteristics'!K:K,MATCH($C831,'Policy Characteristics'!$C:$C,0))),"",INDEX('Policy Characteristics'!K:K,MATCH($C831,'Policy Characteristics'!$C:$C,0)))</f>
        <v>industry-ag-main.html#fuel-switching</v>
      </c>
      <c r="R831" s="276" t="str">
        <f>IF(ISBLANK(INDEX('Policy Characteristics'!L:L,MATCH($C831,'Policy Characteristics'!$C:$C,0))),"",INDEX('Policy Characteristics'!L:L,MATCH($C831,'Policy Characteristics'!$C:$C,0)))</f>
        <v>industry-elec-and-hydrogen.html</v>
      </c>
    </row>
    <row r="832" spans="1:18" s="2" customFormat="1" x14ac:dyDescent="0.25">
      <c r="A832" s="276" t="str">
        <f>IF(ISBLANK(INDEX('Policy Characteristics'!A:A,MATCH($C832,'Policy Characteristics'!$C:$C,0))),"",INDEX('Policy Characteristics'!A:A,MATCH($C832,'Policy Characteristics'!$C:$C,0)))</f>
        <v>Industry</v>
      </c>
      <c r="B832" s="285" t="str">
        <f>IF(ISBLANK(INDEX('Policy Characteristics'!B:B,MATCH($C832,'Policy Characteristics'!$C:$C,0))),"",INDEX('Policy Characteristics'!B:B,MATCH($C832,'Policy Characteristics'!$C:$C,0)))</f>
        <v>Hydrogen Combustion</v>
      </c>
      <c r="C832" s="276" t="str">
        <f t="shared" si="37"/>
        <v>Fraction of Eligible Industrial Energy Use Shifted to Hydrogen</v>
      </c>
      <c r="D832" s="6" t="s">
        <v>3111</v>
      </c>
      <c r="E832" s="1" t="s">
        <v>3610</v>
      </c>
      <c r="F832" t="s">
        <v>3074</v>
      </c>
      <c r="G832" s="47" t="s">
        <v>3617</v>
      </c>
      <c r="H832" s="44">
        <v>2118</v>
      </c>
      <c r="I832" s="347" t="s">
        <v>45</v>
      </c>
      <c r="J832" s="277" t="str">
        <f>IF(ISBLANK(INDEX('Policy Characteristics'!D:D,MATCH($C832,'Policy Characteristics'!$C:$C,0))),"",INDEX('Policy Characteristics'!D:D,MATCH($C832,'Policy Characteristics'!$C:$C,0)))</f>
        <v>Hydrogen Combustion</v>
      </c>
      <c r="K832" s="276" t="str">
        <f>IF(ISBLANK(INDEX('Policy Characteristics'!E:E,MATCH($C832,'Policy Characteristics'!$C:$C,0))),"",INDEX('Policy Characteristics'!E:E,MATCH($C832,'Policy Characteristics'!$C:$C,0)))</f>
        <v>indst shift to hydrogen</v>
      </c>
      <c r="L832" s="284">
        <f>IF(ISBLANK(INDEX('Policy Characteristics'!F:F,MATCH($C832,'Policy Characteristics'!$C:$C,0))),"",INDEX('Policy Characteristics'!F:F,MATCH($C832,'Policy Characteristics'!$C:$C,0)))</f>
        <v>0</v>
      </c>
      <c r="M832" s="284">
        <f>IF(ISBLANK(INDEX('Policy Characteristics'!G:G,MATCH($C832,'Policy Characteristics'!$C:$C,0))),"",INDEX('Policy Characteristics'!G:G,MATCH($C832,'Policy Characteristics'!$C:$C,0)))</f>
        <v>1</v>
      </c>
      <c r="N832" s="284">
        <f>IF(ISBLANK(INDEX('Policy Characteristics'!H:H,MATCH($C832,'Policy Characteristics'!$C:$C,0))),"",INDEX('Policy Characteristics'!H:H,MATCH($C832,'Policy Characteristics'!$C:$C,0)))</f>
        <v>0.01</v>
      </c>
      <c r="O832" s="276" t="str">
        <f>IF(ISBLANK(INDEX('Policy Characteristics'!I:I,MATCH($C832,'Policy Characteristics'!$C:$C,0))),"",INDEX('Policy Characteristics'!I:I,MATCH($C832,'Policy Characteristics'!$C:$C,0)))</f>
        <v>% of fuel shifted</v>
      </c>
      <c r="P832" s="276" t="str">
        <f>IF(ISBLANK(INDEX('Policy Characteristics'!J:J,MATCH($C832,'Policy Characteristics'!$C:$C,0))),"",INDEX('Policy Characteristics'!J:J,MATCH($C832,'Policy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2" s="276" t="str">
        <f>IF(ISBLANK(INDEX('Policy Characteristics'!K:K,MATCH($C832,'Policy Characteristics'!$C:$C,0))),"",INDEX('Policy Characteristics'!K:K,MATCH($C832,'Policy Characteristics'!$C:$C,0)))</f>
        <v>industry-ag-main.html#fuel-switching</v>
      </c>
      <c r="R832" s="276" t="str">
        <f>IF(ISBLANK(INDEX('Policy Characteristics'!L:L,MATCH($C832,'Policy Characteristics'!$C:$C,0))),"",INDEX('Policy Characteristics'!L:L,MATCH($C832,'Policy Characteristics'!$C:$C,0)))</f>
        <v>industry-elec-and-hydrogen.html</v>
      </c>
    </row>
    <row r="833" spans="1:18" s="2" customFormat="1" x14ac:dyDescent="0.25">
      <c r="A833" s="276" t="str">
        <f>IF(ISBLANK(INDEX('Policy Characteristics'!A:A,MATCH($C833,'Policy Characteristics'!$C:$C,0))),"",INDEX('Policy Characteristics'!A:A,MATCH($C833,'Policy Characteristics'!$C:$C,0)))</f>
        <v>Industry</v>
      </c>
      <c r="B833" s="285" t="str">
        <f>IF(ISBLANK(INDEX('Policy Characteristics'!B:B,MATCH($C833,'Policy Characteristics'!$C:$C,0))),"",INDEX('Policy Characteristics'!B:B,MATCH($C833,'Policy Characteristics'!$C:$C,0)))</f>
        <v>Hydrogen Combustion</v>
      </c>
      <c r="C833" s="276" t="str">
        <f t="shared" si="37"/>
        <v>Fraction of Eligible Industrial Energy Use Shifted to Hydrogen</v>
      </c>
      <c r="D833" s="6" t="s">
        <v>3111</v>
      </c>
      <c r="E833" s="1" t="s">
        <v>3611</v>
      </c>
      <c r="F833" t="s">
        <v>3074</v>
      </c>
      <c r="G833" s="47" t="s">
        <v>3618</v>
      </c>
      <c r="H833" s="44">
        <v>2119</v>
      </c>
      <c r="I833" s="347" t="s">
        <v>45</v>
      </c>
      <c r="J833" s="277" t="str">
        <f>IF(ISBLANK(INDEX('Policy Characteristics'!D:D,MATCH($C833,'Policy Characteristics'!$C:$C,0))),"",INDEX('Policy Characteristics'!D:D,MATCH($C833,'Policy Characteristics'!$C:$C,0)))</f>
        <v>Hydrogen Combustion</v>
      </c>
      <c r="K833" s="276" t="str">
        <f>IF(ISBLANK(INDEX('Policy Characteristics'!E:E,MATCH($C833,'Policy Characteristics'!$C:$C,0))),"",INDEX('Policy Characteristics'!E:E,MATCH($C833,'Policy Characteristics'!$C:$C,0)))</f>
        <v>indst shift to hydrogen</v>
      </c>
      <c r="L833" s="284">
        <f>IF(ISBLANK(INDEX('Policy Characteristics'!F:F,MATCH($C833,'Policy Characteristics'!$C:$C,0))),"",INDEX('Policy Characteristics'!F:F,MATCH($C833,'Policy Characteristics'!$C:$C,0)))</f>
        <v>0</v>
      </c>
      <c r="M833" s="284">
        <f>IF(ISBLANK(INDEX('Policy Characteristics'!G:G,MATCH($C833,'Policy Characteristics'!$C:$C,0))),"",INDEX('Policy Characteristics'!G:G,MATCH($C833,'Policy Characteristics'!$C:$C,0)))</f>
        <v>1</v>
      </c>
      <c r="N833" s="284">
        <f>IF(ISBLANK(INDEX('Policy Characteristics'!H:H,MATCH($C833,'Policy Characteristics'!$C:$C,0))),"",INDEX('Policy Characteristics'!H:H,MATCH($C833,'Policy Characteristics'!$C:$C,0)))</f>
        <v>0.01</v>
      </c>
      <c r="O833" s="276" t="str">
        <f>IF(ISBLANK(INDEX('Policy Characteristics'!I:I,MATCH($C833,'Policy Characteristics'!$C:$C,0))),"",INDEX('Policy Characteristics'!I:I,MATCH($C833,'Policy Characteristics'!$C:$C,0)))</f>
        <v>% of fuel shifted</v>
      </c>
      <c r="P833" s="276" t="str">
        <f>IF(ISBLANK(INDEX('Policy Characteristics'!J:J,MATCH($C833,'Policy Characteristics'!$C:$C,0))),"",INDEX('Policy Characteristics'!J:J,MATCH($C833,'Policy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3" s="276" t="str">
        <f>IF(ISBLANK(INDEX('Policy Characteristics'!K:K,MATCH($C833,'Policy Characteristics'!$C:$C,0))),"",INDEX('Policy Characteristics'!K:K,MATCH($C833,'Policy Characteristics'!$C:$C,0)))</f>
        <v>industry-ag-main.html#fuel-switching</v>
      </c>
      <c r="R833" s="276" t="str">
        <f>IF(ISBLANK(INDEX('Policy Characteristics'!L:L,MATCH($C833,'Policy Characteristics'!$C:$C,0))),"",INDEX('Policy Characteristics'!L:L,MATCH($C833,'Policy Characteristics'!$C:$C,0)))</f>
        <v>industry-elec-and-hydrogen.html</v>
      </c>
    </row>
    <row r="834" spans="1:18" s="2" customFormat="1" x14ac:dyDescent="0.25">
      <c r="A834" s="276" t="str">
        <f>IF(ISBLANK(INDEX('Policy Characteristics'!A:A,MATCH($C834,'Policy Characteristics'!$C:$C,0))),"",INDEX('Policy Characteristics'!A:A,MATCH($C834,'Policy Characteristics'!$C:$C,0)))</f>
        <v>Industry</v>
      </c>
      <c r="B834" s="285" t="str">
        <f>IF(ISBLANK(INDEX('Policy Characteristics'!B:B,MATCH($C834,'Policy Characteristics'!$C:$C,0))),"",INDEX('Policy Characteristics'!B:B,MATCH($C834,'Policy Characteristics'!$C:$C,0)))</f>
        <v>Hydrogen Combustion</v>
      </c>
      <c r="C834" s="276" t="str">
        <f t="shared" si="37"/>
        <v>Fraction of Eligible Industrial Energy Use Shifted to Hydrogen</v>
      </c>
      <c r="D834" s="6" t="s">
        <v>3111</v>
      </c>
      <c r="E834" s="1" t="s">
        <v>3612</v>
      </c>
      <c r="F834" t="s">
        <v>3074</v>
      </c>
      <c r="G834" s="47" t="s">
        <v>3619</v>
      </c>
      <c r="H834" s="44">
        <v>2120</v>
      </c>
      <c r="I834" s="347" t="s">
        <v>45</v>
      </c>
      <c r="J834" s="277" t="str">
        <f>IF(ISBLANK(INDEX('Policy Characteristics'!D:D,MATCH($C834,'Policy Characteristics'!$C:$C,0))),"",INDEX('Policy Characteristics'!D:D,MATCH($C834,'Policy Characteristics'!$C:$C,0)))</f>
        <v>Hydrogen Combustion</v>
      </c>
      <c r="K834" s="276" t="str">
        <f>IF(ISBLANK(INDEX('Policy Characteristics'!E:E,MATCH($C834,'Policy Characteristics'!$C:$C,0))),"",INDEX('Policy Characteristics'!E:E,MATCH($C834,'Policy Characteristics'!$C:$C,0)))</f>
        <v>indst shift to hydrogen</v>
      </c>
      <c r="L834" s="284">
        <f>IF(ISBLANK(INDEX('Policy Characteristics'!F:F,MATCH($C834,'Policy Characteristics'!$C:$C,0))),"",INDEX('Policy Characteristics'!F:F,MATCH($C834,'Policy Characteristics'!$C:$C,0)))</f>
        <v>0</v>
      </c>
      <c r="M834" s="284">
        <f>IF(ISBLANK(INDEX('Policy Characteristics'!G:G,MATCH($C834,'Policy Characteristics'!$C:$C,0))),"",INDEX('Policy Characteristics'!G:G,MATCH($C834,'Policy Characteristics'!$C:$C,0)))</f>
        <v>1</v>
      </c>
      <c r="N834" s="284">
        <f>IF(ISBLANK(INDEX('Policy Characteristics'!H:H,MATCH($C834,'Policy Characteristics'!$C:$C,0))),"",INDEX('Policy Characteristics'!H:H,MATCH($C834,'Policy Characteristics'!$C:$C,0)))</f>
        <v>0.01</v>
      </c>
      <c r="O834" s="276" t="str">
        <f>IF(ISBLANK(INDEX('Policy Characteristics'!I:I,MATCH($C834,'Policy Characteristics'!$C:$C,0))),"",INDEX('Policy Characteristics'!I:I,MATCH($C834,'Policy Characteristics'!$C:$C,0)))</f>
        <v>% of fuel shifted</v>
      </c>
      <c r="P834" s="276" t="str">
        <f>IF(ISBLANK(INDEX('Policy Characteristics'!J:J,MATCH($C834,'Policy Characteristics'!$C:$C,0))),"",INDEX('Policy Characteristics'!J:J,MATCH($C834,'Policy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4" s="276" t="str">
        <f>IF(ISBLANK(INDEX('Policy Characteristics'!K:K,MATCH($C834,'Policy Characteristics'!$C:$C,0))),"",INDEX('Policy Characteristics'!K:K,MATCH($C834,'Policy Characteristics'!$C:$C,0)))</f>
        <v>industry-ag-main.html#fuel-switching</v>
      </c>
      <c r="R834" s="276" t="str">
        <f>IF(ISBLANK(INDEX('Policy Characteristics'!L:L,MATCH($C834,'Policy Characteristics'!$C:$C,0))),"",INDEX('Policy Characteristics'!L:L,MATCH($C834,'Policy Characteristics'!$C:$C,0)))</f>
        <v>industry-elec-and-hydrogen.html</v>
      </c>
    </row>
    <row r="835" spans="1:18" s="2" customFormat="1" x14ac:dyDescent="0.25">
      <c r="A835" s="276" t="str">
        <f>IF(ISBLANK(INDEX('Policy Characteristics'!A:A,MATCH($C835,'Policy Characteristics'!$C:$C,0))),"",INDEX('Policy Characteristics'!A:A,MATCH($C835,'Policy Characteristics'!$C:$C,0)))</f>
        <v>Industry</v>
      </c>
      <c r="B835" s="285" t="str">
        <f>IF(ISBLANK(INDEX('Policy Characteristics'!B:B,MATCH($C835,'Policy Characteristics'!$C:$C,0))),"",INDEX('Policy Characteristics'!B:B,MATCH($C835,'Policy Characteristics'!$C:$C,0)))</f>
        <v>Hydrogen Combustion</v>
      </c>
      <c r="C835" s="276" t="str">
        <f t="shared" si="37"/>
        <v>Fraction of Eligible Industrial Energy Use Shifted to Hydrogen</v>
      </c>
      <c r="D835" s="6" t="s">
        <v>3111</v>
      </c>
      <c r="E835" s="1" t="s">
        <v>3606</v>
      </c>
      <c r="F835" t="s">
        <v>3074</v>
      </c>
      <c r="G835" s="47" t="s">
        <v>3620</v>
      </c>
      <c r="H835" s="44">
        <v>2121</v>
      </c>
      <c r="I835" s="347" t="s">
        <v>45</v>
      </c>
      <c r="J835" s="277" t="str">
        <f>IF(ISBLANK(INDEX('Policy Characteristics'!D:D,MATCH($C835,'Policy Characteristics'!$C:$C,0))),"",INDEX('Policy Characteristics'!D:D,MATCH($C835,'Policy Characteristics'!$C:$C,0)))</f>
        <v>Hydrogen Combustion</v>
      </c>
      <c r="K835" s="276" t="str">
        <f>IF(ISBLANK(INDEX('Policy Characteristics'!E:E,MATCH($C835,'Policy Characteristics'!$C:$C,0))),"",INDEX('Policy Characteristics'!E:E,MATCH($C835,'Policy Characteristics'!$C:$C,0)))</f>
        <v>indst shift to hydrogen</v>
      </c>
      <c r="L835" s="284">
        <f>IF(ISBLANK(INDEX('Policy Characteristics'!F:F,MATCH($C835,'Policy Characteristics'!$C:$C,0))),"",INDEX('Policy Characteristics'!F:F,MATCH($C835,'Policy Characteristics'!$C:$C,0)))</f>
        <v>0</v>
      </c>
      <c r="M835" s="284">
        <f>IF(ISBLANK(INDEX('Policy Characteristics'!G:G,MATCH($C835,'Policy Characteristics'!$C:$C,0))),"",INDEX('Policy Characteristics'!G:G,MATCH($C835,'Policy Characteristics'!$C:$C,0)))</f>
        <v>1</v>
      </c>
      <c r="N835" s="284">
        <f>IF(ISBLANK(INDEX('Policy Characteristics'!H:H,MATCH($C835,'Policy Characteristics'!$C:$C,0))),"",INDEX('Policy Characteristics'!H:H,MATCH($C835,'Policy Characteristics'!$C:$C,0)))</f>
        <v>0.01</v>
      </c>
      <c r="O835" s="276" t="str">
        <f>IF(ISBLANK(INDEX('Policy Characteristics'!I:I,MATCH($C835,'Policy Characteristics'!$C:$C,0))),"",INDEX('Policy Characteristics'!I:I,MATCH($C835,'Policy Characteristics'!$C:$C,0)))</f>
        <v>% of fuel shifted</v>
      </c>
      <c r="P835" s="276" t="str">
        <f>IF(ISBLANK(INDEX('Policy Characteristics'!J:J,MATCH($C835,'Policy Characteristics'!$C:$C,0))),"",INDEX('Policy Characteristics'!J:J,MATCH($C835,'Policy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5" s="276" t="str">
        <f>IF(ISBLANK(INDEX('Policy Characteristics'!K:K,MATCH($C835,'Policy Characteristics'!$C:$C,0))),"",INDEX('Policy Characteristics'!K:K,MATCH($C835,'Policy Characteristics'!$C:$C,0)))</f>
        <v>industry-ag-main.html#fuel-switching</v>
      </c>
      <c r="R835" s="276" t="str">
        <f>IF(ISBLANK(INDEX('Policy Characteristics'!L:L,MATCH($C835,'Policy Characteristics'!$C:$C,0))),"",INDEX('Policy Characteristics'!L:L,MATCH($C835,'Policy Characteristics'!$C:$C,0)))</f>
        <v>industry-elec-and-hydrogen.html</v>
      </c>
    </row>
    <row r="836" spans="1:18" s="2" customFormat="1" x14ac:dyDescent="0.25">
      <c r="A836" s="276" t="str">
        <f>IF(ISBLANK(INDEX('Policy Characteristics'!A:A,MATCH($C836,'Policy Characteristics'!$C:$C,0))),"",INDEX('Policy Characteristics'!A:A,MATCH($C836,'Policy Characteristics'!$C:$C,0)))</f>
        <v>Industry</v>
      </c>
      <c r="B836" s="285" t="str">
        <f>IF(ISBLANK(INDEX('Policy Characteristics'!B:B,MATCH($C836,'Policy Characteristics'!$C:$C,0))),"",INDEX('Policy Characteristics'!B:B,MATCH($C836,'Policy Characteristics'!$C:$C,0)))</f>
        <v>Hydrogen Combustion</v>
      </c>
      <c r="C836" s="276" t="str">
        <f t="shared" si="37"/>
        <v>Fraction of Eligible Industrial Energy Use Shifted to Hydrogen</v>
      </c>
      <c r="D836" s="6" t="s">
        <v>3112</v>
      </c>
      <c r="E836" s="1" t="s">
        <v>3605</v>
      </c>
      <c r="F836" t="s">
        <v>3075</v>
      </c>
      <c r="G836" s="47" t="s">
        <v>3613</v>
      </c>
      <c r="H836" s="44">
        <v>2122</v>
      </c>
      <c r="I836" s="347" t="s">
        <v>45</v>
      </c>
      <c r="J836" s="277" t="str">
        <f>IF(ISBLANK(INDEX('Policy Characteristics'!D:D,MATCH($C836,'Policy Characteristics'!$C:$C,0))),"",INDEX('Policy Characteristics'!D:D,MATCH($C836,'Policy Characteristics'!$C:$C,0)))</f>
        <v>Hydrogen Combustion</v>
      </c>
      <c r="K836" s="276" t="str">
        <f>IF(ISBLANK(INDEX('Policy Characteristics'!E:E,MATCH($C836,'Policy Characteristics'!$C:$C,0))),"",INDEX('Policy Characteristics'!E:E,MATCH($C836,'Policy Characteristics'!$C:$C,0)))</f>
        <v>indst shift to hydrogen</v>
      </c>
      <c r="L836" s="284">
        <f>IF(ISBLANK(INDEX('Policy Characteristics'!F:F,MATCH($C836,'Policy Characteristics'!$C:$C,0))),"",INDEX('Policy Characteristics'!F:F,MATCH($C836,'Policy Characteristics'!$C:$C,0)))</f>
        <v>0</v>
      </c>
      <c r="M836" s="284">
        <f>IF(ISBLANK(INDEX('Policy Characteristics'!G:G,MATCH($C836,'Policy Characteristics'!$C:$C,0))),"",INDEX('Policy Characteristics'!G:G,MATCH($C836,'Policy Characteristics'!$C:$C,0)))</f>
        <v>1</v>
      </c>
      <c r="N836" s="284">
        <f>IF(ISBLANK(INDEX('Policy Characteristics'!H:H,MATCH($C836,'Policy Characteristics'!$C:$C,0))),"",INDEX('Policy Characteristics'!H:H,MATCH($C836,'Policy Characteristics'!$C:$C,0)))</f>
        <v>0.01</v>
      </c>
      <c r="O836" s="276" t="str">
        <f>IF(ISBLANK(INDEX('Policy Characteristics'!I:I,MATCH($C836,'Policy Characteristics'!$C:$C,0))),"",INDEX('Policy Characteristics'!I:I,MATCH($C836,'Policy Characteristics'!$C:$C,0)))</f>
        <v>% of fuel shifted</v>
      </c>
      <c r="P836" s="276" t="str">
        <f>IF(ISBLANK(INDEX('Policy Characteristics'!J:J,MATCH($C836,'Policy Characteristics'!$C:$C,0))),"",INDEX('Policy Characteristics'!J:J,MATCH($C836,'Policy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6" s="276" t="str">
        <f>IF(ISBLANK(INDEX('Policy Characteristics'!K:K,MATCH($C836,'Policy Characteristics'!$C:$C,0))),"",INDEX('Policy Characteristics'!K:K,MATCH($C836,'Policy Characteristics'!$C:$C,0)))</f>
        <v>industry-ag-main.html#fuel-switching</v>
      </c>
      <c r="R836" s="276" t="str">
        <f>IF(ISBLANK(INDEX('Policy Characteristics'!L:L,MATCH($C836,'Policy Characteristics'!$C:$C,0))),"",INDEX('Policy Characteristics'!L:L,MATCH($C836,'Policy Characteristics'!$C:$C,0)))</f>
        <v>industry-elec-and-hydrogen.html</v>
      </c>
    </row>
    <row r="837" spans="1:18" s="2" customFormat="1" x14ac:dyDescent="0.25">
      <c r="A837" s="276" t="str">
        <f>IF(ISBLANK(INDEX('Policy Characteristics'!A:A,MATCH($C837,'Policy Characteristics'!$C:$C,0))),"",INDEX('Policy Characteristics'!A:A,MATCH($C837,'Policy Characteristics'!$C:$C,0)))</f>
        <v>Industry</v>
      </c>
      <c r="B837" s="285" t="str">
        <f>IF(ISBLANK(INDEX('Policy Characteristics'!B:B,MATCH($C837,'Policy Characteristics'!$C:$C,0))),"",INDEX('Policy Characteristics'!B:B,MATCH($C837,'Policy Characteristics'!$C:$C,0)))</f>
        <v>Hydrogen Combustion</v>
      </c>
      <c r="C837" s="276" t="str">
        <f t="shared" si="37"/>
        <v>Fraction of Eligible Industrial Energy Use Shifted to Hydrogen</v>
      </c>
      <c r="D837" s="6" t="s">
        <v>3112</v>
      </c>
      <c r="E837" s="1" t="s">
        <v>3607</v>
      </c>
      <c r="F837" t="s">
        <v>3075</v>
      </c>
      <c r="G837" s="47" t="s">
        <v>3614</v>
      </c>
      <c r="H837" s="44">
        <v>2123</v>
      </c>
      <c r="I837" s="347" t="s">
        <v>45</v>
      </c>
      <c r="J837" s="277" t="str">
        <f>IF(ISBLANK(INDEX('Policy Characteristics'!D:D,MATCH($C837,'Policy Characteristics'!$C:$C,0))),"",INDEX('Policy Characteristics'!D:D,MATCH($C837,'Policy Characteristics'!$C:$C,0)))</f>
        <v>Hydrogen Combustion</v>
      </c>
      <c r="K837" s="276" t="str">
        <f>IF(ISBLANK(INDEX('Policy Characteristics'!E:E,MATCH($C837,'Policy Characteristics'!$C:$C,0))),"",INDEX('Policy Characteristics'!E:E,MATCH($C837,'Policy Characteristics'!$C:$C,0)))</f>
        <v>indst shift to hydrogen</v>
      </c>
      <c r="L837" s="284">
        <f>IF(ISBLANK(INDEX('Policy Characteristics'!F:F,MATCH($C837,'Policy Characteristics'!$C:$C,0))),"",INDEX('Policy Characteristics'!F:F,MATCH($C837,'Policy Characteristics'!$C:$C,0)))</f>
        <v>0</v>
      </c>
      <c r="M837" s="284">
        <f>IF(ISBLANK(INDEX('Policy Characteristics'!G:G,MATCH($C837,'Policy Characteristics'!$C:$C,0))),"",INDEX('Policy Characteristics'!G:G,MATCH($C837,'Policy Characteristics'!$C:$C,0)))</f>
        <v>1</v>
      </c>
      <c r="N837" s="284">
        <f>IF(ISBLANK(INDEX('Policy Characteristics'!H:H,MATCH($C837,'Policy Characteristics'!$C:$C,0))),"",INDEX('Policy Characteristics'!H:H,MATCH($C837,'Policy Characteristics'!$C:$C,0)))</f>
        <v>0.01</v>
      </c>
      <c r="O837" s="276" t="str">
        <f>IF(ISBLANK(INDEX('Policy Characteristics'!I:I,MATCH($C837,'Policy Characteristics'!$C:$C,0))),"",INDEX('Policy Characteristics'!I:I,MATCH($C837,'Policy Characteristics'!$C:$C,0)))</f>
        <v>% of fuel shifted</v>
      </c>
      <c r="P837" s="276" t="str">
        <f>IF(ISBLANK(INDEX('Policy Characteristics'!J:J,MATCH($C837,'Policy Characteristics'!$C:$C,0))),"",INDEX('Policy Characteristics'!J:J,MATCH($C837,'Policy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7" s="276" t="str">
        <f>IF(ISBLANK(INDEX('Policy Characteristics'!K:K,MATCH($C837,'Policy Characteristics'!$C:$C,0))),"",INDEX('Policy Characteristics'!K:K,MATCH($C837,'Policy Characteristics'!$C:$C,0)))</f>
        <v>industry-ag-main.html#fuel-switching</v>
      </c>
      <c r="R837" s="276" t="str">
        <f>IF(ISBLANK(INDEX('Policy Characteristics'!L:L,MATCH($C837,'Policy Characteristics'!$C:$C,0))),"",INDEX('Policy Characteristics'!L:L,MATCH($C837,'Policy Characteristics'!$C:$C,0)))</f>
        <v>industry-elec-and-hydrogen.html</v>
      </c>
    </row>
    <row r="838" spans="1:18" s="2" customFormat="1" x14ac:dyDescent="0.25">
      <c r="A838" s="276" t="str">
        <f>IF(ISBLANK(INDEX('Policy Characteristics'!A:A,MATCH($C838,'Policy Characteristics'!$C:$C,0))),"",INDEX('Policy Characteristics'!A:A,MATCH($C838,'Policy Characteristics'!$C:$C,0)))</f>
        <v>Industry</v>
      </c>
      <c r="B838" s="285" t="str">
        <f>IF(ISBLANK(INDEX('Policy Characteristics'!B:B,MATCH($C838,'Policy Characteristics'!$C:$C,0))),"",INDEX('Policy Characteristics'!B:B,MATCH($C838,'Policy Characteristics'!$C:$C,0)))</f>
        <v>Hydrogen Combustion</v>
      </c>
      <c r="C838" s="276" t="str">
        <f t="shared" si="37"/>
        <v>Fraction of Eligible Industrial Energy Use Shifted to Hydrogen</v>
      </c>
      <c r="D838" s="6" t="s">
        <v>3112</v>
      </c>
      <c r="E838" s="1" t="s">
        <v>3608</v>
      </c>
      <c r="F838" t="s">
        <v>3075</v>
      </c>
      <c r="G838" s="47" t="s">
        <v>3615</v>
      </c>
      <c r="H838" s="44">
        <v>2124</v>
      </c>
      <c r="I838" s="347" t="s">
        <v>45</v>
      </c>
      <c r="J838" s="277" t="str">
        <f>IF(ISBLANK(INDEX('Policy Characteristics'!D:D,MATCH($C838,'Policy Characteristics'!$C:$C,0))),"",INDEX('Policy Characteristics'!D:D,MATCH($C838,'Policy Characteristics'!$C:$C,0)))</f>
        <v>Hydrogen Combustion</v>
      </c>
      <c r="K838" s="276" t="str">
        <f>IF(ISBLANK(INDEX('Policy Characteristics'!E:E,MATCH($C838,'Policy Characteristics'!$C:$C,0))),"",INDEX('Policy Characteristics'!E:E,MATCH($C838,'Policy Characteristics'!$C:$C,0)))</f>
        <v>indst shift to hydrogen</v>
      </c>
      <c r="L838" s="284">
        <f>IF(ISBLANK(INDEX('Policy Characteristics'!F:F,MATCH($C838,'Policy Characteristics'!$C:$C,0))),"",INDEX('Policy Characteristics'!F:F,MATCH($C838,'Policy Characteristics'!$C:$C,0)))</f>
        <v>0</v>
      </c>
      <c r="M838" s="284">
        <f>IF(ISBLANK(INDEX('Policy Characteristics'!G:G,MATCH($C838,'Policy Characteristics'!$C:$C,0))),"",INDEX('Policy Characteristics'!G:G,MATCH($C838,'Policy Characteristics'!$C:$C,0)))</f>
        <v>1</v>
      </c>
      <c r="N838" s="284">
        <f>IF(ISBLANK(INDEX('Policy Characteristics'!H:H,MATCH($C838,'Policy Characteristics'!$C:$C,0))),"",INDEX('Policy Characteristics'!H:H,MATCH($C838,'Policy Characteristics'!$C:$C,0)))</f>
        <v>0.01</v>
      </c>
      <c r="O838" s="276" t="str">
        <f>IF(ISBLANK(INDEX('Policy Characteristics'!I:I,MATCH($C838,'Policy Characteristics'!$C:$C,0))),"",INDEX('Policy Characteristics'!I:I,MATCH($C838,'Policy Characteristics'!$C:$C,0)))</f>
        <v>% of fuel shifted</v>
      </c>
      <c r="P838" s="276" t="str">
        <f>IF(ISBLANK(INDEX('Policy Characteristics'!J:J,MATCH($C838,'Policy Characteristics'!$C:$C,0))),"",INDEX('Policy Characteristics'!J:J,MATCH($C838,'Policy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8" s="276" t="str">
        <f>IF(ISBLANK(INDEX('Policy Characteristics'!K:K,MATCH($C838,'Policy Characteristics'!$C:$C,0))),"",INDEX('Policy Characteristics'!K:K,MATCH($C838,'Policy Characteristics'!$C:$C,0)))</f>
        <v>industry-ag-main.html#fuel-switching</v>
      </c>
      <c r="R838" s="276" t="str">
        <f>IF(ISBLANK(INDEX('Policy Characteristics'!L:L,MATCH($C838,'Policy Characteristics'!$C:$C,0))),"",INDEX('Policy Characteristics'!L:L,MATCH($C838,'Policy Characteristics'!$C:$C,0)))</f>
        <v>industry-elec-and-hydrogen.html</v>
      </c>
    </row>
    <row r="839" spans="1:18" s="2" customFormat="1" x14ac:dyDescent="0.25">
      <c r="A839" s="276" t="str">
        <f>IF(ISBLANK(INDEX('Policy Characteristics'!A:A,MATCH($C839,'Policy Characteristics'!$C:$C,0))),"",INDEX('Policy Characteristics'!A:A,MATCH($C839,'Policy Characteristics'!$C:$C,0)))</f>
        <v>Industry</v>
      </c>
      <c r="B839" s="285" t="str">
        <f>IF(ISBLANK(INDEX('Policy Characteristics'!B:B,MATCH($C839,'Policy Characteristics'!$C:$C,0))),"",INDEX('Policy Characteristics'!B:B,MATCH($C839,'Policy Characteristics'!$C:$C,0)))</f>
        <v>Hydrogen Combustion</v>
      </c>
      <c r="C839" s="276" t="str">
        <f t="shared" si="37"/>
        <v>Fraction of Eligible Industrial Energy Use Shifted to Hydrogen</v>
      </c>
      <c r="D839" s="6" t="s">
        <v>3112</v>
      </c>
      <c r="E839" s="1" t="s">
        <v>3609</v>
      </c>
      <c r="F839" t="s">
        <v>3075</v>
      </c>
      <c r="G839" s="47" t="s">
        <v>3616</v>
      </c>
      <c r="H839" s="44">
        <v>2125</v>
      </c>
      <c r="I839" s="347" t="s">
        <v>44</v>
      </c>
      <c r="J839" s="277" t="str">
        <f>IF(ISBLANK(INDEX('Policy Characteristics'!D:D,MATCH($C839,'Policy Characteristics'!$C:$C,0))),"",INDEX('Policy Characteristics'!D:D,MATCH($C839,'Policy Characteristics'!$C:$C,0)))</f>
        <v>Hydrogen Combustion</v>
      </c>
      <c r="K839" s="276" t="str">
        <f>IF(ISBLANK(INDEX('Policy Characteristics'!E:E,MATCH($C839,'Policy Characteristics'!$C:$C,0))),"",INDEX('Policy Characteristics'!E:E,MATCH($C839,'Policy Characteristics'!$C:$C,0)))</f>
        <v>indst shift to hydrogen</v>
      </c>
      <c r="L839" s="284">
        <f>IF(ISBLANK(INDEX('Policy Characteristics'!F:F,MATCH($C839,'Policy Characteristics'!$C:$C,0))),"",INDEX('Policy Characteristics'!F:F,MATCH($C839,'Policy Characteristics'!$C:$C,0)))</f>
        <v>0</v>
      </c>
      <c r="M839" s="284">
        <f>IF(ISBLANK(INDEX('Policy Characteristics'!G:G,MATCH($C839,'Policy Characteristics'!$C:$C,0))),"",INDEX('Policy Characteristics'!G:G,MATCH($C839,'Policy Characteristics'!$C:$C,0)))</f>
        <v>1</v>
      </c>
      <c r="N839" s="284">
        <f>IF(ISBLANK(INDEX('Policy Characteristics'!H:H,MATCH($C839,'Policy Characteristics'!$C:$C,0))),"",INDEX('Policy Characteristics'!H:H,MATCH($C839,'Policy Characteristics'!$C:$C,0)))</f>
        <v>0.01</v>
      </c>
      <c r="O839" s="276" t="str">
        <f>IF(ISBLANK(INDEX('Policy Characteristics'!I:I,MATCH($C839,'Policy Characteristics'!$C:$C,0))),"",INDEX('Policy Characteristics'!I:I,MATCH($C839,'Policy Characteristics'!$C:$C,0)))</f>
        <v>% of fuel shifted</v>
      </c>
      <c r="P839" s="276" t="str">
        <f>IF(ISBLANK(INDEX('Policy Characteristics'!J:J,MATCH($C839,'Policy Characteristics'!$C:$C,0))),"",INDEX('Policy Characteristics'!J:J,MATCH($C839,'Policy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39" s="276" t="str">
        <f>IF(ISBLANK(INDEX('Policy Characteristics'!K:K,MATCH($C839,'Policy Characteristics'!$C:$C,0))),"",INDEX('Policy Characteristics'!K:K,MATCH($C839,'Policy Characteristics'!$C:$C,0)))</f>
        <v>industry-ag-main.html#fuel-switching</v>
      </c>
      <c r="R839" s="276" t="str">
        <f>IF(ISBLANK(INDEX('Policy Characteristics'!L:L,MATCH($C839,'Policy Characteristics'!$C:$C,0))),"",INDEX('Policy Characteristics'!L:L,MATCH($C839,'Policy Characteristics'!$C:$C,0)))</f>
        <v>industry-elec-and-hydrogen.html</v>
      </c>
    </row>
    <row r="840" spans="1:18" s="2" customFormat="1" x14ac:dyDescent="0.25">
      <c r="A840" s="276" t="str">
        <f>IF(ISBLANK(INDEX('Policy Characteristics'!A:A,MATCH($C840,'Policy Characteristics'!$C:$C,0))),"",INDEX('Policy Characteristics'!A:A,MATCH($C840,'Policy Characteristics'!$C:$C,0)))</f>
        <v>Industry</v>
      </c>
      <c r="B840" s="285" t="str">
        <f>IF(ISBLANK(INDEX('Policy Characteristics'!B:B,MATCH($C840,'Policy Characteristics'!$C:$C,0))),"",INDEX('Policy Characteristics'!B:B,MATCH($C840,'Policy Characteristics'!$C:$C,0)))</f>
        <v>Hydrogen Combustion</v>
      </c>
      <c r="C840" s="276" t="str">
        <f t="shared" si="37"/>
        <v>Fraction of Eligible Industrial Energy Use Shifted to Hydrogen</v>
      </c>
      <c r="D840" s="6" t="s">
        <v>3112</v>
      </c>
      <c r="E840" s="1" t="s">
        <v>3610</v>
      </c>
      <c r="F840" t="s">
        <v>3075</v>
      </c>
      <c r="G840" s="47" t="s">
        <v>3617</v>
      </c>
      <c r="H840" s="44">
        <v>2126</v>
      </c>
      <c r="I840" s="347" t="s">
        <v>45</v>
      </c>
      <c r="J840" s="277" t="str">
        <f>IF(ISBLANK(INDEX('Policy Characteristics'!D:D,MATCH($C840,'Policy Characteristics'!$C:$C,0))),"",INDEX('Policy Characteristics'!D:D,MATCH($C840,'Policy Characteristics'!$C:$C,0)))</f>
        <v>Hydrogen Combustion</v>
      </c>
      <c r="K840" s="276" t="str">
        <f>IF(ISBLANK(INDEX('Policy Characteristics'!E:E,MATCH($C840,'Policy Characteristics'!$C:$C,0))),"",INDEX('Policy Characteristics'!E:E,MATCH($C840,'Policy Characteristics'!$C:$C,0)))</f>
        <v>indst shift to hydrogen</v>
      </c>
      <c r="L840" s="284">
        <f>IF(ISBLANK(INDEX('Policy Characteristics'!F:F,MATCH($C840,'Policy Characteristics'!$C:$C,0))),"",INDEX('Policy Characteristics'!F:F,MATCH($C840,'Policy Characteristics'!$C:$C,0)))</f>
        <v>0</v>
      </c>
      <c r="M840" s="284">
        <f>IF(ISBLANK(INDEX('Policy Characteristics'!G:G,MATCH($C840,'Policy Characteristics'!$C:$C,0))),"",INDEX('Policy Characteristics'!G:G,MATCH($C840,'Policy Characteristics'!$C:$C,0)))</f>
        <v>1</v>
      </c>
      <c r="N840" s="284">
        <f>IF(ISBLANK(INDEX('Policy Characteristics'!H:H,MATCH($C840,'Policy Characteristics'!$C:$C,0))),"",INDEX('Policy Characteristics'!H:H,MATCH($C840,'Policy Characteristics'!$C:$C,0)))</f>
        <v>0.01</v>
      </c>
      <c r="O840" s="276" t="str">
        <f>IF(ISBLANK(INDEX('Policy Characteristics'!I:I,MATCH($C840,'Policy Characteristics'!$C:$C,0))),"",INDEX('Policy Characteristics'!I:I,MATCH($C840,'Policy Characteristics'!$C:$C,0)))</f>
        <v>% of fuel shifted</v>
      </c>
      <c r="P840" s="276" t="str">
        <f>IF(ISBLANK(INDEX('Policy Characteristics'!J:J,MATCH($C840,'Policy Characteristics'!$C:$C,0))),"",INDEX('Policy Characteristics'!J:J,MATCH($C840,'Policy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0" s="276" t="str">
        <f>IF(ISBLANK(INDEX('Policy Characteristics'!K:K,MATCH($C840,'Policy Characteristics'!$C:$C,0))),"",INDEX('Policy Characteristics'!K:K,MATCH($C840,'Policy Characteristics'!$C:$C,0)))</f>
        <v>industry-ag-main.html#fuel-switching</v>
      </c>
      <c r="R840" s="276" t="str">
        <f>IF(ISBLANK(INDEX('Policy Characteristics'!L:L,MATCH($C840,'Policy Characteristics'!$C:$C,0))),"",INDEX('Policy Characteristics'!L:L,MATCH($C840,'Policy Characteristics'!$C:$C,0)))</f>
        <v>industry-elec-and-hydrogen.html</v>
      </c>
    </row>
    <row r="841" spans="1:18" s="2" customFormat="1" x14ac:dyDescent="0.25">
      <c r="A841" s="276" t="str">
        <f>IF(ISBLANK(INDEX('Policy Characteristics'!A:A,MATCH($C841,'Policy Characteristics'!$C:$C,0))),"",INDEX('Policy Characteristics'!A:A,MATCH($C841,'Policy Characteristics'!$C:$C,0)))</f>
        <v>Industry</v>
      </c>
      <c r="B841" s="285" t="str">
        <f>IF(ISBLANK(INDEX('Policy Characteristics'!B:B,MATCH($C841,'Policy Characteristics'!$C:$C,0))),"",INDEX('Policy Characteristics'!B:B,MATCH($C841,'Policy Characteristics'!$C:$C,0)))</f>
        <v>Hydrogen Combustion</v>
      </c>
      <c r="C841" s="276" t="str">
        <f t="shared" si="37"/>
        <v>Fraction of Eligible Industrial Energy Use Shifted to Hydrogen</v>
      </c>
      <c r="D841" s="6" t="s">
        <v>3112</v>
      </c>
      <c r="E841" s="1" t="s">
        <v>3611</v>
      </c>
      <c r="F841" t="s">
        <v>3075</v>
      </c>
      <c r="G841" s="47" t="s">
        <v>3618</v>
      </c>
      <c r="H841" s="44">
        <v>2127</v>
      </c>
      <c r="I841" s="347" t="s">
        <v>44</v>
      </c>
      <c r="J841" s="277" t="str">
        <f>IF(ISBLANK(INDEX('Policy Characteristics'!D:D,MATCH($C841,'Policy Characteristics'!$C:$C,0))),"",INDEX('Policy Characteristics'!D:D,MATCH($C841,'Policy Characteristics'!$C:$C,0)))</f>
        <v>Hydrogen Combustion</v>
      </c>
      <c r="K841" s="276" t="str">
        <f>IF(ISBLANK(INDEX('Policy Characteristics'!E:E,MATCH($C841,'Policy Characteristics'!$C:$C,0))),"",INDEX('Policy Characteristics'!E:E,MATCH($C841,'Policy Characteristics'!$C:$C,0)))</f>
        <v>indst shift to hydrogen</v>
      </c>
      <c r="L841" s="284">
        <f>IF(ISBLANK(INDEX('Policy Characteristics'!F:F,MATCH($C841,'Policy Characteristics'!$C:$C,0))),"",INDEX('Policy Characteristics'!F:F,MATCH($C841,'Policy Characteristics'!$C:$C,0)))</f>
        <v>0</v>
      </c>
      <c r="M841" s="284">
        <f>IF(ISBLANK(INDEX('Policy Characteristics'!G:G,MATCH($C841,'Policy Characteristics'!$C:$C,0))),"",INDEX('Policy Characteristics'!G:G,MATCH($C841,'Policy Characteristics'!$C:$C,0)))</f>
        <v>1</v>
      </c>
      <c r="N841" s="284">
        <f>IF(ISBLANK(INDEX('Policy Characteristics'!H:H,MATCH($C841,'Policy Characteristics'!$C:$C,0))),"",INDEX('Policy Characteristics'!H:H,MATCH($C841,'Policy Characteristics'!$C:$C,0)))</f>
        <v>0.01</v>
      </c>
      <c r="O841" s="276" t="str">
        <f>IF(ISBLANK(INDEX('Policy Characteristics'!I:I,MATCH($C841,'Policy Characteristics'!$C:$C,0))),"",INDEX('Policy Characteristics'!I:I,MATCH($C841,'Policy Characteristics'!$C:$C,0)))</f>
        <v>% of fuel shifted</v>
      </c>
      <c r="P841" s="276" t="str">
        <f>IF(ISBLANK(INDEX('Policy Characteristics'!J:J,MATCH($C841,'Policy Characteristics'!$C:$C,0))),"",INDEX('Policy Characteristics'!J:J,MATCH($C841,'Policy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1" s="276" t="str">
        <f>IF(ISBLANK(INDEX('Policy Characteristics'!K:K,MATCH($C841,'Policy Characteristics'!$C:$C,0))),"",INDEX('Policy Characteristics'!K:K,MATCH($C841,'Policy Characteristics'!$C:$C,0)))</f>
        <v>industry-ag-main.html#fuel-switching</v>
      </c>
      <c r="R841" s="276" t="str">
        <f>IF(ISBLANK(INDEX('Policy Characteristics'!L:L,MATCH($C841,'Policy Characteristics'!$C:$C,0))),"",INDEX('Policy Characteristics'!L:L,MATCH($C841,'Policy Characteristics'!$C:$C,0)))</f>
        <v>industry-elec-and-hydrogen.html</v>
      </c>
    </row>
    <row r="842" spans="1:18" s="2" customFormat="1" x14ac:dyDescent="0.25">
      <c r="A842" s="276" t="str">
        <f>IF(ISBLANK(INDEX('Policy Characteristics'!A:A,MATCH($C842,'Policy Characteristics'!$C:$C,0))),"",INDEX('Policy Characteristics'!A:A,MATCH($C842,'Policy Characteristics'!$C:$C,0)))</f>
        <v>Industry</v>
      </c>
      <c r="B842" s="285" t="str">
        <f>IF(ISBLANK(INDEX('Policy Characteristics'!B:B,MATCH($C842,'Policy Characteristics'!$C:$C,0))),"",INDEX('Policy Characteristics'!B:B,MATCH($C842,'Policy Characteristics'!$C:$C,0)))</f>
        <v>Hydrogen Combustion</v>
      </c>
      <c r="C842" s="276" t="str">
        <f t="shared" si="37"/>
        <v>Fraction of Eligible Industrial Energy Use Shifted to Hydrogen</v>
      </c>
      <c r="D842" s="6" t="s">
        <v>3112</v>
      </c>
      <c r="E842" s="1" t="s">
        <v>3612</v>
      </c>
      <c r="F842" t="s">
        <v>3075</v>
      </c>
      <c r="G842" s="47" t="s">
        <v>3619</v>
      </c>
      <c r="H842" s="44">
        <v>2128</v>
      </c>
      <c r="I842" s="347" t="s">
        <v>45</v>
      </c>
      <c r="J842" s="277" t="str">
        <f>IF(ISBLANK(INDEX('Policy Characteristics'!D:D,MATCH($C842,'Policy Characteristics'!$C:$C,0))),"",INDEX('Policy Characteristics'!D:D,MATCH($C842,'Policy Characteristics'!$C:$C,0)))</f>
        <v>Hydrogen Combustion</v>
      </c>
      <c r="K842" s="276" t="str">
        <f>IF(ISBLANK(INDEX('Policy Characteristics'!E:E,MATCH($C842,'Policy Characteristics'!$C:$C,0))),"",INDEX('Policy Characteristics'!E:E,MATCH($C842,'Policy Characteristics'!$C:$C,0)))</f>
        <v>indst shift to hydrogen</v>
      </c>
      <c r="L842" s="284">
        <f>IF(ISBLANK(INDEX('Policy Characteristics'!F:F,MATCH($C842,'Policy Characteristics'!$C:$C,0))),"",INDEX('Policy Characteristics'!F:F,MATCH($C842,'Policy Characteristics'!$C:$C,0)))</f>
        <v>0</v>
      </c>
      <c r="M842" s="284">
        <f>IF(ISBLANK(INDEX('Policy Characteristics'!G:G,MATCH($C842,'Policy Characteristics'!$C:$C,0))),"",INDEX('Policy Characteristics'!G:G,MATCH($C842,'Policy Characteristics'!$C:$C,0)))</f>
        <v>1</v>
      </c>
      <c r="N842" s="284">
        <f>IF(ISBLANK(INDEX('Policy Characteristics'!H:H,MATCH($C842,'Policy Characteristics'!$C:$C,0))),"",INDEX('Policy Characteristics'!H:H,MATCH($C842,'Policy Characteristics'!$C:$C,0)))</f>
        <v>0.01</v>
      </c>
      <c r="O842" s="276" t="str">
        <f>IF(ISBLANK(INDEX('Policy Characteristics'!I:I,MATCH($C842,'Policy Characteristics'!$C:$C,0))),"",INDEX('Policy Characteristics'!I:I,MATCH($C842,'Policy Characteristics'!$C:$C,0)))</f>
        <v>% of fuel shifted</v>
      </c>
      <c r="P842" s="276" t="str">
        <f>IF(ISBLANK(INDEX('Policy Characteristics'!J:J,MATCH($C842,'Policy Characteristics'!$C:$C,0))),"",INDEX('Policy Characteristics'!J:J,MATCH($C842,'Policy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2" s="276" t="str">
        <f>IF(ISBLANK(INDEX('Policy Characteristics'!K:K,MATCH($C842,'Policy Characteristics'!$C:$C,0))),"",INDEX('Policy Characteristics'!K:K,MATCH($C842,'Policy Characteristics'!$C:$C,0)))</f>
        <v>industry-ag-main.html#fuel-switching</v>
      </c>
      <c r="R842" s="276" t="str">
        <f>IF(ISBLANK(INDEX('Policy Characteristics'!L:L,MATCH($C842,'Policy Characteristics'!$C:$C,0))),"",INDEX('Policy Characteristics'!L:L,MATCH($C842,'Policy Characteristics'!$C:$C,0)))</f>
        <v>industry-elec-and-hydrogen.html</v>
      </c>
    </row>
    <row r="843" spans="1:18" s="2" customFormat="1" x14ac:dyDescent="0.25">
      <c r="A843" s="276" t="str">
        <f>IF(ISBLANK(INDEX('Policy Characteristics'!A:A,MATCH($C843,'Policy Characteristics'!$C:$C,0))),"",INDEX('Policy Characteristics'!A:A,MATCH($C843,'Policy Characteristics'!$C:$C,0)))</f>
        <v>Industry</v>
      </c>
      <c r="B843" s="285" t="str">
        <f>IF(ISBLANK(INDEX('Policy Characteristics'!B:B,MATCH($C843,'Policy Characteristics'!$C:$C,0))),"",INDEX('Policy Characteristics'!B:B,MATCH($C843,'Policy Characteristics'!$C:$C,0)))</f>
        <v>Hydrogen Combustion</v>
      </c>
      <c r="C843" s="276" t="str">
        <f t="shared" si="37"/>
        <v>Fraction of Eligible Industrial Energy Use Shifted to Hydrogen</v>
      </c>
      <c r="D843" s="6" t="s">
        <v>3112</v>
      </c>
      <c r="E843" s="1" t="s">
        <v>3606</v>
      </c>
      <c r="F843" t="s">
        <v>3075</v>
      </c>
      <c r="G843" s="47" t="s">
        <v>3620</v>
      </c>
      <c r="H843" s="44">
        <v>2129</v>
      </c>
      <c r="I843" s="347" t="s">
        <v>45</v>
      </c>
      <c r="J843" s="277" t="str">
        <f>IF(ISBLANK(INDEX('Policy Characteristics'!D:D,MATCH($C843,'Policy Characteristics'!$C:$C,0))),"",INDEX('Policy Characteristics'!D:D,MATCH($C843,'Policy Characteristics'!$C:$C,0)))</f>
        <v>Hydrogen Combustion</v>
      </c>
      <c r="K843" s="276" t="str">
        <f>IF(ISBLANK(INDEX('Policy Characteristics'!E:E,MATCH($C843,'Policy Characteristics'!$C:$C,0))),"",INDEX('Policy Characteristics'!E:E,MATCH($C843,'Policy Characteristics'!$C:$C,0)))</f>
        <v>indst shift to hydrogen</v>
      </c>
      <c r="L843" s="284">
        <f>IF(ISBLANK(INDEX('Policy Characteristics'!F:F,MATCH($C843,'Policy Characteristics'!$C:$C,0))),"",INDEX('Policy Characteristics'!F:F,MATCH($C843,'Policy Characteristics'!$C:$C,0)))</f>
        <v>0</v>
      </c>
      <c r="M843" s="284">
        <f>IF(ISBLANK(INDEX('Policy Characteristics'!G:G,MATCH($C843,'Policy Characteristics'!$C:$C,0))),"",INDEX('Policy Characteristics'!G:G,MATCH($C843,'Policy Characteristics'!$C:$C,0)))</f>
        <v>1</v>
      </c>
      <c r="N843" s="284">
        <f>IF(ISBLANK(INDEX('Policy Characteristics'!H:H,MATCH($C843,'Policy Characteristics'!$C:$C,0))),"",INDEX('Policy Characteristics'!H:H,MATCH($C843,'Policy Characteristics'!$C:$C,0)))</f>
        <v>0.01</v>
      </c>
      <c r="O843" s="276" t="str">
        <f>IF(ISBLANK(INDEX('Policy Characteristics'!I:I,MATCH($C843,'Policy Characteristics'!$C:$C,0))),"",INDEX('Policy Characteristics'!I:I,MATCH($C843,'Policy Characteristics'!$C:$C,0)))</f>
        <v>% of fuel shifted</v>
      </c>
      <c r="P843" s="276" t="str">
        <f>IF(ISBLANK(INDEX('Policy Characteristics'!J:J,MATCH($C843,'Policy Characteristics'!$C:$C,0))),"",INDEX('Policy Characteristics'!J:J,MATCH($C843,'Policy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3" s="276" t="str">
        <f>IF(ISBLANK(INDEX('Policy Characteristics'!K:K,MATCH($C843,'Policy Characteristics'!$C:$C,0))),"",INDEX('Policy Characteristics'!K:K,MATCH($C843,'Policy Characteristics'!$C:$C,0)))</f>
        <v>industry-ag-main.html#fuel-switching</v>
      </c>
      <c r="R843" s="276" t="str">
        <f>IF(ISBLANK(INDEX('Policy Characteristics'!L:L,MATCH($C843,'Policy Characteristics'!$C:$C,0))),"",INDEX('Policy Characteristics'!L:L,MATCH($C843,'Policy Characteristics'!$C:$C,0)))</f>
        <v>industry-elec-and-hydrogen.html</v>
      </c>
    </row>
    <row r="844" spans="1:18" s="2" customFormat="1" x14ac:dyDescent="0.25">
      <c r="A844" s="276" t="str">
        <f>IF(ISBLANK(INDEX('Policy Characteristics'!A:A,MATCH($C844,'Policy Characteristics'!$C:$C,0))),"",INDEX('Policy Characteristics'!A:A,MATCH($C844,'Policy Characteristics'!$C:$C,0)))</f>
        <v>Industry</v>
      </c>
      <c r="B844" s="285" t="str">
        <f>IF(ISBLANK(INDEX('Policy Characteristics'!B:B,MATCH($C844,'Policy Characteristics'!$C:$C,0))),"",INDEX('Policy Characteristics'!B:B,MATCH($C844,'Policy Characteristics'!$C:$C,0)))</f>
        <v>Hydrogen Combustion</v>
      </c>
      <c r="C844" s="276" t="str">
        <f t="shared" si="37"/>
        <v>Fraction of Eligible Industrial Energy Use Shifted to Hydrogen</v>
      </c>
      <c r="D844" s="6" t="s">
        <v>3113</v>
      </c>
      <c r="E844" s="1" t="s">
        <v>3605</v>
      </c>
      <c r="F844" t="s">
        <v>3076</v>
      </c>
      <c r="G844" s="47" t="s">
        <v>3613</v>
      </c>
      <c r="H844" s="44">
        <v>2130</v>
      </c>
      <c r="I844" s="347" t="s">
        <v>44</v>
      </c>
      <c r="J844" s="277" t="str">
        <f>IF(ISBLANK(INDEX('Policy Characteristics'!D:D,MATCH($C844,'Policy Characteristics'!$C:$C,0))),"",INDEX('Policy Characteristics'!D:D,MATCH($C844,'Policy Characteristics'!$C:$C,0)))</f>
        <v>Hydrogen Combustion</v>
      </c>
      <c r="K844" s="276" t="str">
        <f>IF(ISBLANK(INDEX('Policy Characteristics'!E:E,MATCH($C844,'Policy Characteristics'!$C:$C,0))),"",INDEX('Policy Characteristics'!E:E,MATCH($C844,'Policy Characteristics'!$C:$C,0)))</f>
        <v>indst shift to hydrogen</v>
      </c>
      <c r="L844" s="284">
        <f>IF(ISBLANK(INDEX('Policy Characteristics'!F:F,MATCH($C844,'Policy Characteristics'!$C:$C,0))),"",INDEX('Policy Characteristics'!F:F,MATCH($C844,'Policy Characteristics'!$C:$C,0)))</f>
        <v>0</v>
      </c>
      <c r="M844" s="284">
        <f>IF(ISBLANK(INDEX('Policy Characteristics'!G:G,MATCH($C844,'Policy Characteristics'!$C:$C,0))),"",INDEX('Policy Characteristics'!G:G,MATCH($C844,'Policy Characteristics'!$C:$C,0)))</f>
        <v>1</v>
      </c>
      <c r="N844" s="284">
        <f>IF(ISBLANK(INDEX('Policy Characteristics'!H:H,MATCH($C844,'Policy Characteristics'!$C:$C,0))),"",INDEX('Policy Characteristics'!H:H,MATCH($C844,'Policy Characteristics'!$C:$C,0)))</f>
        <v>0.01</v>
      </c>
      <c r="O844" s="276" t="str">
        <f>IF(ISBLANK(INDEX('Policy Characteristics'!I:I,MATCH($C844,'Policy Characteristics'!$C:$C,0))),"",INDEX('Policy Characteristics'!I:I,MATCH($C844,'Policy Characteristics'!$C:$C,0)))</f>
        <v>% of fuel shifted</v>
      </c>
      <c r="P844" s="276" t="str">
        <f>IF(ISBLANK(INDEX('Policy Characteristics'!J:J,MATCH($C844,'Policy Characteristics'!$C:$C,0))),"",INDEX('Policy Characteristics'!J:J,MATCH($C844,'Policy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4" s="276" t="str">
        <f>IF(ISBLANK(INDEX('Policy Characteristics'!K:K,MATCH($C844,'Policy Characteristics'!$C:$C,0))),"",INDEX('Policy Characteristics'!K:K,MATCH($C844,'Policy Characteristics'!$C:$C,0)))</f>
        <v>industry-ag-main.html#fuel-switching</v>
      </c>
      <c r="R844" s="276" t="str">
        <f>IF(ISBLANK(INDEX('Policy Characteristics'!L:L,MATCH($C844,'Policy Characteristics'!$C:$C,0))),"",INDEX('Policy Characteristics'!L:L,MATCH($C844,'Policy Characteristics'!$C:$C,0)))</f>
        <v>industry-elec-and-hydrogen.html</v>
      </c>
    </row>
    <row r="845" spans="1:18" s="2" customFormat="1" x14ac:dyDescent="0.25">
      <c r="A845" s="276" t="str">
        <f>IF(ISBLANK(INDEX('Policy Characteristics'!A:A,MATCH($C845,'Policy Characteristics'!$C:$C,0))),"",INDEX('Policy Characteristics'!A:A,MATCH($C845,'Policy Characteristics'!$C:$C,0)))</f>
        <v>Industry</v>
      </c>
      <c r="B845" s="285" t="str">
        <f>IF(ISBLANK(INDEX('Policy Characteristics'!B:B,MATCH($C845,'Policy Characteristics'!$C:$C,0))),"",INDEX('Policy Characteristics'!B:B,MATCH($C845,'Policy Characteristics'!$C:$C,0)))</f>
        <v>Hydrogen Combustion</v>
      </c>
      <c r="C845" s="276" t="str">
        <f t="shared" si="37"/>
        <v>Fraction of Eligible Industrial Energy Use Shifted to Hydrogen</v>
      </c>
      <c r="D845" s="6" t="s">
        <v>3113</v>
      </c>
      <c r="E845" s="1" t="s">
        <v>3607</v>
      </c>
      <c r="F845" t="s">
        <v>3076</v>
      </c>
      <c r="G845" s="47" t="s">
        <v>3614</v>
      </c>
      <c r="H845" s="44">
        <v>2131</v>
      </c>
      <c r="I845" s="347" t="s">
        <v>44</v>
      </c>
      <c r="J845" s="277" t="str">
        <f>IF(ISBLANK(INDEX('Policy Characteristics'!D:D,MATCH($C845,'Policy Characteristics'!$C:$C,0))),"",INDEX('Policy Characteristics'!D:D,MATCH($C845,'Policy Characteristics'!$C:$C,0)))</f>
        <v>Hydrogen Combustion</v>
      </c>
      <c r="K845" s="276" t="str">
        <f>IF(ISBLANK(INDEX('Policy Characteristics'!E:E,MATCH($C845,'Policy Characteristics'!$C:$C,0))),"",INDEX('Policy Characteristics'!E:E,MATCH($C845,'Policy Characteristics'!$C:$C,0)))</f>
        <v>indst shift to hydrogen</v>
      </c>
      <c r="L845" s="284">
        <f>IF(ISBLANK(INDEX('Policy Characteristics'!F:F,MATCH($C845,'Policy Characteristics'!$C:$C,0))),"",INDEX('Policy Characteristics'!F:F,MATCH($C845,'Policy Characteristics'!$C:$C,0)))</f>
        <v>0</v>
      </c>
      <c r="M845" s="284">
        <f>IF(ISBLANK(INDEX('Policy Characteristics'!G:G,MATCH($C845,'Policy Characteristics'!$C:$C,0))),"",INDEX('Policy Characteristics'!G:G,MATCH($C845,'Policy Characteristics'!$C:$C,0)))</f>
        <v>1</v>
      </c>
      <c r="N845" s="284">
        <f>IF(ISBLANK(INDEX('Policy Characteristics'!H:H,MATCH($C845,'Policy Characteristics'!$C:$C,0))),"",INDEX('Policy Characteristics'!H:H,MATCH($C845,'Policy Characteristics'!$C:$C,0)))</f>
        <v>0.01</v>
      </c>
      <c r="O845" s="276" t="str">
        <f>IF(ISBLANK(INDEX('Policy Characteristics'!I:I,MATCH($C845,'Policy Characteristics'!$C:$C,0))),"",INDEX('Policy Characteristics'!I:I,MATCH($C845,'Policy Characteristics'!$C:$C,0)))</f>
        <v>% of fuel shifted</v>
      </c>
      <c r="P845" s="276" t="str">
        <f>IF(ISBLANK(INDEX('Policy Characteristics'!J:J,MATCH($C845,'Policy Characteristics'!$C:$C,0))),"",INDEX('Policy Characteristics'!J:J,MATCH($C845,'Policy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5" s="276" t="str">
        <f>IF(ISBLANK(INDEX('Policy Characteristics'!K:K,MATCH($C845,'Policy Characteristics'!$C:$C,0))),"",INDEX('Policy Characteristics'!K:K,MATCH($C845,'Policy Characteristics'!$C:$C,0)))</f>
        <v>industry-ag-main.html#fuel-switching</v>
      </c>
      <c r="R845" s="276" t="str">
        <f>IF(ISBLANK(INDEX('Policy Characteristics'!L:L,MATCH($C845,'Policy Characteristics'!$C:$C,0))),"",INDEX('Policy Characteristics'!L:L,MATCH($C845,'Policy Characteristics'!$C:$C,0)))</f>
        <v>industry-elec-and-hydrogen.html</v>
      </c>
    </row>
    <row r="846" spans="1:18" s="2" customFormat="1" x14ac:dyDescent="0.25">
      <c r="A846" s="276" t="str">
        <f>IF(ISBLANK(INDEX('Policy Characteristics'!A:A,MATCH($C846,'Policy Characteristics'!$C:$C,0))),"",INDEX('Policy Characteristics'!A:A,MATCH($C846,'Policy Characteristics'!$C:$C,0)))</f>
        <v>Industry</v>
      </c>
      <c r="B846" s="285" t="str">
        <f>IF(ISBLANK(INDEX('Policy Characteristics'!B:B,MATCH($C846,'Policy Characteristics'!$C:$C,0))),"",INDEX('Policy Characteristics'!B:B,MATCH($C846,'Policy Characteristics'!$C:$C,0)))</f>
        <v>Hydrogen Combustion</v>
      </c>
      <c r="C846" s="276" t="str">
        <f t="shared" si="37"/>
        <v>Fraction of Eligible Industrial Energy Use Shifted to Hydrogen</v>
      </c>
      <c r="D846" s="6" t="s">
        <v>3113</v>
      </c>
      <c r="E846" s="1" t="s">
        <v>3608</v>
      </c>
      <c r="F846" t="s">
        <v>3076</v>
      </c>
      <c r="G846" s="47" t="s">
        <v>3615</v>
      </c>
      <c r="H846" s="44">
        <v>2132</v>
      </c>
      <c r="I846" s="347" t="s">
        <v>45</v>
      </c>
      <c r="J846" s="277" t="str">
        <f>IF(ISBLANK(INDEX('Policy Characteristics'!D:D,MATCH($C846,'Policy Characteristics'!$C:$C,0))),"",INDEX('Policy Characteristics'!D:D,MATCH($C846,'Policy Characteristics'!$C:$C,0)))</f>
        <v>Hydrogen Combustion</v>
      </c>
      <c r="K846" s="276" t="str">
        <f>IF(ISBLANK(INDEX('Policy Characteristics'!E:E,MATCH($C846,'Policy Characteristics'!$C:$C,0))),"",INDEX('Policy Characteristics'!E:E,MATCH($C846,'Policy Characteristics'!$C:$C,0)))</f>
        <v>indst shift to hydrogen</v>
      </c>
      <c r="L846" s="284">
        <f>IF(ISBLANK(INDEX('Policy Characteristics'!F:F,MATCH($C846,'Policy Characteristics'!$C:$C,0))),"",INDEX('Policy Characteristics'!F:F,MATCH($C846,'Policy Characteristics'!$C:$C,0)))</f>
        <v>0</v>
      </c>
      <c r="M846" s="284">
        <f>IF(ISBLANK(INDEX('Policy Characteristics'!G:G,MATCH($C846,'Policy Characteristics'!$C:$C,0))),"",INDEX('Policy Characteristics'!G:G,MATCH($C846,'Policy Characteristics'!$C:$C,0)))</f>
        <v>1</v>
      </c>
      <c r="N846" s="284">
        <f>IF(ISBLANK(INDEX('Policy Characteristics'!H:H,MATCH($C846,'Policy Characteristics'!$C:$C,0))),"",INDEX('Policy Characteristics'!H:H,MATCH($C846,'Policy Characteristics'!$C:$C,0)))</f>
        <v>0.01</v>
      </c>
      <c r="O846" s="276" t="str">
        <f>IF(ISBLANK(INDEX('Policy Characteristics'!I:I,MATCH($C846,'Policy Characteristics'!$C:$C,0))),"",INDEX('Policy Characteristics'!I:I,MATCH($C846,'Policy Characteristics'!$C:$C,0)))</f>
        <v>% of fuel shifted</v>
      </c>
      <c r="P846" s="276" t="str">
        <f>IF(ISBLANK(INDEX('Policy Characteristics'!J:J,MATCH($C846,'Policy Characteristics'!$C:$C,0))),"",INDEX('Policy Characteristics'!J:J,MATCH($C846,'Policy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6" s="276" t="str">
        <f>IF(ISBLANK(INDEX('Policy Characteristics'!K:K,MATCH($C846,'Policy Characteristics'!$C:$C,0))),"",INDEX('Policy Characteristics'!K:K,MATCH($C846,'Policy Characteristics'!$C:$C,0)))</f>
        <v>industry-ag-main.html#fuel-switching</v>
      </c>
      <c r="R846" s="276" t="str">
        <f>IF(ISBLANK(INDEX('Policy Characteristics'!L:L,MATCH($C846,'Policy Characteristics'!$C:$C,0))),"",INDEX('Policy Characteristics'!L:L,MATCH($C846,'Policy Characteristics'!$C:$C,0)))</f>
        <v>industry-elec-and-hydrogen.html</v>
      </c>
    </row>
    <row r="847" spans="1:18" s="2" customFormat="1" x14ac:dyDescent="0.25">
      <c r="A847" s="276" t="str">
        <f>IF(ISBLANK(INDEX('Policy Characteristics'!A:A,MATCH($C847,'Policy Characteristics'!$C:$C,0))),"",INDEX('Policy Characteristics'!A:A,MATCH($C847,'Policy Characteristics'!$C:$C,0)))</f>
        <v>Industry</v>
      </c>
      <c r="B847" s="285" t="str">
        <f>IF(ISBLANK(INDEX('Policy Characteristics'!B:B,MATCH($C847,'Policy Characteristics'!$C:$C,0))),"",INDEX('Policy Characteristics'!B:B,MATCH($C847,'Policy Characteristics'!$C:$C,0)))</f>
        <v>Hydrogen Combustion</v>
      </c>
      <c r="C847" s="276" t="str">
        <f t="shared" si="37"/>
        <v>Fraction of Eligible Industrial Energy Use Shifted to Hydrogen</v>
      </c>
      <c r="D847" s="6" t="s">
        <v>3113</v>
      </c>
      <c r="E847" s="1" t="s">
        <v>3609</v>
      </c>
      <c r="F847" t="s">
        <v>3076</v>
      </c>
      <c r="G847" s="47" t="s">
        <v>3616</v>
      </c>
      <c r="H847" s="44">
        <v>2133</v>
      </c>
      <c r="I847" s="347" t="s">
        <v>44</v>
      </c>
      <c r="J847" s="277" t="str">
        <f>IF(ISBLANK(INDEX('Policy Characteristics'!D:D,MATCH($C847,'Policy Characteristics'!$C:$C,0))),"",INDEX('Policy Characteristics'!D:D,MATCH($C847,'Policy Characteristics'!$C:$C,0)))</f>
        <v>Hydrogen Combustion</v>
      </c>
      <c r="K847" s="276" t="str">
        <f>IF(ISBLANK(INDEX('Policy Characteristics'!E:E,MATCH($C847,'Policy Characteristics'!$C:$C,0))),"",INDEX('Policy Characteristics'!E:E,MATCH($C847,'Policy Characteristics'!$C:$C,0)))</f>
        <v>indst shift to hydrogen</v>
      </c>
      <c r="L847" s="284">
        <f>IF(ISBLANK(INDEX('Policy Characteristics'!F:F,MATCH($C847,'Policy Characteristics'!$C:$C,0))),"",INDEX('Policy Characteristics'!F:F,MATCH($C847,'Policy Characteristics'!$C:$C,0)))</f>
        <v>0</v>
      </c>
      <c r="M847" s="284">
        <f>IF(ISBLANK(INDEX('Policy Characteristics'!G:G,MATCH($C847,'Policy Characteristics'!$C:$C,0))),"",INDEX('Policy Characteristics'!G:G,MATCH($C847,'Policy Characteristics'!$C:$C,0)))</f>
        <v>1</v>
      </c>
      <c r="N847" s="284">
        <f>IF(ISBLANK(INDEX('Policy Characteristics'!H:H,MATCH($C847,'Policy Characteristics'!$C:$C,0))),"",INDEX('Policy Characteristics'!H:H,MATCH($C847,'Policy Characteristics'!$C:$C,0)))</f>
        <v>0.01</v>
      </c>
      <c r="O847" s="276" t="str">
        <f>IF(ISBLANK(INDEX('Policy Characteristics'!I:I,MATCH($C847,'Policy Characteristics'!$C:$C,0))),"",INDEX('Policy Characteristics'!I:I,MATCH($C847,'Policy Characteristics'!$C:$C,0)))</f>
        <v>% of fuel shifted</v>
      </c>
      <c r="P847" s="276" t="str">
        <f>IF(ISBLANK(INDEX('Policy Characteristics'!J:J,MATCH($C847,'Policy Characteristics'!$C:$C,0))),"",INDEX('Policy Characteristics'!J:J,MATCH($C847,'Policy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7" s="276" t="str">
        <f>IF(ISBLANK(INDEX('Policy Characteristics'!K:K,MATCH($C847,'Policy Characteristics'!$C:$C,0))),"",INDEX('Policy Characteristics'!K:K,MATCH($C847,'Policy Characteristics'!$C:$C,0)))</f>
        <v>industry-ag-main.html#fuel-switching</v>
      </c>
      <c r="R847" s="276" t="str">
        <f>IF(ISBLANK(INDEX('Policy Characteristics'!L:L,MATCH($C847,'Policy Characteristics'!$C:$C,0))),"",INDEX('Policy Characteristics'!L:L,MATCH($C847,'Policy Characteristics'!$C:$C,0)))</f>
        <v>industry-elec-and-hydrogen.html</v>
      </c>
    </row>
    <row r="848" spans="1:18" s="2" customFormat="1" x14ac:dyDescent="0.25">
      <c r="A848" s="276" t="str">
        <f>IF(ISBLANK(INDEX('Policy Characteristics'!A:A,MATCH($C848,'Policy Characteristics'!$C:$C,0))),"",INDEX('Policy Characteristics'!A:A,MATCH($C848,'Policy Characteristics'!$C:$C,0)))</f>
        <v>Industry</v>
      </c>
      <c r="B848" s="285" t="str">
        <f>IF(ISBLANK(INDEX('Policy Characteristics'!B:B,MATCH($C848,'Policy Characteristics'!$C:$C,0))),"",INDEX('Policy Characteristics'!B:B,MATCH($C848,'Policy Characteristics'!$C:$C,0)))</f>
        <v>Hydrogen Combustion</v>
      </c>
      <c r="C848" s="276" t="str">
        <f t="shared" si="37"/>
        <v>Fraction of Eligible Industrial Energy Use Shifted to Hydrogen</v>
      </c>
      <c r="D848" s="6" t="s">
        <v>3113</v>
      </c>
      <c r="E848" s="1" t="s">
        <v>3610</v>
      </c>
      <c r="F848" t="s">
        <v>3076</v>
      </c>
      <c r="G848" s="47" t="s">
        <v>3617</v>
      </c>
      <c r="H848" s="44">
        <v>2134</v>
      </c>
      <c r="I848" s="347" t="s">
        <v>44</v>
      </c>
      <c r="J848" s="277" t="str">
        <f>IF(ISBLANK(INDEX('Policy Characteristics'!D:D,MATCH($C848,'Policy Characteristics'!$C:$C,0))),"",INDEX('Policy Characteristics'!D:D,MATCH($C848,'Policy Characteristics'!$C:$C,0)))</f>
        <v>Hydrogen Combustion</v>
      </c>
      <c r="K848" s="276" t="str">
        <f>IF(ISBLANK(INDEX('Policy Characteristics'!E:E,MATCH($C848,'Policy Characteristics'!$C:$C,0))),"",INDEX('Policy Characteristics'!E:E,MATCH($C848,'Policy Characteristics'!$C:$C,0)))</f>
        <v>indst shift to hydrogen</v>
      </c>
      <c r="L848" s="284">
        <f>IF(ISBLANK(INDEX('Policy Characteristics'!F:F,MATCH($C848,'Policy Characteristics'!$C:$C,0))),"",INDEX('Policy Characteristics'!F:F,MATCH($C848,'Policy Characteristics'!$C:$C,0)))</f>
        <v>0</v>
      </c>
      <c r="M848" s="284">
        <f>IF(ISBLANK(INDEX('Policy Characteristics'!G:G,MATCH($C848,'Policy Characteristics'!$C:$C,0))),"",INDEX('Policy Characteristics'!G:G,MATCH($C848,'Policy Characteristics'!$C:$C,0)))</f>
        <v>1</v>
      </c>
      <c r="N848" s="284">
        <f>IF(ISBLANK(INDEX('Policy Characteristics'!H:H,MATCH($C848,'Policy Characteristics'!$C:$C,0))),"",INDEX('Policy Characteristics'!H:H,MATCH($C848,'Policy Characteristics'!$C:$C,0)))</f>
        <v>0.01</v>
      </c>
      <c r="O848" s="276" t="str">
        <f>IF(ISBLANK(INDEX('Policy Characteristics'!I:I,MATCH($C848,'Policy Characteristics'!$C:$C,0))),"",INDEX('Policy Characteristics'!I:I,MATCH($C848,'Policy Characteristics'!$C:$C,0)))</f>
        <v>% of fuel shifted</v>
      </c>
      <c r="P848" s="276" t="str">
        <f>IF(ISBLANK(INDEX('Policy Characteristics'!J:J,MATCH($C848,'Policy Characteristics'!$C:$C,0))),"",INDEX('Policy Characteristics'!J:J,MATCH($C848,'Policy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8" s="276" t="str">
        <f>IF(ISBLANK(INDEX('Policy Characteristics'!K:K,MATCH($C848,'Policy Characteristics'!$C:$C,0))),"",INDEX('Policy Characteristics'!K:K,MATCH($C848,'Policy Characteristics'!$C:$C,0)))</f>
        <v>industry-ag-main.html#fuel-switching</v>
      </c>
      <c r="R848" s="276" t="str">
        <f>IF(ISBLANK(INDEX('Policy Characteristics'!L:L,MATCH($C848,'Policy Characteristics'!$C:$C,0))),"",INDEX('Policy Characteristics'!L:L,MATCH($C848,'Policy Characteristics'!$C:$C,0)))</f>
        <v>industry-elec-and-hydrogen.html</v>
      </c>
    </row>
    <row r="849" spans="1:18" s="2" customFormat="1" x14ac:dyDescent="0.25">
      <c r="A849" s="276" t="str">
        <f>IF(ISBLANK(INDEX('Policy Characteristics'!A:A,MATCH($C849,'Policy Characteristics'!$C:$C,0))),"",INDEX('Policy Characteristics'!A:A,MATCH($C849,'Policy Characteristics'!$C:$C,0)))</f>
        <v>Industry</v>
      </c>
      <c r="B849" s="285" t="str">
        <f>IF(ISBLANK(INDEX('Policy Characteristics'!B:B,MATCH($C849,'Policy Characteristics'!$C:$C,0))),"",INDEX('Policy Characteristics'!B:B,MATCH($C849,'Policy Characteristics'!$C:$C,0)))</f>
        <v>Hydrogen Combustion</v>
      </c>
      <c r="C849" s="276" t="str">
        <f t="shared" si="37"/>
        <v>Fraction of Eligible Industrial Energy Use Shifted to Hydrogen</v>
      </c>
      <c r="D849" s="6" t="s">
        <v>3113</v>
      </c>
      <c r="E849" s="1" t="s">
        <v>3611</v>
      </c>
      <c r="F849" t="s">
        <v>3076</v>
      </c>
      <c r="G849" s="47" t="s">
        <v>3618</v>
      </c>
      <c r="H849" s="44">
        <v>2135</v>
      </c>
      <c r="I849" s="347" t="s">
        <v>44</v>
      </c>
      <c r="J849" s="277" t="str">
        <f>IF(ISBLANK(INDEX('Policy Characteristics'!D:D,MATCH($C849,'Policy Characteristics'!$C:$C,0))),"",INDEX('Policy Characteristics'!D:D,MATCH($C849,'Policy Characteristics'!$C:$C,0)))</f>
        <v>Hydrogen Combustion</v>
      </c>
      <c r="K849" s="276" t="str">
        <f>IF(ISBLANK(INDEX('Policy Characteristics'!E:E,MATCH($C849,'Policy Characteristics'!$C:$C,0))),"",INDEX('Policy Characteristics'!E:E,MATCH($C849,'Policy Characteristics'!$C:$C,0)))</f>
        <v>indst shift to hydrogen</v>
      </c>
      <c r="L849" s="284">
        <f>IF(ISBLANK(INDEX('Policy Characteristics'!F:F,MATCH($C849,'Policy Characteristics'!$C:$C,0))),"",INDEX('Policy Characteristics'!F:F,MATCH($C849,'Policy Characteristics'!$C:$C,0)))</f>
        <v>0</v>
      </c>
      <c r="M849" s="284">
        <f>IF(ISBLANK(INDEX('Policy Characteristics'!G:G,MATCH($C849,'Policy Characteristics'!$C:$C,0))),"",INDEX('Policy Characteristics'!G:G,MATCH($C849,'Policy Characteristics'!$C:$C,0)))</f>
        <v>1</v>
      </c>
      <c r="N849" s="284">
        <f>IF(ISBLANK(INDEX('Policy Characteristics'!H:H,MATCH($C849,'Policy Characteristics'!$C:$C,0))),"",INDEX('Policy Characteristics'!H:H,MATCH($C849,'Policy Characteristics'!$C:$C,0)))</f>
        <v>0.01</v>
      </c>
      <c r="O849" s="276" t="str">
        <f>IF(ISBLANK(INDEX('Policy Characteristics'!I:I,MATCH($C849,'Policy Characteristics'!$C:$C,0))),"",INDEX('Policy Characteristics'!I:I,MATCH($C849,'Policy Characteristics'!$C:$C,0)))</f>
        <v>% of fuel shifted</v>
      </c>
      <c r="P849" s="276" t="str">
        <f>IF(ISBLANK(INDEX('Policy Characteristics'!J:J,MATCH($C849,'Policy Characteristics'!$C:$C,0))),"",INDEX('Policy Characteristics'!J:J,MATCH($C849,'Policy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49" s="276" t="str">
        <f>IF(ISBLANK(INDEX('Policy Characteristics'!K:K,MATCH($C849,'Policy Characteristics'!$C:$C,0))),"",INDEX('Policy Characteristics'!K:K,MATCH($C849,'Policy Characteristics'!$C:$C,0)))</f>
        <v>industry-ag-main.html#fuel-switching</v>
      </c>
      <c r="R849" s="276" t="str">
        <f>IF(ISBLANK(INDEX('Policy Characteristics'!L:L,MATCH($C849,'Policy Characteristics'!$C:$C,0))),"",INDEX('Policy Characteristics'!L:L,MATCH($C849,'Policy Characteristics'!$C:$C,0)))</f>
        <v>industry-elec-and-hydrogen.html</v>
      </c>
    </row>
    <row r="850" spans="1:18" s="2" customFormat="1" x14ac:dyDescent="0.25">
      <c r="A850" s="276" t="str">
        <f>IF(ISBLANK(INDEX('Policy Characteristics'!A:A,MATCH($C850,'Policy Characteristics'!$C:$C,0))),"",INDEX('Policy Characteristics'!A:A,MATCH($C850,'Policy Characteristics'!$C:$C,0)))</f>
        <v>Industry</v>
      </c>
      <c r="B850" s="285" t="str">
        <f>IF(ISBLANK(INDEX('Policy Characteristics'!B:B,MATCH($C850,'Policy Characteristics'!$C:$C,0))),"",INDEX('Policy Characteristics'!B:B,MATCH($C850,'Policy Characteristics'!$C:$C,0)))</f>
        <v>Hydrogen Combustion</v>
      </c>
      <c r="C850" s="276" t="str">
        <f t="shared" si="37"/>
        <v>Fraction of Eligible Industrial Energy Use Shifted to Hydrogen</v>
      </c>
      <c r="D850" s="6" t="s">
        <v>3113</v>
      </c>
      <c r="E850" s="1" t="s">
        <v>3612</v>
      </c>
      <c r="F850" t="s">
        <v>3076</v>
      </c>
      <c r="G850" s="47" t="s">
        <v>3619</v>
      </c>
      <c r="H850" s="44">
        <v>2136</v>
      </c>
      <c r="I850" s="347" t="s">
        <v>45</v>
      </c>
      <c r="J850" s="277" t="str">
        <f>IF(ISBLANK(INDEX('Policy Characteristics'!D:D,MATCH($C850,'Policy Characteristics'!$C:$C,0))),"",INDEX('Policy Characteristics'!D:D,MATCH($C850,'Policy Characteristics'!$C:$C,0)))</f>
        <v>Hydrogen Combustion</v>
      </c>
      <c r="K850" s="276" t="str">
        <f>IF(ISBLANK(INDEX('Policy Characteristics'!E:E,MATCH($C850,'Policy Characteristics'!$C:$C,0))),"",INDEX('Policy Characteristics'!E:E,MATCH($C850,'Policy Characteristics'!$C:$C,0)))</f>
        <v>indst shift to hydrogen</v>
      </c>
      <c r="L850" s="284">
        <f>IF(ISBLANK(INDEX('Policy Characteristics'!F:F,MATCH($C850,'Policy Characteristics'!$C:$C,0))),"",INDEX('Policy Characteristics'!F:F,MATCH($C850,'Policy Characteristics'!$C:$C,0)))</f>
        <v>0</v>
      </c>
      <c r="M850" s="284">
        <f>IF(ISBLANK(INDEX('Policy Characteristics'!G:G,MATCH($C850,'Policy Characteristics'!$C:$C,0))),"",INDEX('Policy Characteristics'!G:G,MATCH($C850,'Policy Characteristics'!$C:$C,0)))</f>
        <v>1</v>
      </c>
      <c r="N850" s="284">
        <f>IF(ISBLANK(INDEX('Policy Characteristics'!H:H,MATCH($C850,'Policy Characteristics'!$C:$C,0))),"",INDEX('Policy Characteristics'!H:H,MATCH($C850,'Policy Characteristics'!$C:$C,0)))</f>
        <v>0.01</v>
      </c>
      <c r="O850" s="276" t="str">
        <f>IF(ISBLANK(INDEX('Policy Characteristics'!I:I,MATCH($C850,'Policy Characteristics'!$C:$C,0))),"",INDEX('Policy Characteristics'!I:I,MATCH($C850,'Policy Characteristics'!$C:$C,0)))</f>
        <v>% of fuel shifted</v>
      </c>
      <c r="P850" s="276" t="str">
        <f>IF(ISBLANK(INDEX('Policy Characteristics'!J:J,MATCH($C850,'Policy Characteristics'!$C:$C,0))),"",INDEX('Policy Characteristics'!J:J,MATCH($C850,'Policy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0" s="276" t="str">
        <f>IF(ISBLANK(INDEX('Policy Characteristics'!K:K,MATCH($C850,'Policy Characteristics'!$C:$C,0))),"",INDEX('Policy Characteristics'!K:K,MATCH($C850,'Policy Characteristics'!$C:$C,0)))</f>
        <v>industry-ag-main.html#fuel-switching</v>
      </c>
      <c r="R850" s="276" t="str">
        <f>IF(ISBLANK(INDEX('Policy Characteristics'!L:L,MATCH($C850,'Policy Characteristics'!$C:$C,0))),"",INDEX('Policy Characteristics'!L:L,MATCH($C850,'Policy Characteristics'!$C:$C,0)))</f>
        <v>industry-elec-and-hydrogen.html</v>
      </c>
    </row>
    <row r="851" spans="1:18" s="2" customFormat="1" x14ac:dyDescent="0.25">
      <c r="A851" s="276" t="str">
        <f>IF(ISBLANK(INDEX('Policy Characteristics'!A:A,MATCH($C851,'Policy Characteristics'!$C:$C,0))),"",INDEX('Policy Characteristics'!A:A,MATCH($C851,'Policy Characteristics'!$C:$C,0)))</f>
        <v>Industry</v>
      </c>
      <c r="B851" s="285" t="str">
        <f>IF(ISBLANK(INDEX('Policy Characteristics'!B:B,MATCH($C851,'Policy Characteristics'!$C:$C,0))),"",INDEX('Policy Characteristics'!B:B,MATCH($C851,'Policy Characteristics'!$C:$C,0)))</f>
        <v>Hydrogen Combustion</v>
      </c>
      <c r="C851" s="276" t="str">
        <f t="shared" si="37"/>
        <v>Fraction of Eligible Industrial Energy Use Shifted to Hydrogen</v>
      </c>
      <c r="D851" s="6" t="s">
        <v>3113</v>
      </c>
      <c r="E851" s="1" t="s">
        <v>3606</v>
      </c>
      <c r="F851" t="s">
        <v>3076</v>
      </c>
      <c r="G851" s="47" t="s">
        <v>3620</v>
      </c>
      <c r="H851" s="44">
        <v>2137</v>
      </c>
      <c r="I851" s="347" t="s">
        <v>45</v>
      </c>
      <c r="J851" s="277" t="str">
        <f>IF(ISBLANK(INDEX('Policy Characteristics'!D:D,MATCH($C851,'Policy Characteristics'!$C:$C,0))),"",INDEX('Policy Characteristics'!D:D,MATCH($C851,'Policy Characteristics'!$C:$C,0)))</f>
        <v>Hydrogen Combustion</v>
      </c>
      <c r="K851" s="276" t="str">
        <f>IF(ISBLANK(INDEX('Policy Characteristics'!E:E,MATCH($C851,'Policy Characteristics'!$C:$C,0))),"",INDEX('Policy Characteristics'!E:E,MATCH($C851,'Policy Characteristics'!$C:$C,0)))</f>
        <v>indst shift to hydrogen</v>
      </c>
      <c r="L851" s="284">
        <f>IF(ISBLANK(INDEX('Policy Characteristics'!F:F,MATCH($C851,'Policy Characteristics'!$C:$C,0))),"",INDEX('Policy Characteristics'!F:F,MATCH($C851,'Policy Characteristics'!$C:$C,0)))</f>
        <v>0</v>
      </c>
      <c r="M851" s="284">
        <f>IF(ISBLANK(INDEX('Policy Characteristics'!G:G,MATCH($C851,'Policy Characteristics'!$C:$C,0))),"",INDEX('Policy Characteristics'!G:G,MATCH($C851,'Policy Characteristics'!$C:$C,0)))</f>
        <v>1</v>
      </c>
      <c r="N851" s="284">
        <f>IF(ISBLANK(INDEX('Policy Characteristics'!H:H,MATCH($C851,'Policy Characteristics'!$C:$C,0))),"",INDEX('Policy Characteristics'!H:H,MATCH($C851,'Policy Characteristics'!$C:$C,0)))</f>
        <v>0.01</v>
      </c>
      <c r="O851" s="276" t="str">
        <f>IF(ISBLANK(INDEX('Policy Characteristics'!I:I,MATCH($C851,'Policy Characteristics'!$C:$C,0))),"",INDEX('Policy Characteristics'!I:I,MATCH($C851,'Policy Characteristics'!$C:$C,0)))</f>
        <v>% of fuel shifted</v>
      </c>
      <c r="P851" s="276" t="str">
        <f>IF(ISBLANK(INDEX('Policy Characteristics'!J:J,MATCH($C851,'Policy Characteristics'!$C:$C,0))),"",INDEX('Policy Characteristics'!J:J,MATCH($C851,'Policy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1" s="276" t="str">
        <f>IF(ISBLANK(INDEX('Policy Characteristics'!K:K,MATCH($C851,'Policy Characteristics'!$C:$C,0))),"",INDEX('Policy Characteristics'!K:K,MATCH($C851,'Policy Characteristics'!$C:$C,0)))</f>
        <v>industry-ag-main.html#fuel-switching</v>
      </c>
      <c r="R851" s="276" t="str">
        <f>IF(ISBLANK(INDEX('Policy Characteristics'!L:L,MATCH($C851,'Policy Characteristics'!$C:$C,0))),"",INDEX('Policy Characteristics'!L:L,MATCH($C851,'Policy Characteristics'!$C:$C,0)))</f>
        <v>industry-elec-and-hydrogen.html</v>
      </c>
    </row>
    <row r="852" spans="1:18" s="2" customFormat="1" x14ac:dyDescent="0.25">
      <c r="A852" s="276" t="str">
        <f>IF(ISBLANK(INDEX('Policy Characteristics'!A:A,MATCH($C852,'Policy Characteristics'!$C:$C,0))),"",INDEX('Policy Characteristics'!A:A,MATCH($C852,'Policy Characteristics'!$C:$C,0)))</f>
        <v>Industry</v>
      </c>
      <c r="B852" s="285" t="str">
        <f>IF(ISBLANK(INDEX('Policy Characteristics'!B:B,MATCH($C852,'Policy Characteristics'!$C:$C,0))),"",INDEX('Policy Characteristics'!B:B,MATCH($C852,'Policy Characteristics'!$C:$C,0)))</f>
        <v>Hydrogen Combustion</v>
      </c>
      <c r="C852" s="276" t="str">
        <f t="shared" si="37"/>
        <v>Fraction of Eligible Industrial Energy Use Shifted to Hydrogen</v>
      </c>
      <c r="D852" s="6" t="s">
        <v>3114</v>
      </c>
      <c r="E852" s="1" t="s">
        <v>3605</v>
      </c>
      <c r="F852" t="s">
        <v>2606</v>
      </c>
      <c r="G852" s="47" t="s">
        <v>3613</v>
      </c>
      <c r="H852" s="44">
        <v>2138</v>
      </c>
      <c r="I852" s="347" t="s">
        <v>44</v>
      </c>
      <c r="J852" s="277" t="str">
        <f>IF(ISBLANK(INDEX('Policy Characteristics'!D:D,MATCH($C852,'Policy Characteristics'!$C:$C,0))),"",INDEX('Policy Characteristics'!D:D,MATCH($C852,'Policy Characteristics'!$C:$C,0)))</f>
        <v>Hydrogen Combustion</v>
      </c>
      <c r="K852" s="276" t="str">
        <f>IF(ISBLANK(INDEX('Policy Characteristics'!E:E,MATCH($C852,'Policy Characteristics'!$C:$C,0))),"",INDEX('Policy Characteristics'!E:E,MATCH($C852,'Policy Characteristics'!$C:$C,0)))</f>
        <v>indst shift to hydrogen</v>
      </c>
      <c r="L852" s="284">
        <f>IF(ISBLANK(INDEX('Policy Characteristics'!F:F,MATCH($C852,'Policy Characteristics'!$C:$C,0))),"",INDEX('Policy Characteristics'!F:F,MATCH($C852,'Policy Characteristics'!$C:$C,0)))</f>
        <v>0</v>
      </c>
      <c r="M852" s="284">
        <f>IF(ISBLANK(INDEX('Policy Characteristics'!G:G,MATCH($C852,'Policy Characteristics'!$C:$C,0))),"",INDEX('Policy Characteristics'!G:G,MATCH($C852,'Policy Characteristics'!$C:$C,0)))</f>
        <v>1</v>
      </c>
      <c r="N852" s="284">
        <f>IF(ISBLANK(INDEX('Policy Characteristics'!H:H,MATCH($C852,'Policy Characteristics'!$C:$C,0))),"",INDEX('Policy Characteristics'!H:H,MATCH($C852,'Policy Characteristics'!$C:$C,0)))</f>
        <v>0.01</v>
      </c>
      <c r="O852" s="276" t="str">
        <f>IF(ISBLANK(INDEX('Policy Characteristics'!I:I,MATCH($C852,'Policy Characteristics'!$C:$C,0))),"",INDEX('Policy Characteristics'!I:I,MATCH($C852,'Policy Characteristics'!$C:$C,0)))</f>
        <v>% of fuel shifted</v>
      </c>
      <c r="P852" s="276" t="str">
        <f>IF(ISBLANK(INDEX('Policy Characteristics'!J:J,MATCH($C852,'Policy Characteristics'!$C:$C,0))),"",INDEX('Policy Characteristics'!J:J,MATCH($C852,'Policy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2" s="276" t="str">
        <f>IF(ISBLANK(INDEX('Policy Characteristics'!K:K,MATCH($C852,'Policy Characteristics'!$C:$C,0))),"",INDEX('Policy Characteristics'!K:K,MATCH($C852,'Policy Characteristics'!$C:$C,0)))</f>
        <v>industry-ag-main.html#fuel-switching</v>
      </c>
      <c r="R852" s="276" t="str">
        <f>IF(ISBLANK(INDEX('Policy Characteristics'!L:L,MATCH($C852,'Policy Characteristics'!$C:$C,0))),"",INDEX('Policy Characteristics'!L:L,MATCH($C852,'Policy Characteristics'!$C:$C,0)))</f>
        <v>industry-elec-and-hydrogen.html</v>
      </c>
    </row>
    <row r="853" spans="1:18" s="2" customFormat="1" x14ac:dyDescent="0.25">
      <c r="A853" s="276" t="str">
        <f>IF(ISBLANK(INDEX('Policy Characteristics'!A:A,MATCH($C853,'Policy Characteristics'!$C:$C,0))),"",INDEX('Policy Characteristics'!A:A,MATCH($C853,'Policy Characteristics'!$C:$C,0)))</f>
        <v>Industry</v>
      </c>
      <c r="B853" s="285" t="str">
        <f>IF(ISBLANK(INDEX('Policy Characteristics'!B:B,MATCH($C853,'Policy Characteristics'!$C:$C,0))),"",INDEX('Policy Characteristics'!B:B,MATCH($C853,'Policy Characteristics'!$C:$C,0)))</f>
        <v>Hydrogen Combustion</v>
      </c>
      <c r="C853" s="276" t="str">
        <f t="shared" si="37"/>
        <v>Fraction of Eligible Industrial Energy Use Shifted to Hydrogen</v>
      </c>
      <c r="D853" s="6" t="s">
        <v>3114</v>
      </c>
      <c r="E853" s="1" t="s">
        <v>3607</v>
      </c>
      <c r="F853" t="s">
        <v>2606</v>
      </c>
      <c r="G853" s="47" t="s">
        <v>3614</v>
      </c>
      <c r="H853" s="44">
        <v>2139</v>
      </c>
      <c r="I853" s="347" t="s">
        <v>44</v>
      </c>
      <c r="J853" s="277" t="str">
        <f>IF(ISBLANK(INDEX('Policy Characteristics'!D:D,MATCH($C853,'Policy Characteristics'!$C:$C,0))),"",INDEX('Policy Characteristics'!D:D,MATCH($C853,'Policy Characteristics'!$C:$C,0)))</f>
        <v>Hydrogen Combustion</v>
      </c>
      <c r="K853" s="276" t="str">
        <f>IF(ISBLANK(INDEX('Policy Characteristics'!E:E,MATCH($C853,'Policy Characteristics'!$C:$C,0))),"",INDEX('Policy Characteristics'!E:E,MATCH($C853,'Policy Characteristics'!$C:$C,0)))</f>
        <v>indst shift to hydrogen</v>
      </c>
      <c r="L853" s="284">
        <f>IF(ISBLANK(INDEX('Policy Characteristics'!F:F,MATCH($C853,'Policy Characteristics'!$C:$C,0))),"",INDEX('Policy Characteristics'!F:F,MATCH($C853,'Policy Characteristics'!$C:$C,0)))</f>
        <v>0</v>
      </c>
      <c r="M853" s="284">
        <f>IF(ISBLANK(INDEX('Policy Characteristics'!G:G,MATCH($C853,'Policy Characteristics'!$C:$C,0))),"",INDEX('Policy Characteristics'!G:G,MATCH($C853,'Policy Characteristics'!$C:$C,0)))</f>
        <v>1</v>
      </c>
      <c r="N853" s="284">
        <f>IF(ISBLANK(INDEX('Policy Characteristics'!H:H,MATCH($C853,'Policy Characteristics'!$C:$C,0))),"",INDEX('Policy Characteristics'!H:H,MATCH($C853,'Policy Characteristics'!$C:$C,0)))</f>
        <v>0.01</v>
      </c>
      <c r="O853" s="276" t="str">
        <f>IF(ISBLANK(INDEX('Policy Characteristics'!I:I,MATCH($C853,'Policy Characteristics'!$C:$C,0))),"",INDEX('Policy Characteristics'!I:I,MATCH($C853,'Policy Characteristics'!$C:$C,0)))</f>
        <v>% of fuel shifted</v>
      </c>
      <c r="P853" s="276" t="str">
        <f>IF(ISBLANK(INDEX('Policy Characteristics'!J:J,MATCH($C853,'Policy Characteristics'!$C:$C,0))),"",INDEX('Policy Characteristics'!J:J,MATCH($C853,'Policy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3" s="276" t="str">
        <f>IF(ISBLANK(INDEX('Policy Characteristics'!K:K,MATCH($C853,'Policy Characteristics'!$C:$C,0))),"",INDEX('Policy Characteristics'!K:K,MATCH($C853,'Policy Characteristics'!$C:$C,0)))</f>
        <v>industry-ag-main.html#fuel-switching</v>
      </c>
      <c r="R853" s="276" t="str">
        <f>IF(ISBLANK(INDEX('Policy Characteristics'!L:L,MATCH($C853,'Policy Characteristics'!$C:$C,0))),"",INDEX('Policy Characteristics'!L:L,MATCH($C853,'Policy Characteristics'!$C:$C,0)))</f>
        <v>industry-elec-and-hydrogen.html</v>
      </c>
    </row>
    <row r="854" spans="1:18" s="2" customFormat="1" x14ac:dyDescent="0.25">
      <c r="A854" s="276" t="str">
        <f>IF(ISBLANK(INDEX('Policy Characteristics'!A:A,MATCH($C854,'Policy Characteristics'!$C:$C,0))),"",INDEX('Policy Characteristics'!A:A,MATCH($C854,'Policy Characteristics'!$C:$C,0)))</f>
        <v>Industry</v>
      </c>
      <c r="B854" s="285" t="str">
        <f>IF(ISBLANK(INDEX('Policy Characteristics'!B:B,MATCH($C854,'Policy Characteristics'!$C:$C,0))),"",INDEX('Policy Characteristics'!B:B,MATCH($C854,'Policy Characteristics'!$C:$C,0)))</f>
        <v>Hydrogen Combustion</v>
      </c>
      <c r="C854" s="276" t="str">
        <f t="shared" si="37"/>
        <v>Fraction of Eligible Industrial Energy Use Shifted to Hydrogen</v>
      </c>
      <c r="D854" s="6" t="s">
        <v>3114</v>
      </c>
      <c r="E854" s="1" t="s">
        <v>3608</v>
      </c>
      <c r="F854" t="s">
        <v>2606</v>
      </c>
      <c r="G854" s="47" t="s">
        <v>3615</v>
      </c>
      <c r="H854" s="44">
        <v>2140</v>
      </c>
      <c r="I854" s="347" t="s">
        <v>44</v>
      </c>
      <c r="J854" s="277" t="str">
        <f>IF(ISBLANK(INDEX('Policy Characteristics'!D:D,MATCH($C854,'Policy Characteristics'!$C:$C,0))),"",INDEX('Policy Characteristics'!D:D,MATCH($C854,'Policy Characteristics'!$C:$C,0)))</f>
        <v>Hydrogen Combustion</v>
      </c>
      <c r="K854" s="276" t="str">
        <f>IF(ISBLANK(INDEX('Policy Characteristics'!E:E,MATCH($C854,'Policy Characteristics'!$C:$C,0))),"",INDEX('Policy Characteristics'!E:E,MATCH($C854,'Policy Characteristics'!$C:$C,0)))</f>
        <v>indst shift to hydrogen</v>
      </c>
      <c r="L854" s="284">
        <f>IF(ISBLANK(INDEX('Policy Characteristics'!F:F,MATCH($C854,'Policy Characteristics'!$C:$C,0))),"",INDEX('Policy Characteristics'!F:F,MATCH($C854,'Policy Characteristics'!$C:$C,0)))</f>
        <v>0</v>
      </c>
      <c r="M854" s="284">
        <f>IF(ISBLANK(INDEX('Policy Characteristics'!G:G,MATCH($C854,'Policy Characteristics'!$C:$C,0))),"",INDEX('Policy Characteristics'!G:G,MATCH($C854,'Policy Characteristics'!$C:$C,0)))</f>
        <v>1</v>
      </c>
      <c r="N854" s="284">
        <f>IF(ISBLANK(INDEX('Policy Characteristics'!H:H,MATCH($C854,'Policy Characteristics'!$C:$C,0))),"",INDEX('Policy Characteristics'!H:H,MATCH($C854,'Policy Characteristics'!$C:$C,0)))</f>
        <v>0.01</v>
      </c>
      <c r="O854" s="276" t="str">
        <f>IF(ISBLANK(INDEX('Policy Characteristics'!I:I,MATCH($C854,'Policy Characteristics'!$C:$C,0))),"",INDEX('Policy Characteristics'!I:I,MATCH($C854,'Policy Characteristics'!$C:$C,0)))</f>
        <v>% of fuel shifted</v>
      </c>
      <c r="P854" s="276" t="str">
        <f>IF(ISBLANK(INDEX('Policy Characteristics'!J:J,MATCH($C854,'Policy Characteristics'!$C:$C,0))),"",INDEX('Policy Characteristics'!J:J,MATCH($C854,'Policy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4" s="276" t="str">
        <f>IF(ISBLANK(INDEX('Policy Characteristics'!K:K,MATCH($C854,'Policy Characteristics'!$C:$C,0))),"",INDEX('Policy Characteristics'!K:K,MATCH($C854,'Policy Characteristics'!$C:$C,0)))</f>
        <v>industry-ag-main.html#fuel-switching</v>
      </c>
      <c r="R854" s="276" t="str">
        <f>IF(ISBLANK(INDEX('Policy Characteristics'!L:L,MATCH($C854,'Policy Characteristics'!$C:$C,0))),"",INDEX('Policy Characteristics'!L:L,MATCH($C854,'Policy Characteristics'!$C:$C,0)))</f>
        <v>industry-elec-and-hydrogen.html</v>
      </c>
    </row>
    <row r="855" spans="1:18" s="2" customFormat="1" x14ac:dyDescent="0.25">
      <c r="A855" s="276" t="str">
        <f>IF(ISBLANK(INDEX('Policy Characteristics'!A:A,MATCH($C855,'Policy Characteristics'!$C:$C,0))),"",INDEX('Policy Characteristics'!A:A,MATCH($C855,'Policy Characteristics'!$C:$C,0)))</f>
        <v>Industry</v>
      </c>
      <c r="B855" s="285" t="str">
        <f>IF(ISBLANK(INDEX('Policy Characteristics'!B:B,MATCH($C855,'Policy Characteristics'!$C:$C,0))),"",INDEX('Policy Characteristics'!B:B,MATCH($C855,'Policy Characteristics'!$C:$C,0)))</f>
        <v>Hydrogen Combustion</v>
      </c>
      <c r="C855" s="276" t="str">
        <f t="shared" si="37"/>
        <v>Fraction of Eligible Industrial Energy Use Shifted to Hydrogen</v>
      </c>
      <c r="D855" s="6" t="s">
        <v>3114</v>
      </c>
      <c r="E855" s="1" t="s">
        <v>3609</v>
      </c>
      <c r="F855" t="s">
        <v>2606</v>
      </c>
      <c r="G855" s="47" t="s">
        <v>3616</v>
      </c>
      <c r="H855" s="44">
        <v>2141</v>
      </c>
      <c r="I855" s="347" t="s">
        <v>44</v>
      </c>
      <c r="J855" s="277" t="str">
        <f>IF(ISBLANK(INDEX('Policy Characteristics'!D:D,MATCH($C855,'Policy Characteristics'!$C:$C,0))),"",INDEX('Policy Characteristics'!D:D,MATCH($C855,'Policy Characteristics'!$C:$C,0)))</f>
        <v>Hydrogen Combustion</v>
      </c>
      <c r="K855" s="276" t="str">
        <f>IF(ISBLANK(INDEX('Policy Characteristics'!E:E,MATCH($C855,'Policy Characteristics'!$C:$C,0))),"",INDEX('Policy Characteristics'!E:E,MATCH($C855,'Policy Characteristics'!$C:$C,0)))</f>
        <v>indst shift to hydrogen</v>
      </c>
      <c r="L855" s="284">
        <f>IF(ISBLANK(INDEX('Policy Characteristics'!F:F,MATCH($C855,'Policy Characteristics'!$C:$C,0))),"",INDEX('Policy Characteristics'!F:F,MATCH($C855,'Policy Characteristics'!$C:$C,0)))</f>
        <v>0</v>
      </c>
      <c r="M855" s="284">
        <f>IF(ISBLANK(INDEX('Policy Characteristics'!G:G,MATCH($C855,'Policy Characteristics'!$C:$C,0))),"",INDEX('Policy Characteristics'!G:G,MATCH($C855,'Policy Characteristics'!$C:$C,0)))</f>
        <v>1</v>
      </c>
      <c r="N855" s="284">
        <f>IF(ISBLANK(INDEX('Policy Characteristics'!H:H,MATCH($C855,'Policy Characteristics'!$C:$C,0))),"",INDEX('Policy Characteristics'!H:H,MATCH($C855,'Policy Characteristics'!$C:$C,0)))</f>
        <v>0.01</v>
      </c>
      <c r="O855" s="276" t="str">
        <f>IF(ISBLANK(INDEX('Policy Characteristics'!I:I,MATCH($C855,'Policy Characteristics'!$C:$C,0))),"",INDEX('Policy Characteristics'!I:I,MATCH($C855,'Policy Characteristics'!$C:$C,0)))</f>
        <v>% of fuel shifted</v>
      </c>
      <c r="P855" s="276" t="str">
        <f>IF(ISBLANK(INDEX('Policy Characteristics'!J:J,MATCH($C855,'Policy Characteristics'!$C:$C,0))),"",INDEX('Policy Characteristics'!J:J,MATCH($C855,'Policy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5" s="276" t="str">
        <f>IF(ISBLANK(INDEX('Policy Characteristics'!K:K,MATCH($C855,'Policy Characteristics'!$C:$C,0))),"",INDEX('Policy Characteristics'!K:K,MATCH($C855,'Policy Characteristics'!$C:$C,0)))</f>
        <v>industry-ag-main.html#fuel-switching</v>
      </c>
      <c r="R855" s="276" t="str">
        <f>IF(ISBLANK(INDEX('Policy Characteristics'!L:L,MATCH($C855,'Policy Characteristics'!$C:$C,0))),"",INDEX('Policy Characteristics'!L:L,MATCH($C855,'Policy Characteristics'!$C:$C,0)))</f>
        <v>industry-elec-and-hydrogen.html</v>
      </c>
    </row>
    <row r="856" spans="1:18" s="2" customFormat="1" x14ac:dyDescent="0.25">
      <c r="A856" s="276" t="str">
        <f>IF(ISBLANK(INDEX('Policy Characteristics'!A:A,MATCH($C856,'Policy Characteristics'!$C:$C,0))),"",INDEX('Policy Characteristics'!A:A,MATCH($C856,'Policy Characteristics'!$C:$C,0)))</f>
        <v>Industry</v>
      </c>
      <c r="B856" s="285" t="str">
        <f>IF(ISBLANK(INDEX('Policy Characteristics'!B:B,MATCH($C856,'Policy Characteristics'!$C:$C,0))),"",INDEX('Policy Characteristics'!B:B,MATCH($C856,'Policy Characteristics'!$C:$C,0)))</f>
        <v>Hydrogen Combustion</v>
      </c>
      <c r="C856" s="276" t="str">
        <f t="shared" si="37"/>
        <v>Fraction of Eligible Industrial Energy Use Shifted to Hydrogen</v>
      </c>
      <c r="D856" s="6" t="s">
        <v>3114</v>
      </c>
      <c r="E856" s="1" t="s">
        <v>3610</v>
      </c>
      <c r="F856" t="s">
        <v>2606</v>
      </c>
      <c r="G856" s="47" t="s">
        <v>3617</v>
      </c>
      <c r="H856" s="44">
        <v>2142</v>
      </c>
      <c r="I856" s="347" t="s">
        <v>44</v>
      </c>
      <c r="J856" s="277" t="str">
        <f>IF(ISBLANK(INDEX('Policy Characteristics'!D:D,MATCH($C856,'Policy Characteristics'!$C:$C,0))),"",INDEX('Policy Characteristics'!D:D,MATCH($C856,'Policy Characteristics'!$C:$C,0)))</f>
        <v>Hydrogen Combustion</v>
      </c>
      <c r="K856" s="276" t="str">
        <f>IF(ISBLANK(INDEX('Policy Characteristics'!E:E,MATCH($C856,'Policy Characteristics'!$C:$C,0))),"",INDEX('Policy Characteristics'!E:E,MATCH($C856,'Policy Characteristics'!$C:$C,0)))</f>
        <v>indst shift to hydrogen</v>
      </c>
      <c r="L856" s="284">
        <f>IF(ISBLANK(INDEX('Policy Characteristics'!F:F,MATCH($C856,'Policy Characteristics'!$C:$C,0))),"",INDEX('Policy Characteristics'!F:F,MATCH($C856,'Policy Characteristics'!$C:$C,0)))</f>
        <v>0</v>
      </c>
      <c r="M856" s="284">
        <f>IF(ISBLANK(INDEX('Policy Characteristics'!G:G,MATCH($C856,'Policy Characteristics'!$C:$C,0))),"",INDEX('Policy Characteristics'!G:G,MATCH($C856,'Policy Characteristics'!$C:$C,0)))</f>
        <v>1</v>
      </c>
      <c r="N856" s="284">
        <f>IF(ISBLANK(INDEX('Policy Characteristics'!H:H,MATCH($C856,'Policy Characteristics'!$C:$C,0))),"",INDEX('Policy Characteristics'!H:H,MATCH($C856,'Policy Characteristics'!$C:$C,0)))</f>
        <v>0.01</v>
      </c>
      <c r="O856" s="276" t="str">
        <f>IF(ISBLANK(INDEX('Policy Characteristics'!I:I,MATCH($C856,'Policy Characteristics'!$C:$C,0))),"",INDEX('Policy Characteristics'!I:I,MATCH($C856,'Policy Characteristics'!$C:$C,0)))</f>
        <v>% of fuel shifted</v>
      </c>
      <c r="P856" s="276" t="str">
        <f>IF(ISBLANK(INDEX('Policy Characteristics'!J:J,MATCH($C856,'Policy Characteristics'!$C:$C,0))),"",INDEX('Policy Characteristics'!J:J,MATCH($C856,'Policy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6" s="276" t="str">
        <f>IF(ISBLANK(INDEX('Policy Characteristics'!K:K,MATCH($C856,'Policy Characteristics'!$C:$C,0))),"",INDEX('Policy Characteristics'!K:K,MATCH($C856,'Policy Characteristics'!$C:$C,0)))</f>
        <v>industry-ag-main.html#fuel-switching</v>
      </c>
      <c r="R856" s="276" t="str">
        <f>IF(ISBLANK(INDEX('Policy Characteristics'!L:L,MATCH($C856,'Policy Characteristics'!$C:$C,0))),"",INDEX('Policy Characteristics'!L:L,MATCH($C856,'Policy Characteristics'!$C:$C,0)))</f>
        <v>industry-elec-and-hydrogen.html</v>
      </c>
    </row>
    <row r="857" spans="1:18" s="2" customFormat="1" x14ac:dyDescent="0.25">
      <c r="A857" s="276" t="str">
        <f>IF(ISBLANK(INDEX('Policy Characteristics'!A:A,MATCH($C857,'Policy Characteristics'!$C:$C,0))),"",INDEX('Policy Characteristics'!A:A,MATCH($C857,'Policy Characteristics'!$C:$C,0)))</f>
        <v>Industry</v>
      </c>
      <c r="B857" s="285" t="str">
        <f>IF(ISBLANK(INDEX('Policy Characteristics'!B:B,MATCH($C857,'Policy Characteristics'!$C:$C,0))),"",INDEX('Policy Characteristics'!B:B,MATCH($C857,'Policy Characteristics'!$C:$C,0)))</f>
        <v>Hydrogen Combustion</v>
      </c>
      <c r="C857" s="276" t="str">
        <f t="shared" si="37"/>
        <v>Fraction of Eligible Industrial Energy Use Shifted to Hydrogen</v>
      </c>
      <c r="D857" s="6" t="s">
        <v>3114</v>
      </c>
      <c r="E857" s="1" t="s">
        <v>3611</v>
      </c>
      <c r="F857" t="s">
        <v>2606</v>
      </c>
      <c r="G857" s="47" t="s">
        <v>3618</v>
      </c>
      <c r="H857" s="44">
        <v>2143</v>
      </c>
      <c r="I857" s="347" t="s">
        <v>44</v>
      </c>
      <c r="J857" s="277" t="str">
        <f>IF(ISBLANK(INDEX('Policy Characteristics'!D:D,MATCH($C857,'Policy Characteristics'!$C:$C,0))),"",INDEX('Policy Characteristics'!D:D,MATCH($C857,'Policy Characteristics'!$C:$C,0)))</f>
        <v>Hydrogen Combustion</v>
      </c>
      <c r="K857" s="276" t="str">
        <f>IF(ISBLANK(INDEX('Policy Characteristics'!E:E,MATCH($C857,'Policy Characteristics'!$C:$C,0))),"",INDEX('Policy Characteristics'!E:E,MATCH($C857,'Policy Characteristics'!$C:$C,0)))</f>
        <v>indst shift to hydrogen</v>
      </c>
      <c r="L857" s="284">
        <f>IF(ISBLANK(INDEX('Policy Characteristics'!F:F,MATCH($C857,'Policy Characteristics'!$C:$C,0))),"",INDEX('Policy Characteristics'!F:F,MATCH($C857,'Policy Characteristics'!$C:$C,0)))</f>
        <v>0</v>
      </c>
      <c r="M857" s="284">
        <f>IF(ISBLANK(INDEX('Policy Characteristics'!G:G,MATCH($C857,'Policy Characteristics'!$C:$C,0))),"",INDEX('Policy Characteristics'!G:G,MATCH($C857,'Policy Characteristics'!$C:$C,0)))</f>
        <v>1</v>
      </c>
      <c r="N857" s="284">
        <f>IF(ISBLANK(INDEX('Policy Characteristics'!H:H,MATCH($C857,'Policy Characteristics'!$C:$C,0))),"",INDEX('Policy Characteristics'!H:H,MATCH($C857,'Policy Characteristics'!$C:$C,0)))</f>
        <v>0.01</v>
      </c>
      <c r="O857" s="276" t="str">
        <f>IF(ISBLANK(INDEX('Policy Characteristics'!I:I,MATCH($C857,'Policy Characteristics'!$C:$C,0))),"",INDEX('Policy Characteristics'!I:I,MATCH($C857,'Policy Characteristics'!$C:$C,0)))</f>
        <v>% of fuel shifted</v>
      </c>
      <c r="P857" s="276" t="str">
        <f>IF(ISBLANK(INDEX('Policy Characteristics'!J:J,MATCH($C857,'Policy Characteristics'!$C:$C,0))),"",INDEX('Policy Characteristics'!J:J,MATCH($C857,'Policy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7" s="276" t="str">
        <f>IF(ISBLANK(INDEX('Policy Characteristics'!K:K,MATCH($C857,'Policy Characteristics'!$C:$C,0))),"",INDEX('Policy Characteristics'!K:K,MATCH($C857,'Policy Characteristics'!$C:$C,0)))</f>
        <v>industry-ag-main.html#fuel-switching</v>
      </c>
      <c r="R857" s="276" t="str">
        <f>IF(ISBLANK(INDEX('Policy Characteristics'!L:L,MATCH($C857,'Policy Characteristics'!$C:$C,0))),"",INDEX('Policy Characteristics'!L:L,MATCH($C857,'Policy Characteristics'!$C:$C,0)))</f>
        <v>industry-elec-and-hydrogen.html</v>
      </c>
    </row>
    <row r="858" spans="1:18" s="2" customFormat="1" x14ac:dyDescent="0.25">
      <c r="A858" s="276" t="str">
        <f>IF(ISBLANK(INDEX('Policy Characteristics'!A:A,MATCH($C858,'Policy Characteristics'!$C:$C,0))),"",INDEX('Policy Characteristics'!A:A,MATCH($C858,'Policy Characteristics'!$C:$C,0)))</f>
        <v>Industry</v>
      </c>
      <c r="B858" s="285" t="str">
        <f>IF(ISBLANK(INDEX('Policy Characteristics'!B:B,MATCH($C858,'Policy Characteristics'!$C:$C,0))),"",INDEX('Policy Characteristics'!B:B,MATCH($C858,'Policy Characteristics'!$C:$C,0)))</f>
        <v>Hydrogen Combustion</v>
      </c>
      <c r="C858" s="276" t="str">
        <f t="shared" si="37"/>
        <v>Fraction of Eligible Industrial Energy Use Shifted to Hydrogen</v>
      </c>
      <c r="D858" s="6" t="s">
        <v>3114</v>
      </c>
      <c r="E858" s="1" t="s">
        <v>3612</v>
      </c>
      <c r="F858" t="s">
        <v>2606</v>
      </c>
      <c r="G858" s="47" t="s">
        <v>3619</v>
      </c>
      <c r="H858" s="44">
        <v>2144</v>
      </c>
      <c r="I858" s="347" t="s">
        <v>45</v>
      </c>
      <c r="J858" s="277" t="str">
        <f>IF(ISBLANK(INDEX('Policy Characteristics'!D:D,MATCH($C858,'Policy Characteristics'!$C:$C,0))),"",INDEX('Policy Characteristics'!D:D,MATCH($C858,'Policy Characteristics'!$C:$C,0)))</f>
        <v>Hydrogen Combustion</v>
      </c>
      <c r="K858" s="276" t="str">
        <f>IF(ISBLANK(INDEX('Policy Characteristics'!E:E,MATCH($C858,'Policy Characteristics'!$C:$C,0))),"",INDEX('Policy Characteristics'!E:E,MATCH($C858,'Policy Characteristics'!$C:$C,0)))</f>
        <v>indst shift to hydrogen</v>
      </c>
      <c r="L858" s="284">
        <f>IF(ISBLANK(INDEX('Policy Characteristics'!F:F,MATCH($C858,'Policy Characteristics'!$C:$C,0))),"",INDEX('Policy Characteristics'!F:F,MATCH($C858,'Policy Characteristics'!$C:$C,0)))</f>
        <v>0</v>
      </c>
      <c r="M858" s="284">
        <f>IF(ISBLANK(INDEX('Policy Characteristics'!G:G,MATCH($C858,'Policy Characteristics'!$C:$C,0))),"",INDEX('Policy Characteristics'!G:G,MATCH($C858,'Policy Characteristics'!$C:$C,0)))</f>
        <v>1</v>
      </c>
      <c r="N858" s="284">
        <f>IF(ISBLANK(INDEX('Policy Characteristics'!H:H,MATCH($C858,'Policy Characteristics'!$C:$C,0))),"",INDEX('Policy Characteristics'!H:H,MATCH($C858,'Policy Characteristics'!$C:$C,0)))</f>
        <v>0.01</v>
      </c>
      <c r="O858" s="276" t="str">
        <f>IF(ISBLANK(INDEX('Policy Characteristics'!I:I,MATCH($C858,'Policy Characteristics'!$C:$C,0))),"",INDEX('Policy Characteristics'!I:I,MATCH($C858,'Policy Characteristics'!$C:$C,0)))</f>
        <v>% of fuel shifted</v>
      </c>
      <c r="P858" s="276" t="str">
        <f>IF(ISBLANK(INDEX('Policy Characteristics'!J:J,MATCH($C858,'Policy Characteristics'!$C:$C,0))),"",INDEX('Policy Characteristics'!J:J,MATCH($C858,'Policy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8" s="276" t="str">
        <f>IF(ISBLANK(INDEX('Policy Characteristics'!K:K,MATCH($C858,'Policy Characteristics'!$C:$C,0))),"",INDEX('Policy Characteristics'!K:K,MATCH($C858,'Policy Characteristics'!$C:$C,0)))</f>
        <v>industry-ag-main.html#fuel-switching</v>
      </c>
      <c r="R858" s="276" t="str">
        <f>IF(ISBLANK(INDEX('Policy Characteristics'!L:L,MATCH($C858,'Policy Characteristics'!$C:$C,0))),"",INDEX('Policy Characteristics'!L:L,MATCH($C858,'Policy Characteristics'!$C:$C,0)))</f>
        <v>industry-elec-and-hydrogen.html</v>
      </c>
    </row>
    <row r="859" spans="1:18" s="2" customFormat="1" x14ac:dyDescent="0.25">
      <c r="A859" s="276" t="str">
        <f>IF(ISBLANK(INDEX('Policy Characteristics'!A:A,MATCH($C859,'Policy Characteristics'!$C:$C,0))),"",INDEX('Policy Characteristics'!A:A,MATCH($C859,'Policy Characteristics'!$C:$C,0)))</f>
        <v>Industry</v>
      </c>
      <c r="B859" s="285" t="str">
        <f>IF(ISBLANK(INDEX('Policy Characteristics'!B:B,MATCH($C859,'Policy Characteristics'!$C:$C,0))),"",INDEX('Policy Characteristics'!B:B,MATCH($C859,'Policy Characteristics'!$C:$C,0)))</f>
        <v>Hydrogen Combustion</v>
      </c>
      <c r="C859" s="276" t="str">
        <f t="shared" si="37"/>
        <v>Fraction of Eligible Industrial Energy Use Shifted to Hydrogen</v>
      </c>
      <c r="D859" s="6" t="s">
        <v>3114</v>
      </c>
      <c r="E859" s="1" t="s">
        <v>3606</v>
      </c>
      <c r="F859" t="s">
        <v>2606</v>
      </c>
      <c r="G859" s="47" t="s">
        <v>3620</v>
      </c>
      <c r="H859" s="44">
        <v>2145</v>
      </c>
      <c r="I859" s="347" t="s">
        <v>44</v>
      </c>
      <c r="J859" s="277" t="str">
        <f>IF(ISBLANK(INDEX('Policy Characteristics'!D:D,MATCH($C859,'Policy Characteristics'!$C:$C,0))),"",INDEX('Policy Characteristics'!D:D,MATCH($C859,'Policy Characteristics'!$C:$C,0)))</f>
        <v>Hydrogen Combustion</v>
      </c>
      <c r="K859" s="276" t="str">
        <f>IF(ISBLANK(INDEX('Policy Characteristics'!E:E,MATCH($C859,'Policy Characteristics'!$C:$C,0))),"",INDEX('Policy Characteristics'!E:E,MATCH($C859,'Policy Characteristics'!$C:$C,0)))</f>
        <v>indst shift to hydrogen</v>
      </c>
      <c r="L859" s="284">
        <f>IF(ISBLANK(INDEX('Policy Characteristics'!F:F,MATCH($C859,'Policy Characteristics'!$C:$C,0))),"",INDEX('Policy Characteristics'!F:F,MATCH($C859,'Policy Characteristics'!$C:$C,0)))</f>
        <v>0</v>
      </c>
      <c r="M859" s="284">
        <f>IF(ISBLANK(INDEX('Policy Characteristics'!G:G,MATCH($C859,'Policy Characteristics'!$C:$C,0))),"",INDEX('Policy Characteristics'!G:G,MATCH($C859,'Policy Characteristics'!$C:$C,0)))</f>
        <v>1</v>
      </c>
      <c r="N859" s="284">
        <f>IF(ISBLANK(INDEX('Policy Characteristics'!H:H,MATCH($C859,'Policy Characteristics'!$C:$C,0))),"",INDEX('Policy Characteristics'!H:H,MATCH($C859,'Policy Characteristics'!$C:$C,0)))</f>
        <v>0.01</v>
      </c>
      <c r="O859" s="276" t="str">
        <f>IF(ISBLANK(INDEX('Policy Characteristics'!I:I,MATCH($C859,'Policy Characteristics'!$C:$C,0))),"",INDEX('Policy Characteristics'!I:I,MATCH($C859,'Policy Characteristics'!$C:$C,0)))</f>
        <v>% of fuel shifted</v>
      </c>
      <c r="P859" s="276" t="str">
        <f>IF(ISBLANK(INDEX('Policy Characteristics'!J:J,MATCH($C859,'Policy Characteristics'!$C:$C,0))),"",INDEX('Policy Characteristics'!J:J,MATCH($C859,'Policy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59" s="276" t="str">
        <f>IF(ISBLANK(INDEX('Policy Characteristics'!K:K,MATCH($C859,'Policy Characteristics'!$C:$C,0))),"",INDEX('Policy Characteristics'!K:K,MATCH($C859,'Policy Characteristics'!$C:$C,0)))</f>
        <v>industry-ag-main.html#fuel-switching</v>
      </c>
      <c r="R859" s="276" t="str">
        <f>IF(ISBLANK(INDEX('Policy Characteristics'!L:L,MATCH($C859,'Policy Characteristics'!$C:$C,0))),"",INDEX('Policy Characteristics'!L:L,MATCH($C859,'Policy Characteristics'!$C:$C,0)))</f>
        <v>industry-elec-and-hydrogen.html</v>
      </c>
    </row>
    <row r="860" spans="1:18" s="2" customFormat="1" x14ac:dyDescent="0.25">
      <c r="A860" s="276" t="str">
        <f>IF(ISBLANK(INDEX('Policy Characteristics'!A:A,MATCH($C860,'Policy Characteristics'!$C:$C,0))),"",INDEX('Policy Characteristics'!A:A,MATCH($C860,'Policy Characteristics'!$C:$C,0)))</f>
        <v>Industry</v>
      </c>
      <c r="B860" s="285" t="str">
        <f>IF(ISBLANK(INDEX('Policy Characteristics'!B:B,MATCH($C860,'Policy Characteristics'!$C:$C,0))),"",INDEX('Policy Characteristics'!B:B,MATCH($C860,'Policy Characteristics'!$C:$C,0)))</f>
        <v>Hydrogen Combustion</v>
      </c>
      <c r="C860" s="276" t="str">
        <f t="shared" si="37"/>
        <v>Fraction of Eligible Industrial Energy Use Shifted to Hydrogen</v>
      </c>
      <c r="D860" s="6" t="s">
        <v>3115</v>
      </c>
      <c r="E860" s="1" t="s">
        <v>3605</v>
      </c>
      <c r="F860" t="s">
        <v>3077</v>
      </c>
      <c r="G860" s="47" t="s">
        <v>3613</v>
      </c>
      <c r="H860" s="44">
        <v>2146</v>
      </c>
      <c r="I860" s="347" t="s">
        <v>44</v>
      </c>
      <c r="J860" s="277" t="str">
        <f>IF(ISBLANK(INDEX('Policy Characteristics'!D:D,MATCH($C860,'Policy Characteristics'!$C:$C,0))),"",INDEX('Policy Characteristics'!D:D,MATCH($C860,'Policy Characteristics'!$C:$C,0)))</f>
        <v>Hydrogen Combustion</v>
      </c>
      <c r="K860" s="276" t="str">
        <f>IF(ISBLANK(INDEX('Policy Characteristics'!E:E,MATCH($C860,'Policy Characteristics'!$C:$C,0))),"",INDEX('Policy Characteristics'!E:E,MATCH($C860,'Policy Characteristics'!$C:$C,0)))</f>
        <v>indst shift to hydrogen</v>
      </c>
      <c r="L860" s="284">
        <f>IF(ISBLANK(INDEX('Policy Characteristics'!F:F,MATCH($C860,'Policy Characteristics'!$C:$C,0))),"",INDEX('Policy Characteristics'!F:F,MATCH($C860,'Policy Characteristics'!$C:$C,0)))</f>
        <v>0</v>
      </c>
      <c r="M860" s="284">
        <f>IF(ISBLANK(INDEX('Policy Characteristics'!G:G,MATCH($C860,'Policy Characteristics'!$C:$C,0))),"",INDEX('Policy Characteristics'!G:G,MATCH($C860,'Policy Characteristics'!$C:$C,0)))</f>
        <v>1</v>
      </c>
      <c r="N860" s="284">
        <f>IF(ISBLANK(INDEX('Policy Characteristics'!H:H,MATCH($C860,'Policy Characteristics'!$C:$C,0))),"",INDEX('Policy Characteristics'!H:H,MATCH($C860,'Policy Characteristics'!$C:$C,0)))</f>
        <v>0.01</v>
      </c>
      <c r="O860" s="276" t="str">
        <f>IF(ISBLANK(INDEX('Policy Characteristics'!I:I,MATCH($C860,'Policy Characteristics'!$C:$C,0))),"",INDEX('Policy Characteristics'!I:I,MATCH($C860,'Policy Characteristics'!$C:$C,0)))</f>
        <v>% of fuel shifted</v>
      </c>
      <c r="P860" s="276" t="str">
        <f>IF(ISBLANK(INDEX('Policy Characteristics'!J:J,MATCH($C860,'Policy Characteristics'!$C:$C,0))),"",INDEX('Policy Characteristics'!J:J,MATCH($C860,'Policy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0" s="276" t="str">
        <f>IF(ISBLANK(INDEX('Policy Characteristics'!K:K,MATCH($C860,'Policy Characteristics'!$C:$C,0))),"",INDEX('Policy Characteristics'!K:K,MATCH($C860,'Policy Characteristics'!$C:$C,0)))</f>
        <v>industry-ag-main.html#fuel-switching</v>
      </c>
      <c r="R860" s="276" t="str">
        <f>IF(ISBLANK(INDEX('Policy Characteristics'!L:L,MATCH($C860,'Policy Characteristics'!$C:$C,0))),"",INDEX('Policy Characteristics'!L:L,MATCH($C860,'Policy Characteristics'!$C:$C,0)))</f>
        <v>industry-elec-and-hydrogen.html</v>
      </c>
    </row>
    <row r="861" spans="1:18" s="2" customFormat="1" x14ac:dyDescent="0.25">
      <c r="A861" s="276" t="str">
        <f>IF(ISBLANK(INDEX('Policy Characteristics'!A:A,MATCH($C861,'Policy Characteristics'!$C:$C,0))),"",INDEX('Policy Characteristics'!A:A,MATCH($C861,'Policy Characteristics'!$C:$C,0)))</f>
        <v>Industry</v>
      </c>
      <c r="B861" s="285" t="str">
        <f>IF(ISBLANK(INDEX('Policy Characteristics'!B:B,MATCH($C861,'Policy Characteristics'!$C:$C,0))),"",INDEX('Policy Characteristics'!B:B,MATCH($C861,'Policy Characteristics'!$C:$C,0)))</f>
        <v>Hydrogen Combustion</v>
      </c>
      <c r="C861" s="276" t="str">
        <f t="shared" si="37"/>
        <v>Fraction of Eligible Industrial Energy Use Shifted to Hydrogen</v>
      </c>
      <c r="D861" s="6" t="s">
        <v>3115</v>
      </c>
      <c r="E861" s="1" t="s">
        <v>3607</v>
      </c>
      <c r="F861" t="s">
        <v>3077</v>
      </c>
      <c r="G861" s="47" t="s">
        <v>3614</v>
      </c>
      <c r="H861" s="44">
        <v>2147</v>
      </c>
      <c r="I861" s="347" t="s">
        <v>44</v>
      </c>
      <c r="J861" s="277" t="str">
        <f>IF(ISBLANK(INDEX('Policy Characteristics'!D:D,MATCH($C861,'Policy Characteristics'!$C:$C,0))),"",INDEX('Policy Characteristics'!D:D,MATCH($C861,'Policy Characteristics'!$C:$C,0)))</f>
        <v>Hydrogen Combustion</v>
      </c>
      <c r="K861" s="276" t="str">
        <f>IF(ISBLANK(INDEX('Policy Characteristics'!E:E,MATCH($C861,'Policy Characteristics'!$C:$C,0))),"",INDEX('Policy Characteristics'!E:E,MATCH($C861,'Policy Characteristics'!$C:$C,0)))</f>
        <v>indst shift to hydrogen</v>
      </c>
      <c r="L861" s="284">
        <f>IF(ISBLANK(INDEX('Policy Characteristics'!F:F,MATCH($C861,'Policy Characteristics'!$C:$C,0))),"",INDEX('Policy Characteristics'!F:F,MATCH($C861,'Policy Characteristics'!$C:$C,0)))</f>
        <v>0</v>
      </c>
      <c r="M861" s="284">
        <f>IF(ISBLANK(INDEX('Policy Characteristics'!G:G,MATCH($C861,'Policy Characteristics'!$C:$C,0))),"",INDEX('Policy Characteristics'!G:G,MATCH($C861,'Policy Characteristics'!$C:$C,0)))</f>
        <v>1</v>
      </c>
      <c r="N861" s="284">
        <f>IF(ISBLANK(INDEX('Policy Characteristics'!H:H,MATCH($C861,'Policy Characteristics'!$C:$C,0))),"",INDEX('Policy Characteristics'!H:H,MATCH($C861,'Policy Characteristics'!$C:$C,0)))</f>
        <v>0.01</v>
      </c>
      <c r="O861" s="276" t="str">
        <f>IF(ISBLANK(INDEX('Policy Characteristics'!I:I,MATCH($C861,'Policy Characteristics'!$C:$C,0))),"",INDEX('Policy Characteristics'!I:I,MATCH($C861,'Policy Characteristics'!$C:$C,0)))</f>
        <v>% of fuel shifted</v>
      </c>
      <c r="P861" s="276" t="str">
        <f>IF(ISBLANK(INDEX('Policy Characteristics'!J:J,MATCH($C861,'Policy Characteristics'!$C:$C,0))),"",INDEX('Policy Characteristics'!J:J,MATCH($C861,'Policy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1" s="276" t="str">
        <f>IF(ISBLANK(INDEX('Policy Characteristics'!K:K,MATCH($C861,'Policy Characteristics'!$C:$C,0))),"",INDEX('Policy Characteristics'!K:K,MATCH($C861,'Policy Characteristics'!$C:$C,0)))</f>
        <v>industry-ag-main.html#fuel-switching</v>
      </c>
      <c r="R861" s="276" t="str">
        <f>IF(ISBLANK(INDEX('Policy Characteristics'!L:L,MATCH($C861,'Policy Characteristics'!$C:$C,0))),"",INDEX('Policy Characteristics'!L:L,MATCH($C861,'Policy Characteristics'!$C:$C,0)))</f>
        <v>industry-elec-and-hydrogen.html</v>
      </c>
    </row>
    <row r="862" spans="1:18" s="2" customFormat="1" x14ac:dyDescent="0.25">
      <c r="A862" s="276" t="str">
        <f>IF(ISBLANK(INDEX('Policy Characteristics'!A:A,MATCH($C862,'Policy Characteristics'!$C:$C,0))),"",INDEX('Policy Characteristics'!A:A,MATCH($C862,'Policy Characteristics'!$C:$C,0)))</f>
        <v>Industry</v>
      </c>
      <c r="B862" s="285" t="str">
        <f>IF(ISBLANK(INDEX('Policy Characteristics'!B:B,MATCH($C862,'Policy Characteristics'!$C:$C,0))),"",INDEX('Policy Characteristics'!B:B,MATCH($C862,'Policy Characteristics'!$C:$C,0)))</f>
        <v>Hydrogen Combustion</v>
      </c>
      <c r="C862" s="276" t="str">
        <f t="shared" si="37"/>
        <v>Fraction of Eligible Industrial Energy Use Shifted to Hydrogen</v>
      </c>
      <c r="D862" s="6" t="s">
        <v>3115</v>
      </c>
      <c r="E862" s="1" t="s">
        <v>3608</v>
      </c>
      <c r="F862" t="s">
        <v>3077</v>
      </c>
      <c r="G862" s="47" t="s">
        <v>3615</v>
      </c>
      <c r="H862" s="44">
        <v>2148</v>
      </c>
      <c r="I862" s="347" t="s">
        <v>44</v>
      </c>
      <c r="J862" s="277" t="str">
        <f>IF(ISBLANK(INDEX('Policy Characteristics'!D:D,MATCH($C862,'Policy Characteristics'!$C:$C,0))),"",INDEX('Policy Characteristics'!D:D,MATCH($C862,'Policy Characteristics'!$C:$C,0)))</f>
        <v>Hydrogen Combustion</v>
      </c>
      <c r="K862" s="276" t="str">
        <f>IF(ISBLANK(INDEX('Policy Characteristics'!E:E,MATCH($C862,'Policy Characteristics'!$C:$C,0))),"",INDEX('Policy Characteristics'!E:E,MATCH($C862,'Policy Characteristics'!$C:$C,0)))</f>
        <v>indst shift to hydrogen</v>
      </c>
      <c r="L862" s="284">
        <f>IF(ISBLANK(INDEX('Policy Characteristics'!F:F,MATCH($C862,'Policy Characteristics'!$C:$C,0))),"",INDEX('Policy Characteristics'!F:F,MATCH($C862,'Policy Characteristics'!$C:$C,0)))</f>
        <v>0</v>
      </c>
      <c r="M862" s="284">
        <f>IF(ISBLANK(INDEX('Policy Characteristics'!G:G,MATCH($C862,'Policy Characteristics'!$C:$C,0))),"",INDEX('Policy Characteristics'!G:G,MATCH($C862,'Policy Characteristics'!$C:$C,0)))</f>
        <v>1</v>
      </c>
      <c r="N862" s="284">
        <f>IF(ISBLANK(INDEX('Policy Characteristics'!H:H,MATCH($C862,'Policy Characteristics'!$C:$C,0))),"",INDEX('Policy Characteristics'!H:H,MATCH($C862,'Policy Characteristics'!$C:$C,0)))</f>
        <v>0.01</v>
      </c>
      <c r="O862" s="276" t="str">
        <f>IF(ISBLANK(INDEX('Policy Characteristics'!I:I,MATCH($C862,'Policy Characteristics'!$C:$C,0))),"",INDEX('Policy Characteristics'!I:I,MATCH($C862,'Policy Characteristics'!$C:$C,0)))</f>
        <v>% of fuel shifted</v>
      </c>
      <c r="P862" s="276" t="str">
        <f>IF(ISBLANK(INDEX('Policy Characteristics'!J:J,MATCH($C862,'Policy Characteristics'!$C:$C,0))),"",INDEX('Policy Characteristics'!J:J,MATCH($C862,'Policy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2" s="276" t="str">
        <f>IF(ISBLANK(INDEX('Policy Characteristics'!K:K,MATCH($C862,'Policy Characteristics'!$C:$C,0))),"",INDEX('Policy Characteristics'!K:K,MATCH($C862,'Policy Characteristics'!$C:$C,0)))</f>
        <v>industry-ag-main.html#fuel-switching</v>
      </c>
      <c r="R862" s="276" t="str">
        <f>IF(ISBLANK(INDEX('Policy Characteristics'!L:L,MATCH($C862,'Policy Characteristics'!$C:$C,0))),"",INDEX('Policy Characteristics'!L:L,MATCH($C862,'Policy Characteristics'!$C:$C,0)))</f>
        <v>industry-elec-and-hydrogen.html</v>
      </c>
    </row>
    <row r="863" spans="1:18" s="2" customFormat="1" x14ac:dyDescent="0.25">
      <c r="A863" s="276" t="str">
        <f>IF(ISBLANK(INDEX('Policy Characteristics'!A:A,MATCH($C863,'Policy Characteristics'!$C:$C,0))),"",INDEX('Policy Characteristics'!A:A,MATCH($C863,'Policy Characteristics'!$C:$C,0)))</f>
        <v>Industry</v>
      </c>
      <c r="B863" s="285" t="str">
        <f>IF(ISBLANK(INDEX('Policy Characteristics'!B:B,MATCH($C863,'Policy Characteristics'!$C:$C,0))),"",INDEX('Policy Characteristics'!B:B,MATCH($C863,'Policy Characteristics'!$C:$C,0)))</f>
        <v>Hydrogen Combustion</v>
      </c>
      <c r="C863" s="276" t="str">
        <f t="shared" si="37"/>
        <v>Fraction of Eligible Industrial Energy Use Shifted to Hydrogen</v>
      </c>
      <c r="D863" s="6" t="s">
        <v>3115</v>
      </c>
      <c r="E863" s="1" t="s">
        <v>3609</v>
      </c>
      <c r="F863" t="s">
        <v>3077</v>
      </c>
      <c r="G863" s="47" t="s">
        <v>3616</v>
      </c>
      <c r="H863" s="44">
        <v>2149</v>
      </c>
      <c r="I863" s="347" t="s">
        <v>44</v>
      </c>
      <c r="J863" s="277" t="str">
        <f>IF(ISBLANK(INDEX('Policy Characteristics'!D:D,MATCH($C863,'Policy Characteristics'!$C:$C,0))),"",INDEX('Policy Characteristics'!D:D,MATCH($C863,'Policy Characteristics'!$C:$C,0)))</f>
        <v>Hydrogen Combustion</v>
      </c>
      <c r="K863" s="276" t="str">
        <f>IF(ISBLANK(INDEX('Policy Characteristics'!E:E,MATCH($C863,'Policy Characteristics'!$C:$C,0))),"",INDEX('Policy Characteristics'!E:E,MATCH($C863,'Policy Characteristics'!$C:$C,0)))</f>
        <v>indst shift to hydrogen</v>
      </c>
      <c r="L863" s="284">
        <f>IF(ISBLANK(INDEX('Policy Characteristics'!F:F,MATCH($C863,'Policy Characteristics'!$C:$C,0))),"",INDEX('Policy Characteristics'!F:F,MATCH($C863,'Policy Characteristics'!$C:$C,0)))</f>
        <v>0</v>
      </c>
      <c r="M863" s="284">
        <f>IF(ISBLANK(INDEX('Policy Characteristics'!G:G,MATCH($C863,'Policy Characteristics'!$C:$C,0))),"",INDEX('Policy Characteristics'!G:G,MATCH($C863,'Policy Characteristics'!$C:$C,0)))</f>
        <v>1</v>
      </c>
      <c r="N863" s="284">
        <f>IF(ISBLANK(INDEX('Policy Characteristics'!H:H,MATCH($C863,'Policy Characteristics'!$C:$C,0))),"",INDEX('Policy Characteristics'!H:H,MATCH($C863,'Policy Characteristics'!$C:$C,0)))</f>
        <v>0.01</v>
      </c>
      <c r="O863" s="276" t="str">
        <f>IF(ISBLANK(INDEX('Policy Characteristics'!I:I,MATCH($C863,'Policy Characteristics'!$C:$C,0))),"",INDEX('Policy Characteristics'!I:I,MATCH($C863,'Policy Characteristics'!$C:$C,0)))</f>
        <v>% of fuel shifted</v>
      </c>
      <c r="P863" s="276" t="str">
        <f>IF(ISBLANK(INDEX('Policy Characteristics'!J:J,MATCH($C863,'Policy Characteristics'!$C:$C,0))),"",INDEX('Policy Characteristics'!J:J,MATCH($C863,'Policy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3" s="276" t="str">
        <f>IF(ISBLANK(INDEX('Policy Characteristics'!K:K,MATCH($C863,'Policy Characteristics'!$C:$C,0))),"",INDEX('Policy Characteristics'!K:K,MATCH($C863,'Policy Characteristics'!$C:$C,0)))</f>
        <v>industry-ag-main.html#fuel-switching</v>
      </c>
      <c r="R863" s="276" t="str">
        <f>IF(ISBLANK(INDEX('Policy Characteristics'!L:L,MATCH($C863,'Policy Characteristics'!$C:$C,0))),"",INDEX('Policy Characteristics'!L:L,MATCH($C863,'Policy Characteristics'!$C:$C,0)))</f>
        <v>industry-elec-and-hydrogen.html</v>
      </c>
    </row>
    <row r="864" spans="1:18" s="2" customFormat="1" x14ac:dyDescent="0.25">
      <c r="A864" s="276" t="str">
        <f>IF(ISBLANK(INDEX('Policy Characteristics'!A:A,MATCH($C864,'Policy Characteristics'!$C:$C,0))),"",INDEX('Policy Characteristics'!A:A,MATCH($C864,'Policy Characteristics'!$C:$C,0)))</f>
        <v>Industry</v>
      </c>
      <c r="B864" s="285" t="str">
        <f>IF(ISBLANK(INDEX('Policy Characteristics'!B:B,MATCH($C864,'Policy Characteristics'!$C:$C,0))),"",INDEX('Policy Characteristics'!B:B,MATCH($C864,'Policy Characteristics'!$C:$C,0)))</f>
        <v>Hydrogen Combustion</v>
      </c>
      <c r="C864" s="276" t="str">
        <f t="shared" si="37"/>
        <v>Fraction of Eligible Industrial Energy Use Shifted to Hydrogen</v>
      </c>
      <c r="D864" s="6" t="s">
        <v>3115</v>
      </c>
      <c r="E864" s="1" t="s">
        <v>3610</v>
      </c>
      <c r="F864" t="s">
        <v>3077</v>
      </c>
      <c r="G864" s="47" t="s">
        <v>3617</v>
      </c>
      <c r="H864" s="44">
        <v>2150</v>
      </c>
      <c r="I864" s="347" t="s">
        <v>45</v>
      </c>
      <c r="J864" s="277" t="str">
        <f>IF(ISBLANK(INDEX('Policy Characteristics'!D:D,MATCH($C864,'Policy Characteristics'!$C:$C,0))),"",INDEX('Policy Characteristics'!D:D,MATCH($C864,'Policy Characteristics'!$C:$C,0)))</f>
        <v>Hydrogen Combustion</v>
      </c>
      <c r="K864" s="276" t="str">
        <f>IF(ISBLANK(INDEX('Policy Characteristics'!E:E,MATCH($C864,'Policy Characteristics'!$C:$C,0))),"",INDEX('Policy Characteristics'!E:E,MATCH($C864,'Policy Characteristics'!$C:$C,0)))</f>
        <v>indst shift to hydrogen</v>
      </c>
      <c r="L864" s="284">
        <f>IF(ISBLANK(INDEX('Policy Characteristics'!F:F,MATCH($C864,'Policy Characteristics'!$C:$C,0))),"",INDEX('Policy Characteristics'!F:F,MATCH($C864,'Policy Characteristics'!$C:$C,0)))</f>
        <v>0</v>
      </c>
      <c r="M864" s="284">
        <f>IF(ISBLANK(INDEX('Policy Characteristics'!G:G,MATCH($C864,'Policy Characteristics'!$C:$C,0))),"",INDEX('Policy Characteristics'!G:G,MATCH($C864,'Policy Characteristics'!$C:$C,0)))</f>
        <v>1</v>
      </c>
      <c r="N864" s="284">
        <f>IF(ISBLANK(INDEX('Policy Characteristics'!H:H,MATCH($C864,'Policy Characteristics'!$C:$C,0))),"",INDEX('Policy Characteristics'!H:H,MATCH($C864,'Policy Characteristics'!$C:$C,0)))</f>
        <v>0.01</v>
      </c>
      <c r="O864" s="276" t="str">
        <f>IF(ISBLANK(INDEX('Policy Characteristics'!I:I,MATCH($C864,'Policy Characteristics'!$C:$C,0))),"",INDEX('Policy Characteristics'!I:I,MATCH($C864,'Policy Characteristics'!$C:$C,0)))</f>
        <v>% of fuel shifted</v>
      </c>
      <c r="P864" s="276" t="str">
        <f>IF(ISBLANK(INDEX('Policy Characteristics'!J:J,MATCH($C864,'Policy Characteristics'!$C:$C,0))),"",INDEX('Policy Characteristics'!J:J,MATCH($C864,'Policy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4" s="276" t="str">
        <f>IF(ISBLANK(INDEX('Policy Characteristics'!K:K,MATCH($C864,'Policy Characteristics'!$C:$C,0))),"",INDEX('Policy Characteristics'!K:K,MATCH($C864,'Policy Characteristics'!$C:$C,0)))</f>
        <v>industry-ag-main.html#fuel-switching</v>
      </c>
      <c r="R864" s="276" t="str">
        <f>IF(ISBLANK(INDEX('Policy Characteristics'!L:L,MATCH($C864,'Policy Characteristics'!$C:$C,0))),"",INDEX('Policy Characteristics'!L:L,MATCH($C864,'Policy Characteristics'!$C:$C,0)))</f>
        <v>industry-elec-and-hydrogen.html</v>
      </c>
    </row>
    <row r="865" spans="1:18" s="2" customFormat="1" x14ac:dyDescent="0.25">
      <c r="A865" s="276" t="str">
        <f>IF(ISBLANK(INDEX('Policy Characteristics'!A:A,MATCH($C865,'Policy Characteristics'!$C:$C,0))),"",INDEX('Policy Characteristics'!A:A,MATCH($C865,'Policy Characteristics'!$C:$C,0)))</f>
        <v>Industry</v>
      </c>
      <c r="B865" s="285" t="str">
        <f>IF(ISBLANK(INDEX('Policy Characteristics'!B:B,MATCH($C865,'Policy Characteristics'!$C:$C,0))),"",INDEX('Policy Characteristics'!B:B,MATCH($C865,'Policy Characteristics'!$C:$C,0)))</f>
        <v>Hydrogen Combustion</v>
      </c>
      <c r="C865" s="276" t="str">
        <f t="shared" si="37"/>
        <v>Fraction of Eligible Industrial Energy Use Shifted to Hydrogen</v>
      </c>
      <c r="D865" s="6" t="s">
        <v>3115</v>
      </c>
      <c r="E865" s="1" t="s">
        <v>3611</v>
      </c>
      <c r="F865" t="s">
        <v>3077</v>
      </c>
      <c r="G865" s="47" t="s">
        <v>3618</v>
      </c>
      <c r="H865" s="44">
        <v>2151</v>
      </c>
      <c r="I865" s="347" t="s">
        <v>45</v>
      </c>
      <c r="J865" s="277" t="str">
        <f>IF(ISBLANK(INDEX('Policy Characteristics'!D:D,MATCH($C865,'Policy Characteristics'!$C:$C,0))),"",INDEX('Policy Characteristics'!D:D,MATCH($C865,'Policy Characteristics'!$C:$C,0)))</f>
        <v>Hydrogen Combustion</v>
      </c>
      <c r="K865" s="276" t="str">
        <f>IF(ISBLANK(INDEX('Policy Characteristics'!E:E,MATCH($C865,'Policy Characteristics'!$C:$C,0))),"",INDEX('Policy Characteristics'!E:E,MATCH($C865,'Policy Characteristics'!$C:$C,0)))</f>
        <v>indst shift to hydrogen</v>
      </c>
      <c r="L865" s="284">
        <f>IF(ISBLANK(INDEX('Policy Characteristics'!F:F,MATCH($C865,'Policy Characteristics'!$C:$C,0))),"",INDEX('Policy Characteristics'!F:F,MATCH($C865,'Policy Characteristics'!$C:$C,0)))</f>
        <v>0</v>
      </c>
      <c r="M865" s="284">
        <f>IF(ISBLANK(INDEX('Policy Characteristics'!G:G,MATCH($C865,'Policy Characteristics'!$C:$C,0))),"",INDEX('Policy Characteristics'!G:G,MATCH($C865,'Policy Characteristics'!$C:$C,0)))</f>
        <v>1</v>
      </c>
      <c r="N865" s="284">
        <f>IF(ISBLANK(INDEX('Policy Characteristics'!H:H,MATCH($C865,'Policy Characteristics'!$C:$C,0))),"",INDEX('Policy Characteristics'!H:H,MATCH($C865,'Policy Characteristics'!$C:$C,0)))</f>
        <v>0.01</v>
      </c>
      <c r="O865" s="276" t="str">
        <f>IF(ISBLANK(INDEX('Policy Characteristics'!I:I,MATCH($C865,'Policy Characteristics'!$C:$C,0))),"",INDEX('Policy Characteristics'!I:I,MATCH($C865,'Policy Characteristics'!$C:$C,0)))</f>
        <v>% of fuel shifted</v>
      </c>
      <c r="P865" s="276" t="str">
        <f>IF(ISBLANK(INDEX('Policy Characteristics'!J:J,MATCH($C865,'Policy Characteristics'!$C:$C,0))),"",INDEX('Policy Characteristics'!J:J,MATCH($C865,'Policy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5" s="276" t="str">
        <f>IF(ISBLANK(INDEX('Policy Characteristics'!K:K,MATCH($C865,'Policy Characteristics'!$C:$C,0))),"",INDEX('Policy Characteristics'!K:K,MATCH($C865,'Policy Characteristics'!$C:$C,0)))</f>
        <v>industry-ag-main.html#fuel-switching</v>
      </c>
      <c r="R865" s="276" t="str">
        <f>IF(ISBLANK(INDEX('Policy Characteristics'!L:L,MATCH($C865,'Policy Characteristics'!$C:$C,0))),"",INDEX('Policy Characteristics'!L:L,MATCH($C865,'Policy Characteristics'!$C:$C,0)))</f>
        <v>industry-elec-and-hydrogen.html</v>
      </c>
    </row>
    <row r="866" spans="1:18" s="2" customFormat="1" x14ac:dyDescent="0.25">
      <c r="A866" s="276" t="str">
        <f>IF(ISBLANK(INDEX('Policy Characteristics'!A:A,MATCH($C866,'Policy Characteristics'!$C:$C,0))),"",INDEX('Policy Characteristics'!A:A,MATCH($C866,'Policy Characteristics'!$C:$C,0)))</f>
        <v>Industry</v>
      </c>
      <c r="B866" s="285" t="str">
        <f>IF(ISBLANK(INDEX('Policy Characteristics'!B:B,MATCH($C866,'Policy Characteristics'!$C:$C,0))),"",INDEX('Policy Characteristics'!B:B,MATCH($C866,'Policy Characteristics'!$C:$C,0)))</f>
        <v>Hydrogen Combustion</v>
      </c>
      <c r="C866" s="276" t="str">
        <f t="shared" si="37"/>
        <v>Fraction of Eligible Industrial Energy Use Shifted to Hydrogen</v>
      </c>
      <c r="D866" s="6" t="s">
        <v>3115</v>
      </c>
      <c r="E866" s="1" t="s">
        <v>3612</v>
      </c>
      <c r="F866" t="s">
        <v>3077</v>
      </c>
      <c r="G866" s="47" t="s">
        <v>3619</v>
      </c>
      <c r="H866" s="44">
        <v>2152</v>
      </c>
      <c r="I866" s="347" t="s">
        <v>45</v>
      </c>
      <c r="J866" s="277" t="str">
        <f>IF(ISBLANK(INDEX('Policy Characteristics'!D:D,MATCH($C866,'Policy Characteristics'!$C:$C,0))),"",INDEX('Policy Characteristics'!D:D,MATCH($C866,'Policy Characteristics'!$C:$C,0)))</f>
        <v>Hydrogen Combustion</v>
      </c>
      <c r="K866" s="276" t="str">
        <f>IF(ISBLANK(INDEX('Policy Characteristics'!E:E,MATCH($C866,'Policy Characteristics'!$C:$C,0))),"",INDEX('Policy Characteristics'!E:E,MATCH($C866,'Policy Characteristics'!$C:$C,0)))</f>
        <v>indst shift to hydrogen</v>
      </c>
      <c r="L866" s="284">
        <f>IF(ISBLANK(INDEX('Policy Characteristics'!F:F,MATCH($C866,'Policy Characteristics'!$C:$C,0))),"",INDEX('Policy Characteristics'!F:F,MATCH($C866,'Policy Characteristics'!$C:$C,0)))</f>
        <v>0</v>
      </c>
      <c r="M866" s="284">
        <f>IF(ISBLANK(INDEX('Policy Characteristics'!G:G,MATCH($C866,'Policy Characteristics'!$C:$C,0))),"",INDEX('Policy Characteristics'!G:G,MATCH($C866,'Policy Characteristics'!$C:$C,0)))</f>
        <v>1</v>
      </c>
      <c r="N866" s="284">
        <f>IF(ISBLANK(INDEX('Policy Characteristics'!H:H,MATCH($C866,'Policy Characteristics'!$C:$C,0))),"",INDEX('Policy Characteristics'!H:H,MATCH($C866,'Policy Characteristics'!$C:$C,0)))</f>
        <v>0.01</v>
      </c>
      <c r="O866" s="276" t="str">
        <f>IF(ISBLANK(INDEX('Policy Characteristics'!I:I,MATCH($C866,'Policy Characteristics'!$C:$C,0))),"",INDEX('Policy Characteristics'!I:I,MATCH($C866,'Policy Characteristics'!$C:$C,0)))</f>
        <v>% of fuel shifted</v>
      </c>
      <c r="P866" s="276" t="str">
        <f>IF(ISBLANK(INDEX('Policy Characteristics'!J:J,MATCH($C866,'Policy Characteristics'!$C:$C,0))),"",INDEX('Policy Characteristics'!J:J,MATCH($C866,'Policy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6" s="276" t="str">
        <f>IF(ISBLANK(INDEX('Policy Characteristics'!K:K,MATCH($C866,'Policy Characteristics'!$C:$C,0))),"",INDEX('Policy Characteristics'!K:K,MATCH($C866,'Policy Characteristics'!$C:$C,0)))</f>
        <v>industry-ag-main.html#fuel-switching</v>
      </c>
      <c r="R866" s="276" t="str">
        <f>IF(ISBLANK(INDEX('Policy Characteristics'!L:L,MATCH($C866,'Policy Characteristics'!$C:$C,0))),"",INDEX('Policy Characteristics'!L:L,MATCH($C866,'Policy Characteristics'!$C:$C,0)))</f>
        <v>industry-elec-and-hydrogen.html</v>
      </c>
    </row>
    <row r="867" spans="1:18" s="2" customFormat="1" x14ac:dyDescent="0.25">
      <c r="A867" s="276" t="str">
        <f>IF(ISBLANK(INDEX('Policy Characteristics'!A:A,MATCH($C867,'Policy Characteristics'!$C:$C,0))),"",INDEX('Policy Characteristics'!A:A,MATCH($C867,'Policy Characteristics'!$C:$C,0)))</f>
        <v>Industry</v>
      </c>
      <c r="B867" s="285" t="str">
        <f>IF(ISBLANK(INDEX('Policy Characteristics'!B:B,MATCH($C867,'Policy Characteristics'!$C:$C,0))),"",INDEX('Policy Characteristics'!B:B,MATCH($C867,'Policy Characteristics'!$C:$C,0)))</f>
        <v>Hydrogen Combustion</v>
      </c>
      <c r="C867" s="276" t="str">
        <f t="shared" si="37"/>
        <v>Fraction of Eligible Industrial Energy Use Shifted to Hydrogen</v>
      </c>
      <c r="D867" s="6" t="s">
        <v>3115</v>
      </c>
      <c r="E867" s="1" t="s">
        <v>3606</v>
      </c>
      <c r="F867" t="s">
        <v>3077</v>
      </c>
      <c r="G867" s="47" t="s">
        <v>3620</v>
      </c>
      <c r="H867" s="44">
        <v>2153</v>
      </c>
      <c r="I867" s="347" t="s">
        <v>45</v>
      </c>
      <c r="J867" s="277" t="str">
        <f>IF(ISBLANK(INDEX('Policy Characteristics'!D:D,MATCH($C867,'Policy Characteristics'!$C:$C,0))),"",INDEX('Policy Characteristics'!D:D,MATCH($C867,'Policy Characteristics'!$C:$C,0)))</f>
        <v>Hydrogen Combustion</v>
      </c>
      <c r="K867" s="276" t="str">
        <f>IF(ISBLANK(INDEX('Policy Characteristics'!E:E,MATCH($C867,'Policy Characteristics'!$C:$C,0))),"",INDEX('Policy Characteristics'!E:E,MATCH($C867,'Policy Characteristics'!$C:$C,0)))</f>
        <v>indst shift to hydrogen</v>
      </c>
      <c r="L867" s="284">
        <f>IF(ISBLANK(INDEX('Policy Characteristics'!F:F,MATCH($C867,'Policy Characteristics'!$C:$C,0))),"",INDEX('Policy Characteristics'!F:F,MATCH($C867,'Policy Characteristics'!$C:$C,0)))</f>
        <v>0</v>
      </c>
      <c r="M867" s="284">
        <f>IF(ISBLANK(INDEX('Policy Characteristics'!G:G,MATCH($C867,'Policy Characteristics'!$C:$C,0))),"",INDEX('Policy Characteristics'!G:G,MATCH($C867,'Policy Characteristics'!$C:$C,0)))</f>
        <v>1</v>
      </c>
      <c r="N867" s="284">
        <f>IF(ISBLANK(INDEX('Policy Characteristics'!H:H,MATCH($C867,'Policy Characteristics'!$C:$C,0))),"",INDEX('Policy Characteristics'!H:H,MATCH($C867,'Policy Characteristics'!$C:$C,0)))</f>
        <v>0.01</v>
      </c>
      <c r="O867" s="276" t="str">
        <f>IF(ISBLANK(INDEX('Policy Characteristics'!I:I,MATCH($C867,'Policy Characteristics'!$C:$C,0))),"",INDEX('Policy Characteristics'!I:I,MATCH($C867,'Policy Characteristics'!$C:$C,0)))</f>
        <v>% of fuel shifted</v>
      </c>
      <c r="P867" s="276" t="str">
        <f>IF(ISBLANK(INDEX('Policy Characteristics'!J:J,MATCH($C867,'Policy Characteristics'!$C:$C,0))),"",INDEX('Policy Characteristics'!J:J,MATCH($C867,'Policy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7" s="276" t="str">
        <f>IF(ISBLANK(INDEX('Policy Characteristics'!K:K,MATCH($C867,'Policy Characteristics'!$C:$C,0))),"",INDEX('Policy Characteristics'!K:K,MATCH($C867,'Policy Characteristics'!$C:$C,0)))</f>
        <v>industry-ag-main.html#fuel-switching</v>
      </c>
      <c r="R867" s="276" t="str">
        <f>IF(ISBLANK(INDEX('Policy Characteristics'!L:L,MATCH($C867,'Policy Characteristics'!$C:$C,0))),"",INDEX('Policy Characteristics'!L:L,MATCH($C867,'Policy Characteristics'!$C:$C,0)))</f>
        <v>industry-elec-and-hydrogen.html</v>
      </c>
    </row>
    <row r="868" spans="1:18" s="2" customFormat="1" x14ac:dyDescent="0.25">
      <c r="A868" s="276" t="str">
        <f>IF(ISBLANK(INDEX('Policy Characteristics'!A:A,MATCH($C868,'Policy Characteristics'!$C:$C,0))),"",INDEX('Policy Characteristics'!A:A,MATCH($C868,'Policy Characteristics'!$C:$C,0)))</f>
        <v>Industry</v>
      </c>
      <c r="B868" s="285" t="str">
        <f>IF(ISBLANK(INDEX('Policy Characteristics'!B:B,MATCH($C868,'Policy Characteristics'!$C:$C,0))),"",INDEX('Policy Characteristics'!B:B,MATCH($C868,'Policy Characteristics'!$C:$C,0)))</f>
        <v>Hydrogen Combustion</v>
      </c>
      <c r="C868" s="276" t="str">
        <f t="shared" si="37"/>
        <v>Fraction of Eligible Industrial Energy Use Shifted to Hydrogen</v>
      </c>
      <c r="D868" s="6" t="s">
        <v>3116</v>
      </c>
      <c r="E868" s="1" t="s">
        <v>3605</v>
      </c>
      <c r="F868" t="s">
        <v>3078</v>
      </c>
      <c r="G868" s="47" t="s">
        <v>3613</v>
      </c>
      <c r="H868" s="44">
        <v>2154</v>
      </c>
      <c r="I868" s="347" t="s">
        <v>44</v>
      </c>
      <c r="J868" s="277" t="str">
        <f>IF(ISBLANK(INDEX('Policy Characteristics'!D:D,MATCH($C868,'Policy Characteristics'!$C:$C,0))),"",INDEX('Policy Characteristics'!D:D,MATCH($C868,'Policy Characteristics'!$C:$C,0)))</f>
        <v>Hydrogen Combustion</v>
      </c>
      <c r="K868" s="276" t="str">
        <f>IF(ISBLANK(INDEX('Policy Characteristics'!E:E,MATCH($C868,'Policy Characteristics'!$C:$C,0))),"",INDEX('Policy Characteristics'!E:E,MATCH($C868,'Policy Characteristics'!$C:$C,0)))</f>
        <v>indst shift to hydrogen</v>
      </c>
      <c r="L868" s="284">
        <f>IF(ISBLANK(INDEX('Policy Characteristics'!F:F,MATCH($C868,'Policy Characteristics'!$C:$C,0))),"",INDEX('Policy Characteristics'!F:F,MATCH($C868,'Policy Characteristics'!$C:$C,0)))</f>
        <v>0</v>
      </c>
      <c r="M868" s="284">
        <f>IF(ISBLANK(INDEX('Policy Characteristics'!G:G,MATCH($C868,'Policy Characteristics'!$C:$C,0))),"",INDEX('Policy Characteristics'!G:G,MATCH($C868,'Policy Characteristics'!$C:$C,0)))</f>
        <v>1</v>
      </c>
      <c r="N868" s="284">
        <f>IF(ISBLANK(INDEX('Policy Characteristics'!H:H,MATCH($C868,'Policy Characteristics'!$C:$C,0))),"",INDEX('Policy Characteristics'!H:H,MATCH($C868,'Policy Characteristics'!$C:$C,0)))</f>
        <v>0.01</v>
      </c>
      <c r="O868" s="276" t="str">
        <f>IF(ISBLANK(INDEX('Policy Characteristics'!I:I,MATCH($C868,'Policy Characteristics'!$C:$C,0))),"",INDEX('Policy Characteristics'!I:I,MATCH($C868,'Policy Characteristics'!$C:$C,0)))</f>
        <v>% of fuel shifted</v>
      </c>
      <c r="P868" s="276" t="str">
        <f>IF(ISBLANK(INDEX('Policy Characteristics'!J:J,MATCH($C868,'Policy Characteristics'!$C:$C,0))),"",INDEX('Policy Characteristics'!J:J,MATCH($C868,'Policy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8" s="276" t="str">
        <f>IF(ISBLANK(INDEX('Policy Characteristics'!K:K,MATCH($C868,'Policy Characteristics'!$C:$C,0))),"",INDEX('Policy Characteristics'!K:K,MATCH($C868,'Policy Characteristics'!$C:$C,0)))</f>
        <v>industry-ag-main.html#fuel-switching</v>
      </c>
      <c r="R868" s="276" t="str">
        <f>IF(ISBLANK(INDEX('Policy Characteristics'!L:L,MATCH($C868,'Policy Characteristics'!$C:$C,0))),"",INDEX('Policy Characteristics'!L:L,MATCH($C868,'Policy Characteristics'!$C:$C,0)))</f>
        <v>industry-elec-and-hydrogen.html</v>
      </c>
    </row>
    <row r="869" spans="1:18" s="2" customFormat="1" x14ac:dyDescent="0.25">
      <c r="A869" s="276" t="str">
        <f>IF(ISBLANK(INDEX('Policy Characteristics'!A:A,MATCH($C869,'Policy Characteristics'!$C:$C,0))),"",INDEX('Policy Characteristics'!A:A,MATCH($C869,'Policy Characteristics'!$C:$C,0)))</f>
        <v>Industry</v>
      </c>
      <c r="B869" s="285" t="str">
        <f>IF(ISBLANK(INDEX('Policy Characteristics'!B:B,MATCH($C869,'Policy Characteristics'!$C:$C,0))),"",INDEX('Policy Characteristics'!B:B,MATCH($C869,'Policy Characteristics'!$C:$C,0)))</f>
        <v>Hydrogen Combustion</v>
      </c>
      <c r="C869" s="276" t="str">
        <f t="shared" si="37"/>
        <v>Fraction of Eligible Industrial Energy Use Shifted to Hydrogen</v>
      </c>
      <c r="D869" s="6" t="s">
        <v>3116</v>
      </c>
      <c r="E869" s="1" t="s">
        <v>3607</v>
      </c>
      <c r="F869" t="s">
        <v>3078</v>
      </c>
      <c r="G869" s="47" t="s">
        <v>3614</v>
      </c>
      <c r="H869" s="44">
        <v>2155</v>
      </c>
      <c r="I869" s="347" t="s">
        <v>44</v>
      </c>
      <c r="J869" s="277" t="str">
        <f>IF(ISBLANK(INDEX('Policy Characteristics'!D:D,MATCH($C869,'Policy Characteristics'!$C:$C,0))),"",INDEX('Policy Characteristics'!D:D,MATCH($C869,'Policy Characteristics'!$C:$C,0)))</f>
        <v>Hydrogen Combustion</v>
      </c>
      <c r="K869" s="276" t="str">
        <f>IF(ISBLANK(INDEX('Policy Characteristics'!E:E,MATCH($C869,'Policy Characteristics'!$C:$C,0))),"",INDEX('Policy Characteristics'!E:E,MATCH($C869,'Policy Characteristics'!$C:$C,0)))</f>
        <v>indst shift to hydrogen</v>
      </c>
      <c r="L869" s="284">
        <f>IF(ISBLANK(INDEX('Policy Characteristics'!F:F,MATCH($C869,'Policy Characteristics'!$C:$C,0))),"",INDEX('Policy Characteristics'!F:F,MATCH($C869,'Policy Characteristics'!$C:$C,0)))</f>
        <v>0</v>
      </c>
      <c r="M869" s="284">
        <f>IF(ISBLANK(INDEX('Policy Characteristics'!G:G,MATCH($C869,'Policy Characteristics'!$C:$C,0))),"",INDEX('Policy Characteristics'!G:G,MATCH($C869,'Policy Characteristics'!$C:$C,0)))</f>
        <v>1</v>
      </c>
      <c r="N869" s="284">
        <f>IF(ISBLANK(INDEX('Policy Characteristics'!H:H,MATCH($C869,'Policy Characteristics'!$C:$C,0))),"",INDEX('Policy Characteristics'!H:H,MATCH($C869,'Policy Characteristics'!$C:$C,0)))</f>
        <v>0.01</v>
      </c>
      <c r="O869" s="276" t="str">
        <f>IF(ISBLANK(INDEX('Policy Characteristics'!I:I,MATCH($C869,'Policy Characteristics'!$C:$C,0))),"",INDEX('Policy Characteristics'!I:I,MATCH($C869,'Policy Characteristics'!$C:$C,0)))</f>
        <v>% of fuel shifted</v>
      </c>
      <c r="P869" s="276" t="str">
        <f>IF(ISBLANK(INDEX('Policy Characteristics'!J:J,MATCH($C869,'Policy Characteristics'!$C:$C,0))),"",INDEX('Policy Characteristics'!J:J,MATCH($C869,'Policy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69" s="276" t="str">
        <f>IF(ISBLANK(INDEX('Policy Characteristics'!K:K,MATCH($C869,'Policy Characteristics'!$C:$C,0))),"",INDEX('Policy Characteristics'!K:K,MATCH($C869,'Policy Characteristics'!$C:$C,0)))</f>
        <v>industry-ag-main.html#fuel-switching</v>
      </c>
      <c r="R869" s="276" t="str">
        <f>IF(ISBLANK(INDEX('Policy Characteristics'!L:L,MATCH($C869,'Policy Characteristics'!$C:$C,0))),"",INDEX('Policy Characteristics'!L:L,MATCH($C869,'Policy Characteristics'!$C:$C,0)))</f>
        <v>industry-elec-and-hydrogen.html</v>
      </c>
    </row>
    <row r="870" spans="1:18" s="2" customFormat="1" x14ac:dyDescent="0.25">
      <c r="A870" s="276" t="str">
        <f>IF(ISBLANK(INDEX('Policy Characteristics'!A:A,MATCH($C870,'Policy Characteristics'!$C:$C,0))),"",INDEX('Policy Characteristics'!A:A,MATCH($C870,'Policy Characteristics'!$C:$C,0)))</f>
        <v>Industry</v>
      </c>
      <c r="B870" s="285" t="str">
        <f>IF(ISBLANK(INDEX('Policy Characteristics'!B:B,MATCH($C870,'Policy Characteristics'!$C:$C,0))),"",INDEX('Policy Characteristics'!B:B,MATCH($C870,'Policy Characteristics'!$C:$C,0)))</f>
        <v>Hydrogen Combustion</v>
      </c>
      <c r="C870" s="276" t="str">
        <f t="shared" si="37"/>
        <v>Fraction of Eligible Industrial Energy Use Shifted to Hydrogen</v>
      </c>
      <c r="D870" s="6" t="s">
        <v>3116</v>
      </c>
      <c r="E870" s="1" t="s">
        <v>3608</v>
      </c>
      <c r="F870" t="s">
        <v>3078</v>
      </c>
      <c r="G870" s="47" t="s">
        <v>3615</v>
      </c>
      <c r="H870" s="44">
        <v>2156</v>
      </c>
      <c r="I870" s="347" t="s">
        <v>44</v>
      </c>
      <c r="J870" s="277" t="str">
        <f>IF(ISBLANK(INDEX('Policy Characteristics'!D:D,MATCH($C870,'Policy Characteristics'!$C:$C,0))),"",INDEX('Policy Characteristics'!D:D,MATCH($C870,'Policy Characteristics'!$C:$C,0)))</f>
        <v>Hydrogen Combustion</v>
      </c>
      <c r="K870" s="276" t="str">
        <f>IF(ISBLANK(INDEX('Policy Characteristics'!E:E,MATCH($C870,'Policy Characteristics'!$C:$C,0))),"",INDEX('Policy Characteristics'!E:E,MATCH($C870,'Policy Characteristics'!$C:$C,0)))</f>
        <v>indst shift to hydrogen</v>
      </c>
      <c r="L870" s="284">
        <f>IF(ISBLANK(INDEX('Policy Characteristics'!F:F,MATCH($C870,'Policy Characteristics'!$C:$C,0))),"",INDEX('Policy Characteristics'!F:F,MATCH($C870,'Policy Characteristics'!$C:$C,0)))</f>
        <v>0</v>
      </c>
      <c r="M870" s="284">
        <f>IF(ISBLANK(INDEX('Policy Characteristics'!G:G,MATCH($C870,'Policy Characteristics'!$C:$C,0))),"",INDEX('Policy Characteristics'!G:G,MATCH($C870,'Policy Characteristics'!$C:$C,0)))</f>
        <v>1</v>
      </c>
      <c r="N870" s="284">
        <f>IF(ISBLANK(INDEX('Policy Characteristics'!H:H,MATCH($C870,'Policy Characteristics'!$C:$C,0))),"",INDEX('Policy Characteristics'!H:H,MATCH($C870,'Policy Characteristics'!$C:$C,0)))</f>
        <v>0.01</v>
      </c>
      <c r="O870" s="276" t="str">
        <f>IF(ISBLANK(INDEX('Policy Characteristics'!I:I,MATCH($C870,'Policy Characteristics'!$C:$C,0))),"",INDEX('Policy Characteristics'!I:I,MATCH($C870,'Policy Characteristics'!$C:$C,0)))</f>
        <v>% of fuel shifted</v>
      </c>
      <c r="P870" s="276" t="str">
        <f>IF(ISBLANK(INDEX('Policy Characteristics'!J:J,MATCH($C870,'Policy Characteristics'!$C:$C,0))),"",INDEX('Policy Characteristics'!J:J,MATCH($C870,'Policy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0" s="276" t="str">
        <f>IF(ISBLANK(INDEX('Policy Characteristics'!K:K,MATCH($C870,'Policy Characteristics'!$C:$C,0))),"",INDEX('Policy Characteristics'!K:K,MATCH($C870,'Policy Characteristics'!$C:$C,0)))</f>
        <v>industry-ag-main.html#fuel-switching</v>
      </c>
      <c r="R870" s="276" t="str">
        <f>IF(ISBLANK(INDEX('Policy Characteristics'!L:L,MATCH($C870,'Policy Characteristics'!$C:$C,0))),"",INDEX('Policy Characteristics'!L:L,MATCH($C870,'Policy Characteristics'!$C:$C,0)))</f>
        <v>industry-elec-and-hydrogen.html</v>
      </c>
    </row>
    <row r="871" spans="1:18" s="2" customFormat="1" x14ac:dyDescent="0.25">
      <c r="A871" s="276" t="str">
        <f>IF(ISBLANK(INDEX('Policy Characteristics'!A:A,MATCH($C871,'Policy Characteristics'!$C:$C,0))),"",INDEX('Policy Characteristics'!A:A,MATCH($C871,'Policy Characteristics'!$C:$C,0)))</f>
        <v>Industry</v>
      </c>
      <c r="B871" s="285" t="str">
        <f>IF(ISBLANK(INDEX('Policy Characteristics'!B:B,MATCH($C871,'Policy Characteristics'!$C:$C,0))),"",INDEX('Policy Characteristics'!B:B,MATCH($C871,'Policy Characteristics'!$C:$C,0)))</f>
        <v>Hydrogen Combustion</v>
      </c>
      <c r="C871" s="276" t="str">
        <f t="shared" si="37"/>
        <v>Fraction of Eligible Industrial Energy Use Shifted to Hydrogen</v>
      </c>
      <c r="D871" s="6" t="s">
        <v>3116</v>
      </c>
      <c r="E871" s="1" t="s">
        <v>3609</v>
      </c>
      <c r="F871" t="s">
        <v>3078</v>
      </c>
      <c r="G871" s="47" t="s">
        <v>3616</v>
      </c>
      <c r="H871" s="44">
        <v>2157</v>
      </c>
      <c r="I871" s="347" t="s">
        <v>44</v>
      </c>
      <c r="J871" s="277" t="str">
        <f>IF(ISBLANK(INDEX('Policy Characteristics'!D:D,MATCH($C871,'Policy Characteristics'!$C:$C,0))),"",INDEX('Policy Characteristics'!D:D,MATCH($C871,'Policy Characteristics'!$C:$C,0)))</f>
        <v>Hydrogen Combustion</v>
      </c>
      <c r="K871" s="276" t="str">
        <f>IF(ISBLANK(INDEX('Policy Characteristics'!E:E,MATCH($C871,'Policy Characteristics'!$C:$C,0))),"",INDEX('Policy Characteristics'!E:E,MATCH($C871,'Policy Characteristics'!$C:$C,0)))</f>
        <v>indst shift to hydrogen</v>
      </c>
      <c r="L871" s="284">
        <f>IF(ISBLANK(INDEX('Policy Characteristics'!F:F,MATCH($C871,'Policy Characteristics'!$C:$C,0))),"",INDEX('Policy Characteristics'!F:F,MATCH($C871,'Policy Characteristics'!$C:$C,0)))</f>
        <v>0</v>
      </c>
      <c r="M871" s="284">
        <f>IF(ISBLANK(INDEX('Policy Characteristics'!G:G,MATCH($C871,'Policy Characteristics'!$C:$C,0))),"",INDEX('Policy Characteristics'!G:G,MATCH($C871,'Policy Characteristics'!$C:$C,0)))</f>
        <v>1</v>
      </c>
      <c r="N871" s="284">
        <f>IF(ISBLANK(INDEX('Policy Characteristics'!H:H,MATCH($C871,'Policy Characteristics'!$C:$C,0))),"",INDEX('Policy Characteristics'!H:H,MATCH($C871,'Policy Characteristics'!$C:$C,0)))</f>
        <v>0.01</v>
      </c>
      <c r="O871" s="276" t="str">
        <f>IF(ISBLANK(INDEX('Policy Characteristics'!I:I,MATCH($C871,'Policy Characteristics'!$C:$C,0))),"",INDEX('Policy Characteristics'!I:I,MATCH($C871,'Policy Characteristics'!$C:$C,0)))</f>
        <v>% of fuel shifted</v>
      </c>
      <c r="P871" s="276" t="str">
        <f>IF(ISBLANK(INDEX('Policy Characteristics'!J:J,MATCH($C871,'Policy Characteristics'!$C:$C,0))),"",INDEX('Policy Characteristics'!J:J,MATCH($C871,'Policy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1" s="276" t="str">
        <f>IF(ISBLANK(INDEX('Policy Characteristics'!K:K,MATCH($C871,'Policy Characteristics'!$C:$C,0))),"",INDEX('Policy Characteristics'!K:K,MATCH($C871,'Policy Characteristics'!$C:$C,0)))</f>
        <v>industry-ag-main.html#fuel-switching</v>
      </c>
      <c r="R871" s="276" t="str">
        <f>IF(ISBLANK(INDEX('Policy Characteristics'!L:L,MATCH($C871,'Policy Characteristics'!$C:$C,0))),"",INDEX('Policy Characteristics'!L:L,MATCH($C871,'Policy Characteristics'!$C:$C,0)))</f>
        <v>industry-elec-and-hydrogen.html</v>
      </c>
    </row>
    <row r="872" spans="1:18" s="2" customFormat="1" x14ac:dyDescent="0.25">
      <c r="A872" s="276" t="str">
        <f>IF(ISBLANK(INDEX('Policy Characteristics'!A:A,MATCH($C872,'Policy Characteristics'!$C:$C,0))),"",INDEX('Policy Characteristics'!A:A,MATCH($C872,'Policy Characteristics'!$C:$C,0)))</f>
        <v>Industry</v>
      </c>
      <c r="B872" s="285" t="str">
        <f>IF(ISBLANK(INDEX('Policy Characteristics'!B:B,MATCH($C872,'Policy Characteristics'!$C:$C,0))),"",INDEX('Policy Characteristics'!B:B,MATCH($C872,'Policy Characteristics'!$C:$C,0)))</f>
        <v>Hydrogen Combustion</v>
      </c>
      <c r="C872" s="276" t="str">
        <f t="shared" si="37"/>
        <v>Fraction of Eligible Industrial Energy Use Shifted to Hydrogen</v>
      </c>
      <c r="D872" s="6" t="s">
        <v>3116</v>
      </c>
      <c r="E872" s="1" t="s">
        <v>3610</v>
      </c>
      <c r="F872" t="s">
        <v>3078</v>
      </c>
      <c r="G872" s="47" t="s">
        <v>3617</v>
      </c>
      <c r="H872" s="44">
        <v>2158</v>
      </c>
      <c r="I872" s="347" t="s">
        <v>45</v>
      </c>
      <c r="J872" s="277" t="str">
        <f>IF(ISBLANK(INDEX('Policy Characteristics'!D:D,MATCH($C872,'Policy Characteristics'!$C:$C,0))),"",INDEX('Policy Characteristics'!D:D,MATCH($C872,'Policy Characteristics'!$C:$C,0)))</f>
        <v>Hydrogen Combustion</v>
      </c>
      <c r="K872" s="276" t="str">
        <f>IF(ISBLANK(INDEX('Policy Characteristics'!E:E,MATCH($C872,'Policy Characteristics'!$C:$C,0))),"",INDEX('Policy Characteristics'!E:E,MATCH($C872,'Policy Characteristics'!$C:$C,0)))</f>
        <v>indst shift to hydrogen</v>
      </c>
      <c r="L872" s="284">
        <f>IF(ISBLANK(INDEX('Policy Characteristics'!F:F,MATCH($C872,'Policy Characteristics'!$C:$C,0))),"",INDEX('Policy Characteristics'!F:F,MATCH($C872,'Policy Characteristics'!$C:$C,0)))</f>
        <v>0</v>
      </c>
      <c r="M872" s="284">
        <f>IF(ISBLANK(INDEX('Policy Characteristics'!G:G,MATCH($C872,'Policy Characteristics'!$C:$C,0))),"",INDEX('Policy Characteristics'!G:G,MATCH($C872,'Policy Characteristics'!$C:$C,0)))</f>
        <v>1</v>
      </c>
      <c r="N872" s="284">
        <f>IF(ISBLANK(INDEX('Policy Characteristics'!H:H,MATCH($C872,'Policy Characteristics'!$C:$C,0))),"",INDEX('Policy Characteristics'!H:H,MATCH($C872,'Policy Characteristics'!$C:$C,0)))</f>
        <v>0.01</v>
      </c>
      <c r="O872" s="276" t="str">
        <f>IF(ISBLANK(INDEX('Policy Characteristics'!I:I,MATCH($C872,'Policy Characteristics'!$C:$C,0))),"",INDEX('Policy Characteristics'!I:I,MATCH($C872,'Policy Characteristics'!$C:$C,0)))</f>
        <v>% of fuel shifted</v>
      </c>
      <c r="P872" s="276" t="str">
        <f>IF(ISBLANK(INDEX('Policy Characteristics'!J:J,MATCH($C872,'Policy Characteristics'!$C:$C,0))),"",INDEX('Policy Characteristics'!J:J,MATCH($C872,'Policy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2" s="276" t="str">
        <f>IF(ISBLANK(INDEX('Policy Characteristics'!K:K,MATCH($C872,'Policy Characteristics'!$C:$C,0))),"",INDEX('Policy Characteristics'!K:K,MATCH($C872,'Policy Characteristics'!$C:$C,0)))</f>
        <v>industry-ag-main.html#fuel-switching</v>
      </c>
      <c r="R872" s="276" t="str">
        <f>IF(ISBLANK(INDEX('Policy Characteristics'!L:L,MATCH($C872,'Policy Characteristics'!$C:$C,0))),"",INDEX('Policy Characteristics'!L:L,MATCH($C872,'Policy Characteristics'!$C:$C,0)))</f>
        <v>industry-elec-and-hydrogen.html</v>
      </c>
    </row>
    <row r="873" spans="1:18" s="2" customFormat="1" x14ac:dyDescent="0.25">
      <c r="A873" s="276" t="str">
        <f>IF(ISBLANK(INDEX('Policy Characteristics'!A:A,MATCH($C873,'Policy Characteristics'!$C:$C,0))),"",INDEX('Policy Characteristics'!A:A,MATCH($C873,'Policy Characteristics'!$C:$C,0)))</f>
        <v>Industry</v>
      </c>
      <c r="B873" s="285" t="str">
        <f>IF(ISBLANK(INDEX('Policy Characteristics'!B:B,MATCH($C873,'Policy Characteristics'!$C:$C,0))),"",INDEX('Policy Characteristics'!B:B,MATCH($C873,'Policy Characteristics'!$C:$C,0)))</f>
        <v>Hydrogen Combustion</v>
      </c>
      <c r="C873" s="276" t="str">
        <f t="shared" si="37"/>
        <v>Fraction of Eligible Industrial Energy Use Shifted to Hydrogen</v>
      </c>
      <c r="D873" s="6" t="s">
        <v>3116</v>
      </c>
      <c r="E873" s="1" t="s">
        <v>3611</v>
      </c>
      <c r="F873" t="s">
        <v>3078</v>
      </c>
      <c r="G873" s="47" t="s">
        <v>3618</v>
      </c>
      <c r="H873" s="44">
        <v>2159</v>
      </c>
      <c r="I873" s="347" t="s">
        <v>45</v>
      </c>
      <c r="J873" s="277" t="str">
        <f>IF(ISBLANK(INDEX('Policy Characteristics'!D:D,MATCH($C873,'Policy Characteristics'!$C:$C,0))),"",INDEX('Policy Characteristics'!D:D,MATCH($C873,'Policy Characteristics'!$C:$C,0)))</f>
        <v>Hydrogen Combustion</v>
      </c>
      <c r="K873" s="276" t="str">
        <f>IF(ISBLANK(INDEX('Policy Characteristics'!E:E,MATCH($C873,'Policy Characteristics'!$C:$C,0))),"",INDEX('Policy Characteristics'!E:E,MATCH($C873,'Policy Characteristics'!$C:$C,0)))</f>
        <v>indst shift to hydrogen</v>
      </c>
      <c r="L873" s="284">
        <f>IF(ISBLANK(INDEX('Policy Characteristics'!F:F,MATCH($C873,'Policy Characteristics'!$C:$C,0))),"",INDEX('Policy Characteristics'!F:F,MATCH($C873,'Policy Characteristics'!$C:$C,0)))</f>
        <v>0</v>
      </c>
      <c r="M873" s="284">
        <f>IF(ISBLANK(INDEX('Policy Characteristics'!G:G,MATCH($C873,'Policy Characteristics'!$C:$C,0))),"",INDEX('Policy Characteristics'!G:G,MATCH($C873,'Policy Characteristics'!$C:$C,0)))</f>
        <v>1</v>
      </c>
      <c r="N873" s="284">
        <f>IF(ISBLANK(INDEX('Policy Characteristics'!H:H,MATCH($C873,'Policy Characteristics'!$C:$C,0))),"",INDEX('Policy Characteristics'!H:H,MATCH($C873,'Policy Characteristics'!$C:$C,0)))</f>
        <v>0.01</v>
      </c>
      <c r="O873" s="276" t="str">
        <f>IF(ISBLANK(INDEX('Policy Characteristics'!I:I,MATCH($C873,'Policy Characteristics'!$C:$C,0))),"",INDEX('Policy Characteristics'!I:I,MATCH($C873,'Policy Characteristics'!$C:$C,0)))</f>
        <v>% of fuel shifted</v>
      </c>
      <c r="P873" s="276" t="str">
        <f>IF(ISBLANK(INDEX('Policy Characteristics'!J:J,MATCH($C873,'Policy Characteristics'!$C:$C,0))),"",INDEX('Policy Characteristics'!J:J,MATCH($C873,'Policy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3" s="276" t="str">
        <f>IF(ISBLANK(INDEX('Policy Characteristics'!K:K,MATCH($C873,'Policy Characteristics'!$C:$C,0))),"",INDEX('Policy Characteristics'!K:K,MATCH($C873,'Policy Characteristics'!$C:$C,0)))</f>
        <v>industry-ag-main.html#fuel-switching</v>
      </c>
      <c r="R873" s="276" t="str">
        <f>IF(ISBLANK(INDEX('Policy Characteristics'!L:L,MATCH($C873,'Policy Characteristics'!$C:$C,0))),"",INDEX('Policy Characteristics'!L:L,MATCH($C873,'Policy Characteristics'!$C:$C,0)))</f>
        <v>industry-elec-and-hydrogen.html</v>
      </c>
    </row>
    <row r="874" spans="1:18" s="2" customFormat="1" x14ac:dyDescent="0.25">
      <c r="A874" s="276" t="str">
        <f>IF(ISBLANK(INDEX('Policy Characteristics'!A:A,MATCH($C874,'Policy Characteristics'!$C:$C,0))),"",INDEX('Policy Characteristics'!A:A,MATCH($C874,'Policy Characteristics'!$C:$C,0)))</f>
        <v>Industry</v>
      </c>
      <c r="B874" s="285" t="str">
        <f>IF(ISBLANK(INDEX('Policy Characteristics'!B:B,MATCH($C874,'Policy Characteristics'!$C:$C,0))),"",INDEX('Policy Characteristics'!B:B,MATCH($C874,'Policy Characteristics'!$C:$C,0)))</f>
        <v>Hydrogen Combustion</v>
      </c>
      <c r="C874" s="276" t="str">
        <f t="shared" si="37"/>
        <v>Fraction of Eligible Industrial Energy Use Shifted to Hydrogen</v>
      </c>
      <c r="D874" s="6" t="s">
        <v>3116</v>
      </c>
      <c r="E874" s="1" t="s">
        <v>3612</v>
      </c>
      <c r="F874" t="s">
        <v>3078</v>
      </c>
      <c r="G874" s="47" t="s">
        <v>3619</v>
      </c>
      <c r="H874" s="44">
        <v>2160</v>
      </c>
      <c r="I874" s="347" t="s">
        <v>45</v>
      </c>
      <c r="J874" s="277" t="str">
        <f>IF(ISBLANK(INDEX('Policy Characteristics'!D:D,MATCH($C874,'Policy Characteristics'!$C:$C,0))),"",INDEX('Policy Characteristics'!D:D,MATCH($C874,'Policy Characteristics'!$C:$C,0)))</f>
        <v>Hydrogen Combustion</v>
      </c>
      <c r="K874" s="276" t="str">
        <f>IF(ISBLANK(INDEX('Policy Characteristics'!E:E,MATCH($C874,'Policy Characteristics'!$C:$C,0))),"",INDEX('Policy Characteristics'!E:E,MATCH($C874,'Policy Characteristics'!$C:$C,0)))</f>
        <v>indst shift to hydrogen</v>
      </c>
      <c r="L874" s="284">
        <f>IF(ISBLANK(INDEX('Policy Characteristics'!F:F,MATCH($C874,'Policy Characteristics'!$C:$C,0))),"",INDEX('Policy Characteristics'!F:F,MATCH($C874,'Policy Characteristics'!$C:$C,0)))</f>
        <v>0</v>
      </c>
      <c r="M874" s="284">
        <f>IF(ISBLANK(INDEX('Policy Characteristics'!G:G,MATCH($C874,'Policy Characteristics'!$C:$C,0))),"",INDEX('Policy Characteristics'!G:G,MATCH($C874,'Policy Characteristics'!$C:$C,0)))</f>
        <v>1</v>
      </c>
      <c r="N874" s="284">
        <f>IF(ISBLANK(INDEX('Policy Characteristics'!H:H,MATCH($C874,'Policy Characteristics'!$C:$C,0))),"",INDEX('Policy Characteristics'!H:H,MATCH($C874,'Policy Characteristics'!$C:$C,0)))</f>
        <v>0.01</v>
      </c>
      <c r="O874" s="276" t="str">
        <f>IF(ISBLANK(INDEX('Policy Characteristics'!I:I,MATCH($C874,'Policy Characteristics'!$C:$C,0))),"",INDEX('Policy Characteristics'!I:I,MATCH($C874,'Policy Characteristics'!$C:$C,0)))</f>
        <v>% of fuel shifted</v>
      </c>
      <c r="P874" s="276" t="str">
        <f>IF(ISBLANK(INDEX('Policy Characteristics'!J:J,MATCH($C874,'Policy Characteristics'!$C:$C,0))),"",INDEX('Policy Characteristics'!J:J,MATCH($C874,'Policy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4" s="276" t="str">
        <f>IF(ISBLANK(INDEX('Policy Characteristics'!K:K,MATCH($C874,'Policy Characteristics'!$C:$C,0))),"",INDEX('Policy Characteristics'!K:K,MATCH($C874,'Policy Characteristics'!$C:$C,0)))</f>
        <v>industry-ag-main.html#fuel-switching</v>
      </c>
      <c r="R874" s="276" t="str">
        <f>IF(ISBLANK(INDEX('Policy Characteristics'!L:L,MATCH($C874,'Policy Characteristics'!$C:$C,0))),"",INDEX('Policy Characteristics'!L:L,MATCH($C874,'Policy Characteristics'!$C:$C,0)))</f>
        <v>industry-elec-and-hydrogen.html</v>
      </c>
    </row>
    <row r="875" spans="1:18" s="2" customFormat="1" x14ac:dyDescent="0.25">
      <c r="A875" s="276" t="str">
        <f>IF(ISBLANK(INDEX('Policy Characteristics'!A:A,MATCH($C875,'Policy Characteristics'!$C:$C,0))),"",INDEX('Policy Characteristics'!A:A,MATCH($C875,'Policy Characteristics'!$C:$C,0)))</f>
        <v>Industry</v>
      </c>
      <c r="B875" s="285" t="str">
        <f>IF(ISBLANK(INDEX('Policy Characteristics'!B:B,MATCH($C875,'Policy Characteristics'!$C:$C,0))),"",INDEX('Policy Characteristics'!B:B,MATCH($C875,'Policy Characteristics'!$C:$C,0)))</f>
        <v>Hydrogen Combustion</v>
      </c>
      <c r="C875" s="276" t="str">
        <f t="shared" si="37"/>
        <v>Fraction of Eligible Industrial Energy Use Shifted to Hydrogen</v>
      </c>
      <c r="D875" s="6" t="s">
        <v>3116</v>
      </c>
      <c r="E875" s="1" t="s">
        <v>3606</v>
      </c>
      <c r="F875" t="s">
        <v>3078</v>
      </c>
      <c r="G875" s="47" t="s">
        <v>3620</v>
      </c>
      <c r="H875" s="44">
        <v>2161</v>
      </c>
      <c r="I875" s="347" t="s">
        <v>45</v>
      </c>
      <c r="J875" s="277" t="str">
        <f>IF(ISBLANK(INDEX('Policy Characteristics'!D:D,MATCH($C875,'Policy Characteristics'!$C:$C,0))),"",INDEX('Policy Characteristics'!D:D,MATCH($C875,'Policy Characteristics'!$C:$C,0)))</f>
        <v>Hydrogen Combustion</v>
      </c>
      <c r="K875" s="276" t="str">
        <f>IF(ISBLANK(INDEX('Policy Characteristics'!E:E,MATCH($C875,'Policy Characteristics'!$C:$C,0))),"",INDEX('Policy Characteristics'!E:E,MATCH($C875,'Policy Characteristics'!$C:$C,0)))</f>
        <v>indst shift to hydrogen</v>
      </c>
      <c r="L875" s="284">
        <f>IF(ISBLANK(INDEX('Policy Characteristics'!F:F,MATCH($C875,'Policy Characteristics'!$C:$C,0))),"",INDEX('Policy Characteristics'!F:F,MATCH($C875,'Policy Characteristics'!$C:$C,0)))</f>
        <v>0</v>
      </c>
      <c r="M875" s="284">
        <f>IF(ISBLANK(INDEX('Policy Characteristics'!G:G,MATCH($C875,'Policy Characteristics'!$C:$C,0))),"",INDEX('Policy Characteristics'!G:G,MATCH($C875,'Policy Characteristics'!$C:$C,0)))</f>
        <v>1</v>
      </c>
      <c r="N875" s="284">
        <f>IF(ISBLANK(INDEX('Policy Characteristics'!H:H,MATCH($C875,'Policy Characteristics'!$C:$C,0))),"",INDEX('Policy Characteristics'!H:H,MATCH($C875,'Policy Characteristics'!$C:$C,0)))</f>
        <v>0.01</v>
      </c>
      <c r="O875" s="276" t="str">
        <f>IF(ISBLANK(INDEX('Policy Characteristics'!I:I,MATCH($C875,'Policy Characteristics'!$C:$C,0))),"",INDEX('Policy Characteristics'!I:I,MATCH($C875,'Policy Characteristics'!$C:$C,0)))</f>
        <v>% of fuel shifted</v>
      </c>
      <c r="P875" s="276" t="str">
        <f>IF(ISBLANK(INDEX('Policy Characteristics'!J:J,MATCH($C875,'Policy Characteristics'!$C:$C,0))),"",INDEX('Policy Characteristics'!J:J,MATCH($C875,'Policy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5" s="276" t="str">
        <f>IF(ISBLANK(INDEX('Policy Characteristics'!K:K,MATCH($C875,'Policy Characteristics'!$C:$C,0))),"",INDEX('Policy Characteristics'!K:K,MATCH($C875,'Policy Characteristics'!$C:$C,0)))</f>
        <v>industry-ag-main.html#fuel-switching</v>
      </c>
      <c r="R875" s="276" t="str">
        <f>IF(ISBLANK(INDEX('Policy Characteristics'!L:L,MATCH($C875,'Policy Characteristics'!$C:$C,0))),"",INDEX('Policy Characteristics'!L:L,MATCH($C875,'Policy Characteristics'!$C:$C,0)))</f>
        <v>industry-elec-and-hydrogen.html</v>
      </c>
    </row>
    <row r="876" spans="1:18" s="2" customFormat="1" x14ac:dyDescent="0.25">
      <c r="A876" s="276" t="str">
        <f>IF(ISBLANK(INDEX('Policy Characteristics'!A:A,MATCH($C876,'Policy Characteristics'!$C:$C,0))),"",INDEX('Policy Characteristics'!A:A,MATCH($C876,'Policy Characteristics'!$C:$C,0)))</f>
        <v>Industry</v>
      </c>
      <c r="B876" s="285" t="str">
        <f>IF(ISBLANK(INDEX('Policy Characteristics'!B:B,MATCH($C876,'Policy Characteristics'!$C:$C,0))),"",INDEX('Policy Characteristics'!B:B,MATCH($C876,'Policy Characteristics'!$C:$C,0)))</f>
        <v>Hydrogen Combustion</v>
      </c>
      <c r="C876" s="276" t="str">
        <f t="shared" si="37"/>
        <v>Fraction of Eligible Industrial Energy Use Shifted to Hydrogen</v>
      </c>
      <c r="D876" s="6" t="s">
        <v>3117</v>
      </c>
      <c r="E876" s="1" t="s">
        <v>3605</v>
      </c>
      <c r="F876" t="s">
        <v>3079</v>
      </c>
      <c r="G876" s="47" t="s">
        <v>3613</v>
      </c>
      <c r="H876" s="44">
        <v>2162</v>
      </c>
      <c r="I876" s="347" t="s">
        <v>44</v>
      </c>
      <c r="J876" s="277" t="str">
        <f>IF(ISBLANK(INDEX('Policy Characteristics'!D:D,MATCH($C876,'Policy Characteristics'!$C:$C,0))),"",INDEX('Policy Characteristics'!D:D,MATCH($C876,'Policy Characteristics'!$C:$C,0)))</f>
        <v>Hydrogen Combustion</v>
      </c>
      <c r="K876" s="276" t="str">
        <f>IF(ISBLANK(INDEX('Policy Characteristics'!E:E,MATCH($C876,'Policy Characteristics'!$C:$C,0))),"",INDEX('Policy Characteristics'!E:E,MATCH($C876,'Policy Characteristics'!$C:$C,0)))</f>
        <v>indst shift to hydrogen</v>
      </c>
      <c r="L876" s="284">
        <f>IF(ISBLANK(INDEX('Policy Characteristics'!F:F,MATCH($C876,'Policy Characteristics'!$C:$C,0))),"",INDEX('Policy Characteristics'!F:F,MATCH($C876,'Policy Characteristics'!$C:$C,0)))</f>
        <v>0</v>
      </c>
      <c r="M876" s="284">
        <f>IF(ISBLANK(INDEX('Policy Characteristics'!G:G,MATCH($C876,'Policy Characteristics'!$C:$C,0))),"",INDEX('Policy Characteristics'!G:G,MATCH($C876,'Policy Characteristics'!$C:$C,0)))</f>
        <v>1</v>
      </c>
      <c r="N876" s="284">
        <f>IF(ISBLANK(INDEX('Policy Characteristics'!H:H,MATCH($C876,'Policy Characteristics'!$C:$C,0))),"",INDEX('Policy Characteristics'!H:H,MATCH($C876,'Policy Characteristics'!$C:$C,0)))</f>
        <v>0.01</v>
      </c>
      <c r="O876" s="276" t="str">
        <f>IF(ISBLANK(INDEX('Policy Characteristics'!I:I,MATCH($C876,'Policy Characteristics'!$C:$C,0))),"",INDEX('Policy Characteristics'!I:I,MATCH($C876,'Policy Characteristics'!$C:$C,0)))</f>
        <v>% of fuel shifted</v>
      </c>
      <c r="P876" s="276" t="str">
        <f>IF(ISBLANK(INDEX('Policy Characteristics'!J:J,MATCH($C876,'Policy Characteristics'!$C:$C,0))),"",INDEX('Policy Characteristics'!J:J,MATCH($C876,'Policy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6" s="276" t="str">
        <f>IF(ISBLANK(INDEX('Policy Characteristics'!K:K,MATCH($C876,'Policy Characteristics'!$C:$C,0))),"",INDEX('Policy Characteristics'!K:K,MATCH($C876,'Policy Characteristics'!$C:$C,0)))</f>
        <v>industry-ag-main.html#fuel-switching</v>
      </c>
      <c r="R876" s="276" t="str">
        <f>IF(ISBLANK(INDEX('Policy Characteristics'!L:L,MATCH($C876,'Policy Characteristics'!$C:$C,0))),"",INDEX('Policy Characteristics'!L:L,MATCH($C876,'Policy Characteristics'!$C:$C,0)))</f>
        <v>industry-elec-and-hydrogen.html</v>
      </c>
    </row>
    <row r="877" spans="1:18" s="2" customFormat="1" x14ac:dyDescent="0.25">
      <c r="A877" s="276" t="str">
        <f>IF(ISBLANK(INDEX('Policy Characteristics'!A:A,MATCH($C877,'Policy Characteristics'!$C:$C,0))),"",INDEX('Policy Characteristics'!A:A,MATCH($C877,'Policy Characteristics'!$C:$C,0)))</f>
        <v>Industry</v>
      </c>
      <c r="B877" s="285" t="str">
        <f>IF(ISBLANK(INDEX('Policy Characteristics'!B:B,MATCH($C877,'Policy Characteristics'!$C:$C,0))),"",INDEX('Policy Characteristics'!B:B,MATCH($C877,'Policy Characteristics'!$C:$C,0)))</f>
        <v>Hydrogen Combustion</v>
      </c>
      <c r="C877" s="276" t="str">
        <f t="shared" si="37"/>
        <v>Fraction of Eligible Industrial Energy Use Shifted to Hydrogen</v>
      </c>
      <c r="D877" s="6" t="s">
        <v>3117</v>
      </c>
      <c r="E877" s="1" t="s">
        <v>3607</v>
      </c>
      <c r="F877" t="s">
        <v>3079</v>
      </c>
      <c r="G877" s="47" t="s">
        <v>3614</v>
      </c>
      <c r="H877" s="44">
        <v>2163</v>
      </c>
      <c r="I877" s="347" t="s">
        <v>44</v>
      </c>
      <c r="J877" s="277" t="str">
        <f>IF(ISBLANK(INDEX('Policy Characteristics'!D:D,MATCH($C877,'Policy Characteristics'!$C:$C,0))),"",INDEX('Policy Characteristics'!D:D,MATCH($C877,'Policy Characteristics'!$C:$C,0)))</f>
        <v>Hydrogen Combustion</v>
      </c>
      <c r="K877" s="276" t="str">
        <f>IF(ISBLANK(INDEX('Policy Characteristics'!E:E,MATCH($C877,'Policy Characteristics'!$C:$C,0))),"",INDEX('Policy Characteristics'!E:E,MATCH($C877,'Policy Characteristics'!$C:$C,0)))</f>
        <v>indst shift to hydrogen</v>
      </c>
      <c r="L877" s="284">
        <f>IF(ISBLANK(INDEX('Policy Characteristics'!F:F,MATCH($C877,'Policy Characteristics'!$C:$C,0))),"",INDEX('Policy Characteristics'!F:F,MATCH($C877,'Policy Characteristics'!$C:$C,0)))</f>
        <v>0</v>
      </c>
      <c r="M877" s="284">
        <f>IF(ISBLANK(INDEX('Policy Characteristics'!G:G,MATCH($C877,'Policy Characteristics'!$C:$C,0))),"",INDEX('Policy Characteristics'!G:G,MATCH($C877,'Policy Characteristics'!$C:$C,0)))</f>
        <v>1</v>
      </c>
      <c r="N877" s="284">
        <f>IF(ISBLANK(INDEX('Policy Characteristics'!H:H,MATCH($C877,'Policy Characteristics'!$C:$C,0))),"",INDEX('Policy Characteristics'!H:H,MATCH($C877,'Policy Characteristics'!$C:$C,0)))</f>
        <v>0.01</v>
      </c>
      <c r="O877" s="276" t="str">
        <f>IF(ISBLANK(INDEX('Policy Characteristics'!I:I,MATCH($C877,'Policy Characteristics'!$C:$C,0))),"",INDEX('Policy Characteristics'!I:I,MATCH($C877,'Policy Characteristics'!$C:$C,0)))</f>
        <v>% of fuel shifted</v>
      </c>
      <c r="P877" s="276" t="str">
        <f>IF(ISBLANK(INDEX('Policy Characteristics'!J:J,MATCH($C877,'Policy Characteristics'!$C:$C,0))),"",INDEX('Policy Characteristics'!J:J,MATCH($C877,'Policy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7" s="276" t="str">
        <f>IF(ISBLANK(INDEX('Policy Characteristics'!K:K,MATCH($C877,'Policy Characteristics'!$C:$C,0))),"",INDEX('Policy Characteristics'!K:K,MATCH($C877,'Policy Characteristics'!$C:$C,0)))</f>
        <v>industry-ag-main.html#fuel-switching</v>
      </c>
      <c r="R877" s="276" t="str">
        <f>IF(ISBLANK(INDEX('Policy Characteristics'!L:L,MATCH($C877,'Policy Characteristics'!$C:$C,0))),"",INDEX('Policy Characteristics'!L:L,MATCH($C877,'Policy Characteristics'!$C:$C,0)))</f>
        <v>industry-elec-and-hydrogen.html</v>
      </c>
    </row>
    <row r="878" spans="1:18" s="2" customFormat="1" x14ac:dyDescent="0.25">
      <c r="A878" s="276" t="str">
        <f>IF(ISBLANK(INDEX('Policy Characteristics'!A:A,MATCH($C878,'Policy Characteristics'!$C:$C,0))),"",INDEX('Policy Characteristics'!A:A,MATCH($C878,'Policy Characteristics'!$C:$C,0)))</f>
        <v>Industry</v>
      </c>
      <c r="B878" s="285" t="str">
        <f>IF(ISBLANK(INDEX('Policy Characteristics'!B:B,MATCH($C878,'Policy Characteristics'!$C:$C,0))),"",INDEX('Policy Characteristics'!B:B,MATCH($C878,'Policy Characteristics'!$C:$C,0)))</f>
        <v>Hydrogen Combustion</v>
      </c>
      <c r="C878" s="276" t="str">
        <f t="shared" ref="C878:C941" si="38">C$748</f>
        <v>Fraction of Eligible Industrial Energy Use Shifted to Hydrogen</v>
      </c>
      <c r="D878" s="6" t="s">
        <v>3117</v>
      </c>
      <c r="E878" s="1" t="s">
        <v>3608</v>
      </c>
      <c r="F878" t="s">
        <v>3079</v>
      </c>
      <c r="G878" s="47" t="s">
        <v>3615</v>
      </c>
      <c r="H878" s="44">
        <v>2164</v>
      </c>
      <c r="I878" s="347" t="s">
        <v>44</v>
      </c>
      <c r="J878" s="277" t="str">
        <f>IF(ISBLANK(INDEX('Policy Characteristics'!D:D,MATCH($C878,'Policy Characteristics'!$C:$C,0))),"",INDEX('Policy Characteristics'!D:D,MATCH($C878,'Policy Characteristics'!$C:$C,0)))</f>
        <v>Hydrogen Combustion</v>
      </c>
      <c r="K878" s="276" t="str">
        <f>IF(ISBLANK(INDEX('Policy Characteristics'!E:E,MATCH($C878,'Policy Characteristics'!$C:$C,0))),"",INDEX('Policy Characteristics'!E:E,MATCH($C878,'Policy Characteristics'!$C:$C,0)))</f>
        <v>indst shift to hydrogen</v>
      </c>
      <c r="L878" s="284">
        <f>IF(ISBLANK(INDEX('Policy Characteristics'!F:F,MATCH($C878,'Policy Characteristics'!$C:$C,0))),"",INDEX('Policy Characteristics'!F:F,MATCH($C878,'Policy Characteristics'!$C:$C,0)))</f>
        <v>0</v>
      </c>
      <c r="M878" s="284">
        <f>IF(ISBLANK(INDEX('Policy Characteristics'!G:G,MATCH($C878,'Policy Characteristics'!$C:$C,0))),"",INDEX('Policy Characteristics'!G:G,MATCH($C878,'Policy Characteristics'!$C:$C,0)))</f>
        <v>1</v>
      </c>
      <c r="N878" s="284">
        <f>IF(ISBLANK(INDEX('Policy Characteristics'!H:H,MATCH($C878,'Policy Characteristics'!$C:$C,0))),"",INDEX('Policy Characteristics'!H:H,MATCH($C878,'Policy Characteristics'!$C:$C,0)))</f>
        <v>0.01</v>
      </c>
      <c r="O878" s="276" t="str">
        <f>IF(ISBLANK(INDEX('Policy Characteristics'!I:I,MATCH($C878,'Policy Characteristics'!$C:$C,0))),"",INDEX('Policy Characteristics'!I:I,MATCH($C878,'Policy Characteristics'!$C:$C,0)))</f>
        <v>% of fuel shifted</v>
      </c>
      <c r="P878" s="276" t="str">
        <f>IF(ISBLANK(INDEX('Policy Characteristics'!J:J,MATCH($C878,'Policy Characteristics'!$C:$C,0))),"",INDEX('Policy Characteristics'!J:J,MATCH($C878,'Policy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8" s="276" t="str">
        <f>IF(ISBLANK(INDEX('Policy Characteristics'!K:K,MATCH($C878,'Policy Characteristics'!$C:$C,0))),"",INDEX('Policy Characteristics'!K:K,MATCH($C878,'Policy Characteristics'!$C:$C,0)))</f>
        <v>industry-ag-main.html#fuel-switching</v>
      </c>
      <c r="R878" s="276" t="str">
        <f>IF(ISBLANK(INDEX('Policy Characteristics'!L:L,MATCH($C878,'Policy Characteristics'!$C:$C,0))),"",INDEX('Policy Characteristics'!L:L,MATCH($C878,'Policy Characteristics'!$C:$C,0)))</f>
        <v>industry-elec-and-hydrogen.html</v>
      </c>
    </row>
    <row r="879" spans="1:18" s="2" customFormat="1" x14ac:dyDescent="0.25">
      <c r="A879" s="276" t="str">
        <f>IF(ISBLANK(INDEX('Policy Characteristics'!A:A,MATCH($C879,'Policy Characteristics'!$C:$C,0))),"",INDEX('Policy Characteristics'!A:A,MATCH($C879,'Policy Characteristics'!$C:$C,0)))</f>
        <v>Industry</v>
      </c>
      <c r="B879" s="285" t="str">
        <f>IF(ISBLANK(INDEX('Policy Characteristics'!B:B,MATCH($C879,'Policy Characteristics'!$C:$C,0))),"",INDEX('Policy Characteristics'!B:B,MATCH($C879,'Policy Characteristics'!$C:$C,0)))</f>
        <v>Hydrogen Combustion</v>
      </c>
      <c r="C879" s="276" t="str">
        <f t="shared" si="38"/>
        <v>Fraction of Eligible Industrial Energy Use Shifted to Hydrogen</v>
      </c>
      <c r="D879" s="6" t="s">
        <v>3117</v>
      </c>
      <c r="E879" s="1" t="s">
        <v>3609</v>
      </c>
      <c r="F879" t="s">
        <v>3079</v>
      </c>
      <c r="G879" s="47" t="s">
        <v>3616</v>
      </c>
      <c r="H879" s="44">
        <v>2165</v>
      </c>
      <c r="I879" s="347" t="s">
        <v>44</v>
      </c>
      <c r="J879" s="277" t="str">
        <f>IF(ISBLANK(INDEX('Policy Characteristics'!D:D,MATCH($C879,'Policy Characteristics'!$C:$C,0))),"",INDEX('Policy Characteristics'!D:D,MATCH($C879,'Policy Characteristics'!$C:$C,0)))</f>
        <v>Hydrogen Combustion</v>
      </c>
      <c r="K879" s="276" t="str">
        <f>IF(ISBLANK(INDEX('Policy Characteristics'!E:E,MATCH($C879,'Policy Characteristics'!$C:$C,0))),"",INDEX('Policy Characteristics'!E:E,MATCH($C879,'Policy Characteristics'!$C:$C,0)))</f>
        <v>indst shift to hydrogen</v>
      </c>
      <c r="L879" s="284">
        <f>IF(ISBLANK(INDEX('Policy Characteristics'!F:F,MATCH($C879,'Policy Characteristics'!$C:$C,0))),"",INDEX('Policy Characteristics'!F:F,MATCH($C879,'Policy Characteristics'!$C:$C,0)))</f>
        <v>0</v>
      </c>
      <c r="M879" s="284">
        <f>IF(ISBLANK(INDEX('Policy Characteristics'!G:G,MATCH($C879,'Policy Characteristics'!$C:$C,0))),"",INDEX('Policy Characteristics'!G:G,MATCH($C879,'Policy Characteristics'!$C:$C,0)))</f>
        <v>1</v>
      </c>
      <c r="N879" s="284">
        <f>IF(ISBLANK(INDEX('Policy Characteristics'!H:H,MATCH($C879,'Policy Characteristics'!$C:$C,0))),"",INDEX('Policy Characteristics'!H:H,MATCH($C879,'Policy Characteristics'!$C:$C,0)))</f>
        <v>0.01</v>
      </c>
      <c r="O879" s="276" t="str">
        <f>IF(ISBLANK(INDEX('Policy Characteristics'!I:I,MATCH($C879,'Policy Characteristics'!$C:$C,0))),"",INDEX('Policy Characteristics'!I:I,MATCH($C879,'Policy Characteristics'!$C:$C,0)))</f>
        <v>% of fuel shifted</v>
      </c>
      <c r="P879" s="276" t="str">
        <f>IF(ISBLANK(INDEX('Policy Characteristics'!J:J,MATCH($C879,'Policy Characteristics'!$C:$C,0))),"",INDEX('Policy Characteristics'!J:J,MATCH($C879,'Policy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79" s="276" t="str">
        <f>IF(ISBLANK(INDEX('Policy Characteristics'!K:K,MATCH($C879,'Policy Characteristics'!$C:$C,0))),"",INDEX('Policy Characteristics'!K:K,MATCH($C879,'Policy Characteristics'!$C:$C,0)))</f>
        <v>industry-ag-main.html#fuel-switching</v>
      </c>
      <c r="R879" s="276" t="str">
        <f>IF(ISBLANK(INDEX('Policy Characteristics'!L:L,MATCH($C879,'Policy Characteristics'!$C:$C,0))),"",INDEX('Policy Characteristics'!L:L,MATCH($C879,'Policy Characteristics'!$C:$C,0)))</f>
        <v>industry-elec-and-hydrogen.html</v>
      </c>
    </row>
    <row r="880" spans="1:18" s="2" customFormat="1" x14ac:dyDescent="0.25">
      <c r="A880" s="276" t="str">
        <f>IF(ISBLANK(INDEX('Policy Characteristics'!A:A,MATCH($C880,'Policy Characteristics'!$C:$C,0))),"",INDEX('Policy Characteristics'!A:A,MATCH($C880,'Policy Characteristics'!$C:$C,0)))</f>
        <v>Industry</v>
      </c>
      <c r="B880" s="285" t="str">
        <f>IF(ISBLANK(INDEX('Policy Characteristics'!B:B,MATCH($C880,'Policy Characteristics'!$C:$C,0))),"",INDEX('Policy Characteristics'!B:B,MATCH($C880,'Policy Characteristics'!$C:$C,0)))</f>
        <v>Hydrogen Combustion</v>
      </c>
      <c r="C880" s="276" t="str">
        <f t="shared" si="38"/>
        <v>Fraction of Eligible Industrial Energy Use Shifted to Hydrogen</v>
      </c>
      <c r="D880" s="6" t="s">
        <v>3117</v>
      </c>
      <c r="E880" s="1" t="s">
        <v>3610</v>
      </c>
      <c r="F880" t="s">
        <v>3079</v>
      </c>
      <c r="G880" s="47" t="s">
        <v>3617</v>
      </c>
      <c r="H880" s="44">
        <v>2166</v>
      </c>
      <c r="I880" s="347" t="s">
        <v>45</v>
      </c>
      <c r="J880" s="277" t="str">
        <f>IF(ISBLANK(INDEX('Policy Characteristics'!D:D,MATCH($C880,'Policy Characteristics'!$C:$C,0))),"",INDEX('Policy Characteristics'!D:D,MATCH($C880,'Policy Characteristics'!$C:$C,0)))</f>
        <v>Hydrogen Combustion</v>
      </c>
      <c r="K880" s="276" t="str">
        <f>IF(ISBLANK(INDEX('Policy Characteristics'!E:E,MATCH($C880,'Policy Characteristics'!$C:$C,0))),"",INDEX('Policy Characteristics'!E:E,MATCH($C880,'Policy Characteristics'!$C:$C,0)))</f>
        <v>indst shift to hydrogen</v>
      </c>
      <c r="L880" s="284">
        <f>IF(ISBLANK(INDEX('Policy Characteristics'!F:F,MATCH($C880,'Policy Characteristics'!$C:$C,0))),"",INDEX('Policy Characteristics'!F:F,MATCH($C880,'Policy Characteristics'!$C:$C,0)))</f>
        <v>0</v>
      </c>
      <c r="M880" s="284">
        <f>IF(ISBLANK(INDEX('Policy Characteristics'!G:G,MATCH($C880,'Policy Characteristics'!$C:$C,0))),"",INDEX('Policy Characteristics'!G:G,MATCH($C880,'Policy Characteristics'!$C:$C,0)))</f>
        <v>1</v>
      </c>
      <c r="N880" s="284">
        <f>IF(ISBLANK(INDEX('Policy Characteristics'!H:H,MATCH($C880,'Policy Characteristics'!$C:$C,0))),"",INDEX('Policy Characteristics'!H:H,MATCH($C880,'Policy Characteristics'!$C:$C,0)))</f>
        <v>0.01</v>
      </c>
      <c r="O880" s="276" t="str">
        <f>IF(ISBLANK(INDEX('Policy Characteristics'!I:I,MATCH($C880,'Policy Characteristics'!$C:$C,0))),"",INDEX('Policy Characteristics'!I:I,MATCH($C880,'Policy Characteristics'!$C:$C,0)))</f>
        <v>% of fuel shifted</v>
      </c>
      <c r="P880" s="276" t="str">
        <f>IF(ISBLANK(INDEX('Policy Characteristics'!J:J,MATCH($C880,'Policy Characteristics'!$C:$C,0))),"",INDEX('Policy Characteristics'!J:J,MATCH($C880,'Policy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0" s="276" t="str">
        <f>IF(ISBLANK(INDEX('Policy Characteristics'!K:K,MATCH($C880,'Policy Characteristics'!$C:$C,0))),"",INDEX('Policy Characteristics'!K:K,MATCH($C880,'Policy Characteristics'!$C:$C,0)))</f>
        <v>industry-ag-main.html#fuel-switching</v>
      </c>
      <c r="R880" s="276" t="str">
        <f>IF(ISBLANK(INDEX('Policy Characteristics'!L:L,MATCH($C880,'Policy Characteristics'!$C:$C,0))),"",INDEX('Policy Characteristics'!L:L,MATCH($C880,'Policy Characteristics'!$C:$C,0)))</f>
        <v>industry-elec-and-hydrogen.html</v>
      </c>
    </row>
    <row r="881" spans="1:18" s="2" customFormat="1" x14ac:dyDescent="0.25">
      <c r="A881" s="276" t="str">
        <f>IF(ISBLANK(INDEX('Policy Characteristics'!A:A,MATCH($C881,'Policy Characteristics'!$C:$C,0))),"",INDEX('Policy Characteristics'!A:A,MATCH($C881,'Policy Characteristics'!$C:$C,0)))</f>
        <v>Industry</v>
      </c>
      <c r="B881" s="285" t="str">
        <f>IF(ISBLANK(INDEX('Policy Characteristics'!B:B,MATCH($C881,'Policy Characteristics'!$C:$C,0))),"",INDEX('Policy Characteristics'!B:B,MATCH($C881,'Policy Characteristics'!$C:$C,0)))</f>
        <v>Hydrogen Combustion</v>
      </c>
      <c r="C881" s="276" t="str">
        <f t="shared" si="38"/>
        <v>Fraction of Eligible Industrial Energy Use Shifted to Hydrogen</v>
      </c>
      <c r="D881" s="6" t="s">
        <v>3117</v>
      </c>
      <c r="E881" s="1" t="s">
        <v>3611</v>
      </c>
      <c r="F881" t="s">
        <v>3079</v>
      </c>
      <c r="G881" s="47" t="s">
        <v>3618</v>
      </c>
      <c r="H881" s="44">
        <v>2167</v>
      </c>
      <c r="I881" s="347" t="s">
        <v>45</v>
      </c>
      <c r="J881" s="277" t="str">
        <f>IF(ISBLANK(INDEX('Policy Characteristics'!D:D,MATCH($C881,'Policy Characteristics'!$C:$C,0))),"",INDEX('Policy Characteristics'!D:D,MATCH($C881,'Policy Characteristics'!$C:$C,0)))</f>
        <v>Hydrogen Combustion</v>
      </c>
      <c r="K881" s="276" t="str">
        <f>IF(ISBLANK(INDEX('Policy Characteristics'!E:E,MATCH($C881,'Policy Characteristics'!$C:$C,0))),"",INDEX('Policy Characteristics'!E:E,MATCH($C881,'Policy Characteristics'!$C:$C,0)))</f>
        <v>indst shift to hydrogen</v>
      </c>
      <c r="L881" s="284">
        <f>IF(ISBLANK(INDEX('Policy Characteristics'!F:F,MATCH($C881,'Policy Characteristics'!$C:$C,0))),"",INDEX('Policy Characteristics'!F:F,MATCH($C881,'Policy Characteristics'!$C:$C,0)))</f>
        <v>0</v>
      </c>
      <c r="M881" s="284">
        <f>IF(ISBLANK(INDEX('Policy Characteristics'!G:G,MATCH($C881,'Policy Characteristics'!$C:$C,0))),"",INDEX('Policy Characteristics'!G:G,MATCH($C881,'Policy Characteristics'!$C:$C,0)))</f>
        <v>1</v>
      </c>
      <c r="N881" s="284">
        <f>IF(ISBLANK(INDEX('Policy Characteristics'!H:H,MATCH($C881,'Policy Characteristics'!$C:$C,0))),"",INDEX('Policy Characteristics'!H:H,MATCH($C881,'Policy Characteristics'!$C:$C,0)))</f>
        <v>0.01</v>
      </c>
      <c r="O881" s="276" t="str">
        <f>IF(ISBLANK(INDEX('Policy Characteristics'!I:I,MATCH($C881,'Policy Characteristics'!$C:$C,0))),"",INDEX('Policy Characteristics'!I:I,MATCH($C881,'Policy Characteristics'!$C:$C,0)))</f>
        <v>% of fuel shifted</v>
      </c>
      <c r="P881" s="276" t="str">
        <f>IF(ISBLANK(INDEX('Policy Characteristics'!J:J,MATCH($C881,'Policy Characteristics'!$C:$C,0))),"",INDEX('Policy Characteristics'!J:J,MATCH($C881,'Policy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1" s="276" t="str">
        <f>IF(ISBLANK(INDEX('Policy Characteristics'!K:K,MATCH($C881,'Policy Characteristics'!$C:$C,0))),"",INDEX('Policy Characteristics'!K:K,MATCH($C881,'Policy Characteristics'!$C:$C,0)))</f>
        <v>industry-ag-main.html#fuel-switching</v>
      </c>
      <c r="R881" s="276" t="str">
        <f>IF(ISBLANK(INDEX('Policy Characteristics'!L:L,MATCH($C881,'Policy Characteristics'!$C:$C,0))),"",INDEX('Policy Characteristics'!L:L,MATCH($C881,'Policy Characteristics'!$C:$C,0)))</f>
        <v>industry-elec-and-hydrogen.html</v>
      </c>
    </row>
    <row r="882" spans="1:18" s="2" customFormat="1" x14ac:dyDescent="0.25">
      <c r="A882" s="276" t="str">
        <f>IF(ISBLANK(INDEX('Policy Characteristics'!A:A,MATCH($C882,'Policy Characteristics'!$C:$C,0))),"",INDEX('Policy Characteristics'!A:A,MATCH($C882,'Policy Characteristics'!$C:$C,0)))</f>
        <v>Industry</v>
      </c>
      <c r="B882" s="285" t="str">
        <f>IF(ISBLANK(INDEX('Policy Characteristics'!B:B,MATCH($C882,'Policy Characteristics'!$C:$C,0))),"",INDEX('Policy Characteristics'!B:B,MATCH($C882,'Policy Characteristics'!$C:$C,0)))</f>
        <v>Hydrogen Combustion</v>
      </c>
      <c r="C882" s="276" t="str">
        <f t="shared" si="38"/>
        <v>Fraction of Eligible Industrial Energy Use Shifted to Hydrogen</v>
      </c>
      <c r="D882" s="6" t="s">
        <v>3117</v>
      </c>
      <c r="E882" s="1" t="s">
        <v>3612</v>
      </c>
      <c r="F882" t="s">
        <v>3079</v>
      </c>
      <c r="G882" s="47" t="s">
        <v>3619</v>
      </c>
      <c r="H882" s="44">
        <v>2168</v>
      </c>
      <c r="I882" s="347" t="s">
        <v>45</v>
      </c>
      <c r="J882" s="277" t="str">
        <f>IF(ISBLANK(INDEX('Policy Characteristics'!D:D,MATCH($C882,'Policy Characteristics'!$C:$C,0))),"",INDEX('Policy Characteristics'!D:D,MATCH($C882,'Policy Characteristics'!$C:$C,0)))</f>
        <v>Hydrogen Combustion</v>
      </c>
      <c r="K882" s="276" t="str">
        <f>IF(ISBLANK(INDEX('Policy Characteristics'!E:E,MATCH($C882,'Policy Characteristics'!$C:$C,0))),"",INDEX('Policy Characteristics'!E:E,MATCH($C882,'Policy Characteristics'!$C:$C,0)))</f>
        <v>indst shift to hydrogen</v>
      </c>
      <c r="L882" s="284">
        <f>IF(ISBLANK(INDEX('Policy Characteristics'!F:F,MATCH($C882,'Policy Characteristics'!$C:$C,0))),"",INDEX('Policy Characteristics'!F:F,MATCH($C882,'Policy Characteristics'!$C:$C,0)))</f>
        <v>0</v>
      </c>
      <c r="M882" s="284">
        <f>IF(ISBLANK(INDEX('Policy Characteristics'!G:G,MATCH($C882,'Policy Characteristics'!$C:$C,0))),"",INDEX('Policy Characteristics'!G:G,MATCH($C882,'Policy Characteristics'!$C:$C,0)))</f>
        <v>1</v>
      </c>
      <c r="N882" s="284">
        <f>IF(ISBLANK(INDEX('Policy Characteristics'!H:H,MATCH($C882,'Policy Characteristics'!$C:$C,0))),"",INDEX('Policy Characteristics'!H:H,MATCH($C882,'Policy Characteristics'!$C:$C,0)))</f>
        <v>0.01</v>
      </c>
      <c r="O882" s="276" t="str">
        <f>IF(ISBLANK(INDEX('Policy Characteristics'!I:I,MATCH($C882,'Policy Characteristics'!$C:$C,0))),"",INDEX('Policy Characteristics'!I:I,MATCH($C882,'Policy Characteristics'!$C:$C,0)))</f>
        <v>% of fuel shifted</v>
      </c>
      <c r="P882" s="276" t="str">
        <f>IF(ISBLANK(INDEX('Policy Characteristics'!J:J,MATCH($C882,'Policy Characteristics'!$C:$C,0))),"",INDEX('Policy Characteristics'!J:J,MATCH($C882,'Policy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2" s="276" t="str">
        <f>IF(ISBLANK(INDEX('Policy Characteristics'!K:K,MATCH($C882,'Policy Characteristics'!$C:$C,0))),"",INDEX('Policy Characteristics'!K:K,MATCH($C882,'Policy Characteristics'!$C:$C,0)))</f>
        <v>industry-ag-main.html#fuel-switching</v>
      </c>
      <c r="R882" s="276" t="str">
        <f>IF(ISBLANK(INDEX('Policy Characteristics'!L:L,MATCH($C882,'Policy Characteristics'!$C:$C,0))),"",INDEX('Policy Characteristics'!L:L,MATCH($C882,'Policy Characteristics'!$C:$C,0)))</f>
        <v>industry-elec-and-hydrogen.html</v>
      </c>
    </row>
    <row r="883" spans="1:18" s="2" customFormat="1" x14ac:dyDescent="0.25">
      <c r="A883" s="276" t="str">
        <f>IF(ISBLANK(INDEX('Policy Characteristics'!A:A,MATCH($C883,'Policy Characteristics'!$C:$C,0))),"",INDEX('Policy Characteristics'!A:A,MATCH($C883,'Policy Characteristics'!$C:$C,0)))</f>
        <v>Industry</v>
      </c>
      <c r="B883" s="285" t="str">
        <f>IF(ISBLANK(INDEX('Policy Characteristics'!B:B,MATCH($C883,'Policy Characteristics'!$C:$C,0))),"",INDEX('Policy Characteristics'!B:B,MATCH($C883,'Policy Characteristics'!$C:$C,0)))</f>
        <v>Hydrogen Combustion</v>
      </c>
      <c r="C883" s="276" t="str">
        <f t="shared" si="38"/>
        <v>Fraction of Eligible Industrial Energy Use Shifted to Hydrogen</v>
      </c>
      <c r="D883" s="6" t="s">
        <v>3117</v>
      </c>
      <c r="E883" s="1" t="s">
        <v>3606</v>
      </c>
      <c r="F883" t="s">
        <v>3079</v>
      </c>
      <c r="G883" s="47" t="s">
        <v>3620</v>
      </c>
      <c r="H883" s="44">
        <v>2169</v>
      </c>
      <c r="I883" s="347" t="s">
        <v>44</v>
      </c>
      <c r="J883" s="277" t="str">
        <f>IF(ISBLANK(INDEX('Policy Characteristics'!D:D,MATCH($C883,'Policy Characteristics'!$C:$C,0))),"",INDEX('Policy Characteristics'!D:D,MATCH($C883,'Policy Characteristics'!$C:$C,0)))</f>
        <v>Hydrogen Combustion</v>
      </c>
      <c r="K883" s="276" t="str">
        <f>IF(ISBLANK(INDEX('Policy Characteristics'!E:E,MATCH($C883,'Policy Characteristics'!$C:$C,0))),"",INDEX('Policy Characteristics'!E:E,MATCH($C883,'Policy Characteristics'!$C:$C,0)))</f>
        <v>indst shift to hydrogen</v>
      </c>
      <c r="L883" s="284">
        <f>IF(ISBLANK(INDEX('Policy Characteristics'!F:F,MATCH($C883,'Policy Characteristics'!$C:$C,0))),"",INDEX('Policy Characteristics'!F:F,MATCH($C883,'Policy Characteristics'!$C:$C,0)))</f>
        <v>0</v>
      </c>
      <c r="M883" s="284">
        <f>IF(ISBLANK(INDEX('Policy Characteristics'!G:G,MATCH($C883,'Policy Characteristics'!$C:$C,0))),"",INDEX('Policy Characteristics'!G:G,MATCH($C883,'Policy Characteristics'!$C:$C,0)))</f>
        <v>1</v>
      </c>
      <c r="N883" s="284">
        <f>IF(ISBLANK(INDEX('Policy Characteristics'!H:H,MATCH($C883,'Policy Characteristics'!$C:$C,0))),"",INDEX('Policy Characteristics'!H:H,MATCH($C883,'Policy Characteristics'!$C:$C,0)))</f>
        <v>0.01</v>
      </c>
      <c r="O883" s="276" t="str">
        <f>IF(ISBLANK(INDEX('Policy Characteristics'!I:I,MATCH($C883,'Policy Characteristics'!$C:$C,0))),"",INDEX('Policy Characteristics'!I:I,MATCH($C883,'Policy Characteristics'!$C:$C,0)))</f>
        <v>% of fuel shifted</v>
      </c>
      <c r="P883" s="276" t="str">
        <f>IF(ISBLANK(INDEX('Policy Characteristics'!J:J,MATCH($C883,'Policy Characteristics'!$C:$C,0))),"",INDEX('Policy Characteristics'!J:J,MATCH($C883,'Policy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3" s="276" t="str">
        <f>IF(ISBLANK(INDEX('Policy Characteristics'!K:K,MATCH($C883,'Policy Characteristics'!$C:$C,0))),"",INDEX('Policy Characteristics'!K:K,MATCH($C883,'Policy Characteristics'!$C:$C,0)))</f>
        <v>industry-ag-main.html#fuel-switching</v>
      </c>
      <c r="R883" s="276" t="str">
        <f>IF(ISBLANK(INDEX('Policy Characteristics'!L:L,MATCH($C883,'Policy Characteristics'!$C:$C,0))),"",INDEX('Policy Characteristics'!L:L,MATCH($C883,'Policy Characteristics'!$C:$C,0)))</f>
        <v>industry-elec-and-hydrogen.html</v>
      </c>
    </row>
    <row r="884" spans="1:18" s="2" customFormat="1" x14ac:dyDescent="0.25">
      <c r="A884" s="276" t="str">
        <f>IF(ISBLANK(INDEX('Policy Characteristics'!A:A,MATCH($C884,'Policy Characteristics'!$C:$C,0))),"",INDEX('Policy Characteristics'!A:A,MATCH($C884,'Policy Characteristics'!$C:$C,0)))</f>
        <v>Industry</v>
      </c>
      <c r="B884" s="285" t="str">
        <f>IF(ISBLANK(INDEX('Policy Characteristics'!B:B,MATCH($C884,'Policy Characteristics'!$C:$C,0))),"",INDEX('Policy Characteristics'!B:B,MATCH($C884,'Policy Characteristics'!$C:$C,0)))</f>
        <v>Hydrogen Combustion</v>
      </c>
      <c r="C884" s="276" t="str">
        <f t="shared" si="38"/>
        <v>Fraction of Eligible Industrial Energy Use Shifted to Hydrogen</v>
      </c>
      <c r="D884" s="6" t="s">
        <v>3118</v>
      </c>
      <c r="E884" s="1" t="s">
        <v>3605</v>
      </c>
      <c r="F884" t="s">
        <v>3080</v>
      </c>
      <c r="G884" s="47" t="s">
        <v>3613</v>
      </c>
      <c r="H884" s="44">
        <v>2170</v>
      </c>
      <c r="I884" s="347" t="s">
        <v>44</v>
      </c>
      <c r="J884" s="277" t="str">
        <f>IF(ISBLANK(INDEX('Policy Characteristics'!D:D,MATCH($C884,'Policy Characteristics'!$C:$C,0))),"",INDEX('Policy Characteristics'!D:D,MATCH($C884,'Policy Characteristics'!$C:$C,0)))</f>
        <v>Hydrogen Combustion</v>
      </c>
      <c r="K884" s="276" t="str">
        <f>IF(ISBLANK(INDEX('Policy Characteristics'!E:E,MATCH($C884,'Policy Characteristics'!$C:$C,0))),"",INDEX('Policy Characteristics'!E:E,MATCH($C884,'Policy Characteristics'!$C:$C,0)))</f>
        <v>indst shift to hydrogen</v>
      </c>
      <c r="L884" s="284">
        <f>IF(ISBLANK(INDEX('Policy Characteristics'!F:F,MATCH($C884,'Policy Characteristics'!$C:$C,0))),"",INDEX('Policy Characteristics'!F:F,MATCH($C884,'Policy Characteristics'!$C:$C,0)))</f>
        <v>0</v>
      </c>
      <c r="M884" s="284">
        <f>IF(ISBLANK(INDEX('Policy Characteristics'!G:G,MATCH($C884,'Policy Characteristics'!$C:$C,0))),"",INDEX('Policy Characteristics'!G:G,MATCH($C884,'Policy Characteristics'!$C:$C,0)))</f>
        <v>1</v>
      </c>
      <c r="N884" s="284">
        <f>IF(ISBLANK(INDEX('Policy Characteristics'!H:H,MATCH($C884,'Policy Characteristics'!$C:$C,0))),"",INDEX('Policy Characteristics'!H:H,MATCH($C884,'Policy Characteristics'!$C:$C,0)))</f>
        <v>0.01</v>
      </c>
      <c r="O884" s="276" t="str">
        <f>IF(ISBLANK(INDEX('Policy Characteristics'!I:I,MATCH($C884,'Policy Characteristics'!$C:$C,0))),"",INDEX('Policy Characteristics'!I:I,MATCH($C884,'Policy Characteristics'!$C:$C,0)))</f>
        <v>% of fuel shifted</v>
      </c>
      <c r="P884" s="276" t="str">
        <f>IF(ISBLANK(INDEX('Policy Characteristics'!J:J,MATCH($C884,'Policy Characteristics'!$C:$C,0))),"",INDEX('Policy Characteristics'!J:J,MATCH($C884,'Policy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4" s="276" t="str">
        <f>IF(ISBLANK(INDEX('Policy Characteristics'!K:K,MATCH($C884,'Policy Characteristics'!$C:$C,0))),"",INDEX('Policy Characteristics'!K:K,MATCH($C884,'Policy Characteristics'!$C:$C,0)))</f>
        <v>industry-ag-main.html#fuel-switching</v>
      </c>
      <c r="R884" s="276" t="str">
        <f>IF(ISBLANK(INDEX('Policy Characteristics'!L:L,MATCH($C884,'Policy Characteristics'!$C:$C,0))),"",INDEX('Policy Characteristics'!L:L,MATCH($C884,'Policy Characteristics'!$C:$C,0)))</f>
        <v>industry-elec-and-hydrogen.html</v>
      </c>
    </row>
    <row r="885" spans="1:18" s="2" customFormat="1" x14ac:dyDescent="0.25">
      <c r="A885" s="276" t="str">
        <f>IF(ISBLANK(INDEX('Policy Characteristics'!A:A,MATCH($C885,'Policy Characteristics'!$C:$C,0))),"",INDEX('Policy Characteristics'!A:A,MATCH($C885,'Policy Characteristics'!$C:$C,0)))</f>
        <v>Industry</v>
      </c>
      <c r="B885" s="285" t="str">
        <f>IF(ISBLANK(INDEX('Policy Characteristics'!B:B,MATCH($C885,'Policy Characteristics'!$C:$C,0))),"",INDEX('Policy Characteristics'!B:B,MATCH($C885,'Policy Characteristics'!$C:$C,0)))</f>
        <v>Hydrogen Combustion</v>
      </c>
      <c r="C885" s="276" t="str">
        <f t="shared" si="38"/>
        <v>Fraction of Eligible Industrial Energy Use Shifted to Hydrogen</v>
      </c>
      <c r="D885" s="6" t="s">
        <v>3118</v>
      </c>
      <c r="E885" s="1" t="s">
        <v>3607</v>
      </c>
      <c r="F885" t="s">
        <v>3080</v>
      </c>
      <c r="G885" s="47" t="s">
        <v>3614</v>
      </c>
      <c r="H885" s="44">
        <v>2171</v>
      </c>
      <c r="I885" s="347" t="s">
        <v>44</v>
      </c>
      <c r="J885" s="277" t="str">
        <f>IF(ISBLANK(INDEX('Policy Characteristics'!D:D,MATCH($C885,'Policy Characteristics'!$C:$C,0))),"",INDEX('Policy Characteristics'!D:D,MATCH($C885,'Policy Characteristics'!$C:$C,0)))</f>
        <v>Hydrogen Combustion</v>
      </c>
      <c r="K885" s="276" t="str">
        <f>IF(ISBLANK(INDEX('Policy Characteristics'!E:E,MATCH($C885,'Policy Characteristics'!$C:$C,0))),"",INDEX('Policy Characteristics'!E:E,MATCH($C885,'Policy Characteristics'!$C:$C,0)))</f>
        <v>indst shift to hydrogen</v>
      </c>
      <c r="L885" s="284">
        <f>IF(ISBLANK(INDEX('Policy Characteristics'!F:F,MATCH($C885,'Policy Characteristics'!$C:$C,0))),"",INDEX('Policy Characteristics'!F:F,MATCH($C885,'Policy Characteristics'!$C:$C,0)))</f>
        <v>0</v>
      </c>
      <c r="M885" s="284">
        <f>IF(ISBLANK(INDEX('Policy Characteristics'!G:G,MATCH($C885,'Policy Characteristics'!$C:$C,0))),"",INDEX('Policy Characteristics'!G:G,MATCH($C885,'Policy Characteristics'!$C:$C,0)))</f>
        <v>1</v>
      </c>
      <c r="N885" s="284">
        <f>IF(ISBLANK(INDEX('Policy Characteristics'!H:H,MATCH($C885,'Policy Characteristics'!$C:$C,0))),"",INDEX('Policy Characteristics'!H:H,MATCH($C885,'Policy Characteristics'!$C:$C,0)))</f>
        <v>0.01</v>
      </c>
      <c r="O885" s="276" t="str">
        <f>IF(ISBLANK(INDEX('Policy Characteristics'!I:I,MATCH($C885,'Policy Characteristics'!$C:$C,0))),"",INDEX('Policy Characteristics'!I:I,MATCH($C885,'Policy Characteristics'!$C:$C,0)))</f>
        <v>% of fuel shifted</v>
      </c>
      <c r="P885" s="276" t="str">
        <f>IF(ISBLANK(INDEX('Policy Characteristics'!J:J,MATCH($C885,'Policy Characteristics'!$C:$C,0))),"",INDEX('Policy Characteristics'!J:J,MATCH($C885,'Policy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5" s="276" t="str">
        <f>IF(ISBLANK(INDEX('Policy Characteristics'!K:K,MATCH($C885,'Policy Characteristics'!$C:$C,0))),"",INDEX('Policy Characteristics'!K:K,MATCH($C885,'Policy Characteristics'!$C:$C,0)))</f>
        <v>industry-ag-main.html#fuel-switching</v>
      </c>
      <c r="R885" s="276" t="str">
        <f>IF(ISBLANK(INDEX('Policy Characteristics'!L:L,MATCH($C885,'Policy Characteristics'!$C:$C,0))),"",INDEX('Policy Characteristics'!L:L,MATCH($C885,'Policy Characteristics'!$C:$C,0)))</f>
        <v>industry-elec-and-hydrogen.html</v>
      </c>
    </row>
    <row r="886" spans="1:18" s="2" customFormat="1" x14ac:dyDescent="0.25">
      <c r="A886" s="276" t="str">
        <f>IF(ISBLANK(INDEX('Policy Characteristics'!A:A,MATCH($C886,'Policy Characteristics'!$C:$C,0))),"",INDEX('Policy Characteristics'!A:A,MATCH($C886,'Policy Characteristics'!$C:$C,0)))</f>
        <v>Industry</v>
      </c>
      <c r="B886" s="285" t="str">
        <f>IF(ISBLANK(INDEX('Policy Characteristics'!B:B,MATCH($C886,'Policy Characteristics'!$C:$C,0))),"",INDEX('Policy Characteristics'!B:B,MATCH($C886,'Policy Characteristics'!$C:$C,0)))</f>
        <v>Hydrogen Combustion</v>
      </c>
      <c r="C886" s="276" t="str">
        <f t="shared" si="38"/>
        <v>Fraction of Eligible Industrial Energy Use Shifted to Hydrogen</v>
      </c>
      <c r="D886" s="6" t="s">
        <v>3118</v>
      </c>
      <c r="E886" s="1" t="s">
        <v>3608</v>
      </c>
      <c r="F886" t="s">
        <v>3080</v>
      </c>
      <c r="G886" s="47" t="s">
        <v>3615</v>
      </c>
      <c r="H886" s="44">
        <v>2172</v>
      </c>
      <c r="I886" s="347" t="s">
        <v>44</v>
      </c>
      <c r="J886" s="277" t="str">
        <f>IF(ISBLANK(INDEX('Policy Characteristics'!D:D,MATCH($C886,'Policy Characteristics'!$C:$C,0))),"",INDEX('Policy Characteristics'!D:D,MATCH($C886,'Policy Characteristics'!$C:$C,0)))</f>
        <v>Hydrogen Combustion</v>
      </c>
      <c r="K886" s="276" t="str">
        <f>IF(ISBLANK(INDEX('Policy Characteristics'!E:E,MATCH($C886,'Policy Characteristics'!$C:$C,0))),"",INDEX('Policy Characteristics'!E:E,MATCH($C886,'Policy Characteristics'!$C:$C,0)))</f>
        <v>indst shift to hydrogen</v>
      </c>
      <c r="L886" s="284">
        <f>IF(ISBLANK(INDEX('Policy Characteristics'!F:F,MATCH($C886,'Policy Characteristics'!$C:$C,0))),"",INDEX('Policy Characteristics'!F:F,MATCH($C886,'Policy Characteristics'!$C:$C,0)))</f>
        <v>0</v>
      </c>
      <c r="M886" s="284">
        <f>IF(ISBLANK(INDEX('Policy Characteristics'!G:G,MATCH($C886,'Policy Characteristics'!$C:$C,0))),"",INDEX('Policy Characteristics'!G:G,MATCH($C886,'Policy Characteristics'!$C:$C,0)))</f>
        <v>1</v>
      </c>
      <c r="N886" s="284">
        <f>IF(ISBLANK(INDEX('Policy Characteristics'!H:H,MATCH($C886,'Policy Characteristics'!$C:$C,0))),"",INDEX('Policy Characteristics'!H:H,MATCH($C886,'Policy Characteristics'!$C:$C,0)))</f>
        <v>0.01</v>
      </c>
      <c r="O886" s="276" t="str">
        <f>IF(ISBLANK(INDEX('Policy Characteristics'!I:I,MATCH($C886,'Policy Characteristics'!$C:$C,0))),"",INDEX('Policy Characteristics'!I:I,MATCH($C886,'Policy Characteristics'!$C:$C,0)))</f>
        <v>% of fuel shifted</v>
      </c>
      <c r="P886" s="276" t="str">
        <f>IF(ISBLANK(INDEX('Policy Characteristics'!J:J,MATCH($C886,'Policy Characteristics'!$C:$C,0))),"",INDEX('Policy Characteristics'!J:J,MATCH($C886,'Policy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6" s="276" t="str">
        <f>IF(ISBLANK(INDEX('Policy Characteristics'!K:K,MATCH($C886,'Policy Characteristics'!$C:$C,0))),"",INDEX('Policy Characteristics'!K:K,MATCH($C886,'Policy Characteristics'!$C:$C,0)))</f>
        <v>industry-ag-main.html#fuel-switching</v>
      </c>
      <c r="R886" s="276" t="str">
        <f>IF(ISBLANK(INDEX('Policy Characteristics'!L:L,MATCH($C886,'Policy Characteristics'!$C:$C,0))),"",INDEX('Policy Characteristics'!L:L,MATCH($C886,'Policy Characteristics'!$C:$C,0)))</f>
        <v>industry-elec-and-hydrogen.html</v>
      </c>
    </row>
    <row r="887" spans="1:18" s="2" customFormat="1" x14ac:dyDescent="0.25">
      <c r="A887" s="276" t="str">
        <f>IF(ISBLANK(INDEX('Policy Characteristics'!A:A,MATCH($C887,'Policy Characteristics'!$C:$C,0))),"",INDEX('Policy Characteristics'!A:A,MATCH($C887,'Policy Characteristics'!$C:$C,0)))</f>
        <v>Industry</v>
      </c>
      <c r="B887" s="285" t="str">
        <f>IF(ISBLANK(INDEX('Policy Characteristics'!B:B,MATCH($C887,'Policy Characteristics'!$C:$C,0))),"",INDEX('Policy Characteristics'!B:B,MATCH($C887,'Policy Characteristics'!$C:$C,0)))</f>
        <v>Hydrogen Combustion</v>
      </c>
      <c r="C887" s="276" t="str">
        <f t="shared" si="38"/>
        <v>Fraction of Eligible Industrial Energy Use Shifted to Hydrogen</v>
      </c>
      <c r="D887" s="6" t="s">
        <v>3118</v>
      </c>
      <c r="E887" s="1" t="s">
        <v>3609</v>
      </c>
      <c r="F887" t="s">
        <v>3080</v>
      </c>
      <c r="G887" s="47" t="s">
        <v>3616</v>
      </c>
      <c r="H887" s="44">
        <v>2173</v>
      </c>
      <c r="I887" s="347" t="s">
        <v>44</v>
      </c>
      <c r="J887" s="277" t="str">
        <f>IF(ISBLANK(INDEX('Policy Characteristics'!D:D,MATCH($C887,'Policy Characteristics'!$C:$C,0))),"",INDEX('Policy Characteristics'!D:D,MATCH($C887,'Policy Characteristics'!$C:$C,0)))</f>
        <v>Hydrogen Combustion</v>
      </c>
      <c r="K887" s="276" t="str">
        <f>IF(ISBLANK(INDEX('Policy Characteristics'!E:E,MATCH($C887,'Policy Characteristics'!$C:$C,0))),"",INDEX('Policy Characteristics'!E:E,MATCH($C887,'Policy Characteristics'!$C:$C,0)))</f>
        <v>indst shift to hydrogen</v>
      </c>
      <c r="L887" s="284">
        <f>IF(ISBLANK(INDEX('Policy Characteristics'!F:F,MATCH($C887,'Policy Characteristics'!$C:$C,0))),"",INDEX('Policy Characteristics'!F:F,MATCH($C887,'Policy Characteristics'!$C:$C,0)))</f>
        <v>0</v>
      </c>
      <c r="M887" s="284">
        <f>IF(ISBLANK(INDEX('Policy Characteristics'!G:G,MATCH($C887,'Policy Characteristics'!$C:$C,0))),"",INDEX('Policy Characteristics'!G:G,MATCH($C887,'Policy Characteristics'!$C:$C,0)))</f>
        <v>1</v>
      </c>
      <c r="N887" s="284">
        <f>IF(ISBLANK(INDEX('Policy Characteristics'!H:H,MATCH($C887,'Policy Characteristics'!$C:$C,0))),"",INDEX('Policy Characteristics'!H:H,MATCH($C887,'Policy Characteristics'!$C:$C,0)))</f>
        <v>0.01</v>
      </c>
      <c r="O887" s="276" t="str">
        <f>IF(ISBLANK(INDEX('Policy Characteristics'!I:I,MATCH($C887,'Policy Characteristics'!$C:$C,0))),"",INDEX('Policy Characteristics'!I:I,MATCH($C887,'Policy Characteristics'!$C:$C,0)))</f>
        <v>% of fuel shifted</v>
      </c>
      <c r="P887" s="276" t="str">
        <f>IF(ISBLANK(INDEX('Policy Characteristics'!J:J,MATCH($C887,'Policy Characteristics'!$C:$C,0))),"",INDEX('Policy Characteristics'!J:J,MATCH($C887,'Policy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7" s="276" t="str">
        <f>IF(ISBLANK(INDEX('Policy Characteristics'!K:K,MATCH($C887,'Policy Characteristics'!$C:$C,0))),"",INDEX('Policy Characteristics'!K:K,MATCH($C887,'Policy Characteristics'!$C:$C,0)))</f>
        <v>industry-ag-main.html#fuel-switching</v>
      </c>
      <c r="R887" s="276" t="str">
        <f>IF(ISBLANK(INDEX('Policy Characteristics'!L:L,MATCH($C887,'Policy Characteristics'!$C:$C,0))),"",INDEX('Policy Characteristics'!L:L,MATCH($C887,'Policy Characteristics'!$C:$C,0)))</f>
        <v>industry-elec-and-hydrogen.html</v>
      </c>
    </row>
    <row r="888" spans="1:18" s="2" customFormat="1" x14ac:dyDescent="0.25">
      <c r="A888" s="276" t="str">
        <f>IF(ISBLANK(INDEX('Policy Characteristics'!A:A,MATCH($C888,'Policy Characteristics'!$C:$C,0))),"",INDEX('Policy Characteristics'!A:A,MATCH($C888,'Policy Characteristics'!$C:$C,0)))</f>
        <v>Industry</v>
      </c>
      <c r="B888" s="285" t="str">
        <f>IF(ISBLANK(INDEX('Policy Characteristics'!B:B,MATCH($C888,'Policy Characteristics'!$C:$C,0))),"",INDEX('Policy Characteristics'!B:B,MATCH($C888,'Policy Characteristics'!$C:$C,0)))</f>
        <v>Hydrogen Combustion</v>
      </c>
      <c r="C888" s="276" t="str">
        <f t="shared" si="38"/>
        <v>Fraction of Eligible Industrial Energy Use Shifted to Hydrogen</v>
      </c>
      <c r="D888" s="6" t="s">
        <v>3118</v>
      </c>
      <c r="E888" s="1" t="s">
        <v>3610</v>
      </c>
      <c r="F888" t="s">
        <v>3080</v>
      </c>
      <c r="G888" s="47" t="s">
        <v>3617</v>
      </c>
      <c r="H888" s="44">
        <v>2174</v>
      </c>
      <c r="I888" s="347" t="s">
        <v>45</v>
      </c>
      <c r="J888" s="277" t="str">
        <f>IF(ISBLANK(INDEX('Policy Characteristics'!D:D,MATCH($C888,'Policy Characteristics'!$C:$C,0))),"",INDEX('Policy Characteristics'!D:D,MATCH($C888,'Policy Characteristics'!$C:$C,0)))</f>
        <v>Hydrogen Combustion</v>
      </c>
      <c r="K888" s="276" t="str">
        <f>IF(ISBLANK(INDEX('Policy Characteristics'!E:E,MATCH($C888,'Policy Characteristics'!$C:$C,0))),"",INDEX('Policy Characteristics'!E:E,MATCH($C888,'Policy Characteristics'!$C:$C,0)))</f>
        <v>indst shift to hydrogen</v>
      </c>
      <c r="L888" s="284">
        <f>IF(ISBLANK(INDEX('Policy Characteristics'!F:F,MATCH($C888,'Policy Characteristics'!$C:$C,0))),"",INDEX('Policy Characteristics'!F:F,MATCH($C888,'Policy Characteristics'!$C:$C,0)))</f>
        <v>0</v>
      </c>
      <c r="M888" s="284">
        <f>IF(ISBLANK(INDEX('Policy Characteristics'!G:G,MATCH($C888,'Policy Characteristics'!$C:$C,0))),"",INDEX('Policy Characteristics'!G:G,MATCH($C888,'Policy Characteristics'!$C:$C,0)))</f>
        <v>1</v>
      </c>
      <c r="N888" s="284">
        <f>IF(ISBLANK(INDEX('Policy Characteristics'!H:H,MATCH($C888,'Policy Characteristics'!$C:$C,0))),"",INDEX('Policy Characteristics'!H:H,MATCH($C888,'Policy Characteristics'!$C:$C,0)))</f>
        <v>0.01</v>
      </c>
      <c r="O888" s="276" t="str">
        <f>IF(ISBLANK(INDEX('Policy Characteristics'!I:I,MATCH($C888,'Policy Characteristics'!$C:$C,0))),"",INDEX('Policy Characteristics'!I:I,MATCH($C888,'Policy Characteristics'!$C:$C,0)))</f>
        <v>% of fuel shifted</v>
      </c>
      <c r="P888" s="276" t="str">
        <f>IF(ISBLANK(INDEX('Policy Characteristics'!J:J,MATCH($C888,'Policy Characteristics'!$C:$C,0))),"",INDEX('Policy Characteristics'!J:J,MATCH($C888,'Policy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8" s="276" t="str">
        <f>IF(ISBLANK(INDEX('Policy Characteristics'!K:K,MATCH($C888,'Policy Characteristics'!$C:$C,0))),"",INDEX('Policy Characteristics'!K:K,MATCH($C888,'Policy Characteristics'!$C:$C,0)))</f>
        <v>industry-ag-main.html#fuel-switching</v>
      </c>
      <c r="R888" s="276" t="str">
        <f>IF(ISBLANK(INDEX('Policy Characteristics'!L:L,MATCH($C888,'Policy Characteristics'!$C:$C,0))),"",INDEX('Policy Characteristics'!L:L,MATCH($C888,'Policy Characteristics'!$C:$C,0)))</f>
        <v>industry-elec-and-hydrogen.html</v>
      </c>
    </row>
    <row r="889" spans="1:18" s="2" customFormat="1" x14ac:dyDescent="0.25">
      <c r="A889" s="276" t="str">
        <f>IF(ISBLANK(INDEX('Policy Characteristics'!A:A,MATCH($C889,'Policy Characteristics'!$C:$C,0))),"",INDEX('Policy Characteristics'!A:A,MATCH($C889,'Policy Characteristics'!$C:$C,0)))</f>
        <v>Industry</v>
      </c>
      <c r="B889" s="285" t="str">
        <f>IF(ISBLANK(INDEX('Policy Characteristics'!B:B,MATCH($C889,'Policy Characteristics'!$C:$C,0))),"",INDEX('Policy Characteristics'!B:B,MATCH($C889,'Policy Characteristics'!$C:$C,0)))</f>
        <v>Hydrogen Combustion</v>
      </c>
      <c r="C889" s="276" t="str">
        <f t="shared" si="38"/>
        <v>Fraction of Eligible Industrial Energy Use Shifted to Hydrogen</v>
      </c>
      <c r="D889" s="6" t="s">
        <v>3118</v>
      </c>
      <c r="E889" s="1" t="s">
        <v>3611</v>
      </c>
      <c r="F889" t="s">
        <v>3080</v>
      </c>
      <c r="G889" s="47" t="s">
        <v>3618</v>
      </c>
      <c r="H889" s="44">
        <v>2175</v>
      </c>
      <c r="I889" s="347" t="s">
        <v>45</v>
      </c>
      <c r="J889" s="277" t="str">
        <f>IF(ISBLANK(INDEX('Policy Characteristics'!D:D,MATCH($C889,'Policy Characteristics'!$C:$C,0))),"",INDEX('Policy Characteristics'!D:D,MATCH($C889,'Policy Characteristics'!$C:$C,0)))</f>
        <v>Hydrogen Combustion</v>
      </c>
      <c r="K889" s="276" t="str">
        <f>IF(ISBLANK(INDEX('Policy Characteristics'!E:E,MATCH($C889,'Policy Characteristics'!$C:$C,0))),"",INDEX('Policy Characteristics'!E:E,MATCH($C889,'Policy Characteristics'!$C:$C,0)))</f>
        <v>indst shift to hydrogen</v>
      </c>
      <c r="L889" s="284">
        <f>IF(ISBLANK(INDEX('Policy Characteristics'!F:F,MATCH($C889,'Policy Characteristics'!$C:$C,0))),"",INDEX('Policy Characteristics'!F:F,MATCH($C889,'Policy Characteristics'!$C:$C,0)))</f>
        <v>0</v>
      </c>
      <c r="M889" s="284">
        <f>IF(ISBLANK(INDEX('Policy Characteristics'!G:G,MATCH($C889,'Policy Characteristics'!$C:$C,0))),"",INDEX('Policy Characteristics'!G:G,MATCH($C889,'Policy Characteristics'!$C:$C,0)))</f>
        <v>1</v>
      </c>
      <c r="N889" s="284">
        <f>IF(ISBLANK(INDEX('Policy Characteristics'!H:H,MATCH($C889,'Policy Characteristics'!$C:$C,0))),"",INDEX('Policy Characteristics'!H:H,MATCH($C889,'Policy Characteristics'!$C:$C,0)))</f>
        <v>0.01</v>
      </c>
      <c r="O889" s="276" t="str">
        <f>IF(ISBLANK(INDEX('Policy Characteristics'!I:I,MATCH($C889,'Policy Characteristics'!$C:$C,0))),"",INDEX('Policy Characteristics'!I:I,MATCH($C889,'Policy Characteristics'!$C:$C,0)))</f>
        <v>% of fuel shifted</v>
      </c>
      <c r="P889" s="276" t="str">
        <f>IF(ISBLANK(INDEX('Policy Characteristics'!J:J,MATCH($C889,'Policy Characteristics'!$C:$C,0))),"",INDEX('Policy Characteristics'!J:J,MATCH($C889,'Policy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89" s="276" t="str">
        <f>IF(ISBLANK(INDEX('Policy Characteristics'!K:K,MATCH($C889,'Policy Characteristics'!$C:$C,0))),"",INDEX('Policy Characteristics'!K:K,MATCH($C889,'Policy Characteristics'!$C:$C,0)))</f>
        <v>industry-ag-main.html#fuel-switching</v>
      </c>
      <c r="R889" s="276" t="str">
        <f>IF(ISBLANK(INDEX('Policy Characteristics'!L:L,MATCH($C889,'Policy Characteristics'!$C:$C,0))),"",INDEX('Policy Characteristics'!L:L,MATCH($C889,'Policy Characteristics'!$C:$C,0)))</f>
        <v>industry-elec-and-hydrogen.html</v>
      </c>
    </row>
    <row r="890" spans="1:18" s="2" customFormat="1" x14ac:dyDescent="0.25">
      <c r="A890" s="276" t="str">
        <f>IF(ISBLANK(INDEX('Policy Characteristics'!A:A,MATCH($C890,'Policy Characteristics'!$C:$C,0))),"",INDEX('Policy Characteristics'!A:A,MATCH($C890,'Policy Characteristics'!$C:$C,0)))</f>
        <v>Industry</v>
      </c>
      <c r="B890" s="285" t="str">
        <f>IF(ISBLANK(INDEX('Policy Characteristics'!B:B,MATCH($C890,'Policy Characteristics'!$C:$C,0))),"",INDEX('Policy Characteristics'!B:B,MATCH($C890,'Policy Characteristics'!$C:$C,0)))</f>
        <v>Hydrogen Combustion</v>
      </c>
      <c r="C890" s="276" t="str">
        <f t="shared" si="38"/>
        <v>Fraction of Eligible Industrial Energy Use Shifted to Hydrogen</v>
      </c>
      <c r="D890" s="6" t="s">
        <v>3118</v>
      </c>
      <c r="E890" s="1" t="s">
        <v>3612</v>
      </c>
      <c r="F890" t="s">
        <v>3080</v>
      </c>
      <c r="G890" s="47" t="s">
        <v>3619</v>
      </c>
      <c r="H890" s="44">
        <v>2176</v>
      </c>
      <c r="I890" s="347" t="s">
        <v>45</v>
      </c>
      <c r="J890" s="277" t="str">
        <f>IF(ISBLANK(INDEX('Policy Characteristics'!D:D,MATCH($C890,'Policy Characteristics'!$C:$C,0))),"",INDEX('Policy Characteristics'!D:D,MATCH($C890,'Policy Characteristics'!$C:$C,0)))</f>
        <v>Hydrogen Combustion</v>
      </c>
      <c r="K890" s="276" t="str">
        <f>IF(ISBLANK(INDEX('Policy Characteristics'!E:E,MATCH($C890,'Policy Characteristics'!$C:$C,0))),"",INDEX('Policy Characteristics'!E:E,MATCH($C890,'Policy Characteristics'!$C:$C,0)))</f>
        <v>indst shift to hydrogen</v>
      </c>
      <c r="L890" s="284">
        <f>IF(ISBLANK(INDEX('Policy Characteristics'!F:F,MATCH($C890,'Policy Characteristics'!$C:$C,0))),"",INDEX('Policy Characteristics'!F:F,MATCH($C890,'Policy Characteristics'!$C:$C,0)))</f>
        <v>0</v>
      </c>
      <c r="M890" s="284">
        <f>IF(ISBLANK(INDEX('Policy Characteristics'!G:G,MATCH($C890,'Policy Characteristics'!$C:$C,0))),"",INDEX('Policy Characteristics'!G:G,MATCH($C890,'Policy Characteristics'!$C:$C,0)))</f>
        <v>1</v>
      </c>
      <c r="N890" s="284">
        <f>IF(ISBLANK(INDEX('Policy Characteristics'!H:H,MATCH($C890,'Policy Characteristics'!$C:$C,0))),"",INDEX('Policy Characteristics'!H:H,MATCH($C890,'Policy Characteristics'!$C:$C,0)))</f>
        <v>0.01</v>
      </c>
      <c r="O890" s="276" t="str">
        <f>IF(ISBLANK(INDEX('Policy Characteristics'!I:I,MATCH($C890,'Policy Characteristics'!$C:$C,0))),"",INDEX('Policy Characteristics'!I:I,MATCH($C890,'Policy Characteristics'!$C:$C,0)))</f>
        <v>% of fuel shifted</v>
      </c>
      <c r="P890" s="276" t="str">
        <f>IF(ISBLANK(INDEX('Policy Characteristics'!J:J,MATCH($C890,'Policy Characteristics'!$C:$C,0))),"",INDEX('Policy Characteristics'!J:J,MATCH($C890,'Policy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0" s="276" t="str">
        <f>IF(ISBLANK(INDEX('Policy Characteristics'!K:K,MATCH($C890,'Policy Characteristics'!$C:$C,0))),"",INDEX('Policy Characteristics'!K:K,MATCH($C890,'Policy Characteristics'!$C:$C,0)))</f>
        <v>industry-ag-main.html#fuel-switching</v>
      </c>
      <c r="R890" s="276" t="str">
        <f>IF(ISBLANK(INDEX('Policy Characteristics'!L:L,MATCH($C890,'Policy Characteristics'!$C:$C,0))),"",INDEX('Policy Characteristics'!L:L,MATCH($C890,'Policy Characteristics'!$C:$C,0)))</f>
        <v>industry-elec-and-hydrogen.html</v>
      </c>
    </row>
    <row r="891" spans="1:18" s="2" customFormat="1" x14ac:dyDescent="0.25">
      <c r="A891" s="276" t="str">
        <f>IF(ISBLANK(INDEX('Policy Characteristics'!A:A,MATCH($C891,'Policy Characteristics'!$C:$C,0))),"",INDEX('Policy Characteristics'!A:A,MATCH($C891,'Policy Characteristics'!$C:$C,0)))</f>
        <v>Industry</v>
      </c>
      <c r="B891" s="285" t="str">
        <f>IF(ISBLANK(INDEX('Policy Characteristics'!B:B,MATCH($C891,'Policy Characteristics'!$C:$C,0))),"",INDEX('Policy Characteristics'!B:B,MATCH($C891,'Policy Characteristics'!$C:$C,0)))</f>
        <v>Hydrogen Combustion</v>
      </c>
      <c r="C891" s="276" t="str">
        <f t="shared" si="38"/>
        <v>Fraction of Eligible Industrial Energy Use Shifted to Hydrogen</v>
      </c>
      <c r="D891" s="6" t="s">
        <v>3118</v>
      </c>
      <c r="E891" s="1" t="s">
        <v>3606</v>
      </c>
      <c r="F891" t="s">
        <v>3080</v>
      </c>
      <c r="G891" s="47" t="s">
        <v>3620</v>
      </c>
      <c r="H891" s="44">
        <v>2177</v>
      </c>
      <c r="I891" s="347" t="s">
        <v>45</v>
      </c>
      <c r="J891" s="277" t="str">
        <f>IF(ISBLANK(INDEX('Policy Characteristics'!D:D,MATCH($C891,'Policy Characteristics'!$C:$C,0))),"",INDEX('Policy Characteristics'!D:D,MATCH($C891,'Policy Characteristics'!$C:$C,0)))</f>
        <v>Hydrogen Combustion</v>
      </c>
      <c r="K891" s="276" t="str">
        <f>IF(ISBLANK(INDEX('Policy Characteristics'!E:E,MATCH($C891,'Policy Characteristics'!$C:$C,0))),"",INDEX('Policy Characteristics'!E:E,MATCH($C891,'Policy Characteristics'!$C:$C,0)))</f>
        <v>indst shift to hydrogen</v>
      </c>
      <c r="L891" s="284">
        <f>IF(ISBLANK(INDEX('Policy Characteristics'!F:F,MATCH($C891,'Policy Characteristics'!$C:$C,0))),"",INDEX('Policy Characteristics'!F:F,MATCH($C891,'Policy Characteristics'!$C:$C,0)))</f>
        <v>0</v>
      </c>
      <c r="M891" s="284">
        <f>IF(ISBLANK(INDEX('Policy Characteristics'!G:G,MATCH($C891,'Policy Characteristics'!$C:$C,0))),"",INDEX('Policy Characteristics'!G:G,MATCH($C891,'Policy Characteristics'!$C:$C,0)))</f>
        <v>1</v>
      </c>
      <c r="N891" s="284">
        <f>IF(ISBLANK(INDEX('Policy Characteristics'!H:H,MATCH($C891,'Policy Characteristics'!$C:$C,0))),"",INDEX('Policy Characteristics'!H:H,MATCH($C891,'Policy Characteristics'!$C:$C,0)))</f>
        <v>0.01</v>
      </c>
      <c r="O891" s="276" t="str">
        <f>IF(ISBLANK(INDEX('Policy Characteristics'!I:I,MATCH($C891,'Policy Characteristics'!$C:$C,0))),"",INDEX('Policy Characteristics'!I:I,MATCH($C891,'Policy Characteristics'!$C:$C,0)))</f>
        <v>% of fuel shifted</v>
      </c>
      <c r="P891" s="276" t="str">
        <f>IF(ISBLANK(INDEX('Policy Characteristics'!J:J,MATCH($C891,'Policy Characteristics'!$C:$C,0))),"",INDEX('Policy Characteristics'!J:J,MATCH($C891,'Policy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1" s="276" t="str">
        <f>IF(ISBLANK(INDEX('Policy Characteristics'!K:K,MATCH($C891,'Policy Characteristics'!$C:$C,0))),"",INDEX('Policy Characteristics'!K:K,MATCH($C891,'Policy Characteristics'!$C:$C,0)))</f>
        <v>industry-ag-main.html#fuel-switching</v>
      </c>
      <c r="R891" s="276" t="str">
        <f>IF(ISBLANK(INDEX('Policy Characteristics'!L:L,MATCH($C891,'Policy Characteristics'!$C:$C,0))),"",INDEX('Policy Characteristics'!L:L,MATCH($C891,'Policy Characteristics'!$C:$C,0)))</f>
        <v>industry-elec-and-hydrogen.html</v>
      </c>
    </row>
    <row r="892" spans="1:18" s="2" customFormat="1" x14ac:dyDescent="0.25">
      <c r="A892" s="276" t="str">
        <f>IF(ISBLANK(INDEX('Policy Characteristics'!A:A,MATCH($C892,'Policy Characteristics'!$C:$C,0))),"",INDEX('Policy Characteristics'!A:A,MATCH($C892,'Policy Characteristics'!$C:$C,0)))</f>
        <v>Industry</v>
      </c>
      <c r="B892" s="285" t="str">
        <f>IF(ISBLANK(INDEX('Policy Characteristics'!B:B,MATCH($C892,'Policy Characteristics'!$C:$C,0))),"",INDEX('Policy Characteristics'!B:B,MATCH($C892,'Policy Characteristics'!$C:$C,0)))</f>
        <v>Hydrogen Combustion</v>
      </c>
      <c r="C892" s="276" t="str">
        <f t="shared" si="38"/>
        <v>Fraction of Eligible Industrial Energy Use Shifted to Hydrogen</v>
      </c>
      <c r="D892" s="6" t="s">
        <v>3119</v>
      </c>
      <c r="E892" s="1" t="s">
        <v>3605</v>
      </c>
      <c r="F892" t="s">
        <v>3081</v>
      </c>
      <c r="G892" s="47" t="s">
        <v>3613</v>
      </c>
      <c r="H892" s="44">
        <v>2178</v>
      </c>
      <c r="I892" s="347" t="s">
        <v>44</v>
      </c>
      <c r="J892" s="277" t="str">
        <f>IF(ISBLANK(INDEX('Policy Characteristics'!D:D,MATCH($C892,'Policy Characteristics'!$C:$C,0))),"",INDEX('Policy Characteristics'!D:D,MATCH($C892,'Policy Characteristics'!$C:$C,0)))</f>
        <v>Hydrogen Combustion</v>
      </c>
      <c r="K892" s="276" t="str">
        <f>IF(ISBLANK(INDEX('Policy Characteristics'!E:E,MATCH($C892,'Policy Characteristics'!$C:$C,0))),"",INDEX('Policy Characteristics'!E:E,MATCH($C892,'Policy Characteristics'!$C:$C,0)))</f>
        <v>indst shift to hydrogen</v>
      </c>
      <c r="L892" s="284">
        <f>IF(ISBLANK(INDEX('Policy Characteristics'!F:F,MATCH($C892,'Policy Characteristics'!$C:$C,0))),"",INDEX('Policy Characteristics'!F:F,MATCH($C892,'Policy Characteristics'!$C:$C,0)))</f>
        <v>0</v>
      </c>
      <c r="M892" s="284">
        <f>IF(ISBLANK(INDEX('Policy Characteristics'!G:G,MATCH($C892,'Policy Characteristics'!$C:$C,0))),"",INDEX('Policy Characteristics'!G:G,MATCH($C892,'Policy Characteristics'!$C:$C,0)))</f>
        <v>1</v>
      </c>
      <c r="N892" s="284">
        <f>IF(ISBLANK(INDEX('Policy Characteristics'!H:H,MATCH($C892,'Policy Characteristics'!$C:$C,0))),"",INDEX('Policy Characteristics'!H:H,MATCH($C892,'Policy Characteristics'!$C:$C,0)))</f>
        <v>0.01</v>
      </c>
      <c r="O892" s="276" t="str">
        <f>IF(ISBLANK(INDEX('Policy Characteristics'!I:I,MATCH($C892,'Policy Characteristics'!$C:$C,0))),"",INDEX('Policy Characteristics'!I:I,MATCH($C892,'Policy Characteristics'!$C:$C,0)))</f>
        <v>% of fuel shifted</v>
      </c>
      <c r="P892" s="276" t="str">
        <f>IF(ISBLANK(INDEX('Policy Characteristics'!J:J,MATCH($C892,'Policy Characteristics'!$C:$C,0))),"",INDEX('Policy Characteristics'!J:J,MATCH($C892,'Policy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2" s="276" t="str">
        <f>IF(ISBLANK(INDEX('Policy Characteristics'!K:K,MATCH($C892,'Policy Characteristics'!$C:$C,0))),"",INDEX('Policy Characteristics'!K:K,MATCH($C892,'Policy Characteristics'!$C:$C,0)))</f>
        <v>industry-ag-main.html#fuel-switching</v>
      </c>
      <c r="R892" s="276" t="str">
        <f>IF(ISBLANK(INDEX('Policy Characteristics'!L:L,MATCH($C892,'Policy Characteristics'!$C:$C,0))),"",INDEX('Policy Characteristics'!L:L,MATCH($C892,'Policy Characteristics'!$C:$C,0)))</f>
        <v>industry-elec-and-hydrogen.html</v>
      </c>
    </row>
    <row r="893" spans="1:18" s="2" customFormat="1" x14ac:dyDescent="0.25">
      <c r="A893" s="276" t="str">
        <f>IF(ISBLANK(INDEX('Policy Characteristics'!A:A,MATCH($C893,'Policy Characteristics'!$C:$C,0))),"",INDEX('Policy Characteristics'!A:A,MATCH($C893,'Policy Characteristics'!$C:$C,0)))</f>
        <v>Industry</v>
      </c>
      <c r="B893" s="285" t="str">
        <f>IF(ISBLANK(INDEX('Policy Characteristics'!B:B,MATCH($C893,'Policy Characteristics'!$C:$C,0))),"",INDEX('Policy Characteristics'!B:B,MATCH($C893,'Policy Characteristics'!$C:$C,0)))</f>
        <v>Hydrogen Combustion</v>
      </c>
      <c r="C893" s="276" t="str">
        <f t="shared" si="38"/>
        <v>Fraction of Eligible Industrial Energy Use Shifted to Hydrogen</v>
      </c>
      <c r="D893" s="6" t="s">
        <v>3119</v>
      </c>
      <c r="E893" s="1" t="s">
        <v>3607</v>
      </c>
      <c r="F893" t="s">
        <v>3081</v>
      </c>
      <c r="G893" s="47" t="s">
        <v>3614</v>
      </c>
      <c r="H893" s="44">
        <v>2179</v>
      </c>
      <c r="I893" s="347" t="s">
        <v>44</v>
      </c>
      <c r="J893" s="277" t="str">
        <f>IF(ISBLANK(INDEX('Policy Characteristics'!D:D,MATCH($C893,'Policy Characteristics'!$C:$C,0))),"",INDEX('Policy Characteristics'!D:D,MATCH($C893,'Policy Characteristics'!$C:$C,0)))</f>
        <v>Hydrogen Combustion</v>
      </c>
      <c r="K893" s="276" t="str">
        <f>IF(ISBLANK(INDEX('Policy Characteristics'!E:E,MATCH($C893,'Policy Characteristics'!$C:$C,0))),"",INDEX('Policy Characteristics'!E:E,MATCH($C893,'Policy Characteristics'!$C:$C,0)))</f>
        <v>indst shift to hydrogen</v>
      </c>
      <c r="L893" s="284">
        <f>IF(ISBLANK(INDEX('Policy Characteristics'!F:F,MATCH($C893,'Policy Characteristics'!$C:$C,0))),"",INDEX('Policy Characteristics'!F:F,MATCH($C893,'Policy Characteristics'!$C:$C,0)))</f>
        <v>0</v>
      </c>
      <c r="M893" s="284">
        <f>IF(ISBLANK(INDEX('Policy Characteristics'!G:G,MATCH($C893,'Policy Characteristics'!$C:$C,0))),"",INDEX('Policy Characteristics'!G:G,MATCH($C893,'Policy Characteristics'!$C:$C,0)))</f>
        <v>1</v>
      </c>
      <c r="N893" s="284">
        <f>IF(ISBLANK(INDEX('Policy Characteristics'!H:H,MATCH($C893,'Policy Characteristics'!$C:$C,0))),"",INDEX('Policy Characteristics'!H:H,MATCH($C893,'Policy Characteristics'!$C:$C,0)))</f>
        <v>0.01</v>
      </c>
      <c r="O893" s="276" t="str">
        <f>IF(ISBLANK(INDEX('Policy Characteristics'!I:I,MATCH($C893,'Policy Characteristics'!$C:$C,0))),"",INDEX('Policy Characteristics'!I:I,MATCH($C893,'Policy Characteristics'!$C:$C,0)))</f>
        <v>% of fuel shifted</v>
      </c>
      <c r="P893" s="276" t="str">
        <f>IF(ISBLANK(INDEX('Policy Characteristics'!J:J,MATCH($C893,'Policy Characteristics'!$C:$C,0))),"",INDEX('Policy Characteristics'!J:J,MATCH($C893,'Policy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3" s="276" t="str">
        <f>IF(ISBLANK(INDEX('Policy Characteristics'!K:K,MATCH($C893,'Policy Characteristics'!$C:$C,0))),"",INDEX('Policy Characteristics'!K:K,MATCH($C893,'Policy Characteristics'!$C:$C,0)))</f>
        <v>industry-ag-main.html#fuel-switching</v>
      </c>
      <c r="R893" s="276" t="str">
        <f>IF(ISBLANK(INDEX('Policy Characteristics'!L:L,MATCH($C893,'Policy Characteristics'!$C:$C,0))),"",INDEX('Policy Characteristics'!L:L,MATCH($C893,'Policy Characteristics'!$C:$C,0)))</f>
        <v>industry-elec-and-hydrogen.html</v>
      </c>
    </row>
    <row r="894" spans="1:18" s="2" customFormat="1" x14ac:dyDescent="0.25">
      <c r="A894" s="276" t="str">
        <f>IF(ISBLANK(INDEX('Policy Characteristics'!A:A,MATCH($C894,'Policy Characteristics'!$C:$C,0))),"",INDEX('Policy Characteristics'!A:A,MATCH($C894,'Policy Characteristics'!$C:$C,0)))</f>
        <v>Industry</v>
      </c>
      <c r="B894" s="285" t="str">
        <f>IF(ISBLANK(INDEX('Policy Characteristics'!B:B,MATCH($C894,'Policy Characteristics'!$C:$C,0))),"",INDEX('Policy Characteristics'!B:B,MATCH($C894,'Policy Characteristics'!$C:$C,0)))</f>
        <v>Hydrogen Combustion</v>
      </c>
      <c r="C894" s="276" t="str">
        <f t="shared" si="38"/>
        <v>Fraction of Eligible Industrial Energy Use Shifted to Hydrogen</v>
      </c>
      <c r="D894" s="6" t="s">
        <v>3119</v>
      </c>
      <c r="E894" s="1" t="s">
        <v>3608</v>
      </c>
      <c r="F894" t="s">
        <v>3081</v>
      </c>
      <c r="G894" s="47" t="s">
        <v>3615</v>
      </c>
      <c r="H894" s="44">
        <v>2180</v>
      </c>
      <c r="I894" s="347" t="s">
        <v>44</v>
      </c>
      <c r="J894" s="277" t="str">
        <f>IF(ISBLANK(INDEX('Policy Characteristics'!D:D,MATCH($C894,'Policy Characteristics'!$C:$C,0))),"",INDEX('Policy Characteristics'!D:D,MATCH($C894,'Policy Characteristics'!$C:$C,0)))</f>
        <v>Hydrogen Combustion</v>
      </c>
      <c r="K894" s="276" t="str">
        <f>IF(ISBLANK(INDEX('Policy Characteristics'!E:E,MATCH($C894,'Policy Characteristics'!$C:$C,0))),"",INDEX('Policy Characteristics'!E:E,MATCH($C894,'Policy Characteristics'!$C:$C,0)))</f>
        <v>indst shift to hydrogen</v>
      </c>
      <c r="L894" s="284">
        <f>IF(ISBLANK(INDEX('Policy Characteristics'!F:F,MATCH($C894,'Policy Characteristics'!$C:$C,0))),"",INDEX('Policy Characteristics'!F:F,MATCH($C894,'Policy Characteristics'!$C:$C,0)))</f>
        <v>0</v>
      </c>
      <c r="M894" s="284">
        <f>IF(ISBLANK(INDEX('Policy Characteristics'!G:G,MATCH($C894,'Policy Characteristics'!$C:$C,0))),"",INDEX('Policy Characteristics'!G:G,MATCH($C894,'Policy Characteristics'!$C:$C,0)))</f>
        <v>1</v>
      </c>
      <c r="N894" s="284">
        <f>IF(ISBLANK(INDEX('Policy Characteristics'!H:H,MATCH($C894,'Policy Characteristics'!$C:$C,0))),"",INDEX('Policy Characteristics'!H:H,MATCH($C894,'Policy Characteristics'!$C:$C,0)))</f>
        <v>0.01</v>
      </c>
      <c r="O894" s="276" t="str">
        <f>IF(ISBLANK(INDEX('Policy Characteristics'!I:I,MATCH($C894,'Policy Characteristics'!$C:$C,0))),"",INDEX('Policy Characteristics'!I:I,MATCH($C894,'Policy Characteristics'!$C:$C,0)))</f>
        <v>% of fuel shifted</v>
      </c>
      <c r="P894" s="276" t="str">
        <f>IF(ISBLANK(INDEX('Policy Characteristics'!J:J,MATCH($C894,'Policy Characteristics'!$C:$C,0))),"",INDEX('Policy Characteristics'!J:J,MATCH($C894,'Policy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4" s="276" t="str">
        <f>IF(ISBLANK(INDEX('Policy Characteristics'!K:K,MATCH($C894,'Policy Characteristics'!$C:$C,0))),"",INDEX('Policy Characteristics'!K:K,MATCH($C894,'Policy Characteristics'!$C:$C,0)))</f>
        <v>industry-ag-main.html#fuel-switching</v>
      </c>
      <c r="R894" s="276" t="str">
        <f>IF(ISBLANK(INDEX('Policy Characteristics'!L:L,MATCH($C894,'Policy Characteristics'!$C:$C,0))),"",INDEX('Policy Characteristics'!L:L,MATCH($C894,'Policy Characteristics'!$C:$C,0)))</f>
        <v>industry-elec-and-hydrogen.html</v>
      </c>
    </row>
    <row r="895" spans="1:18" s="2" customFormat="1" x14ac:dyDescent="0.25">
      <c r="A895" s="276" t="str">
        <f>IF(ISBLANK(INDEX('Policy Characteristics'!A:A,MATCH($C895,'Policy Characteristics'!$C:$C,0))),"",INDEX('Policy Characteristics'!A:A,MATCH($C895,'Policy Characteristics'!$C:$C,0)))</f>
        <v>Industry</v>
      </c>
      <c r="B895" s="285" t="str">
        <f>IF(ISBLANK(INDEX('Policy Characteristics'!B:B,MATCH($C895,'Policy Characteristics'!$C:$C,0))),"",INDEX('Policy Characteristics'!B:B,MATCH($C895,'Policy Characteristics'!$C:$C,0)))</f>
        <v>Hydrogen Combustion</v>
      </c>
      <c r="C895" s="276" t="str">
        <f t="shared" si="38"/>
        <v>Fraction of Eligible Industrial Energy Use Shifted to Hydrogen</v>
      </c>
      <c r="D895" s="6" t="s">
        <v>3119</v>
      </c>
      <c r="E895" s="1" t="s">
        <v>3609</v>
      </c>
      <c r="F895" t="s">
        <v>3081</v>
      </c>
      <c r="G895" s="47" t="s">
        <v>3616</v>
      </c>
      <c r="H895" s="44">
        <v>2181</v>
      </c>
      <c r="I895" s="347" t="s">
        <v>44</v>
      </c>
      <c r="J895" s="277" t="str">
        <f>IF(ISBLANK(INDEX('Policy Characteristics'!D:D,MATCH($C895,'Policy Characteristics'!$C:$C,0))),"",INDEX('Policy Characteristics'!D:D,MATCH($C895,'Policy Characteristics'!$C:$C,0)))</f>
        <v>Hydrogen Combustion</v>
      </c>
      <c r="K895" s="276" t="str">
        <f>IF(ISBLANK(INDEX('Policy Characteristics'!E:E,MATCH($C895,'Policy Characteristics'!$C:$C,0))),"",INDEX('Policy Characteristics'!E:E,MATCH($C895,'Policy Characteristics'!$C:$C,0)))</f>
        <v>indst shift to hydrogen</v>
      </c>
      <c r="L895" s="284">
        <f>IF(ISBLANK(INDEX('Policy Characteristics'!F:F,MATCH($C895,'Policy Characteristics'!$C:$C,0))),"",INDEX('Policy Characteristics'!F:F,MATCH($C895,'Policy Characteristics'!$C:$C,0)))</f>
        <v>0</v>
      </c>
      <c r="M895" s="284">
        <f>IF(ISBLANK(INDEX('Policy Characteristics'!G:G,MATCH($C895,'Policy Characteristics'!$C:$C,0))),"",INDEX('Policy Characteristics'!G:G,MATCH($C895,'Policy Characteristics'!$C:$C,0)))</f>
        <v>1</v>
      </c>
      <c r="N895" s="284">
        <f>IF(ISBLANK(INDEX('Policy Characteristics'!H:H,MATCH($C895,'Policy Characteristics'!$C:$C,0))),"",INDEX('Policy Characteristics'!H:H,MATCH($C895,'Policy Characteristics'!$C:$C,0)))</f>
        <v>0.01</v>
      </c>
      <c r="O895" s="276" t="str">
        <f>IF(ISBLANK(INDEX('Policy Characteristics'!I:I,MATCH($C895,'Policy Characteristics'!$C:$C,0))),"",INDEX('Policy Characteristics'!I:I,MATCH($C895,'Policy Characteristics'!$C:$C,0)))</f>
        <v>% of fuel shifted</v>
      </c>
      <c r="P895" s="276" t="str">
        <f>IF(ISBLANK(INDEX('Policy Characteristics'!J:J,MATCH($C895,'Policy Characteristics'!$C:$C,0))),"",INDEX('Policy Characteristics'!J:J,MATCH($C895,'Policy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5" s="276" t="str">
        <f>IF(ISBLANK(INDEX('Policy Characteristics'!K:K,MATCH($C895,'Policy Characteristics'!$C:$C,0))),"",INDEX('Policy Characteristics'!K:K,MATCH($C895,'Policy Characteristics'!$C:$C,0)))</f>
        <v>industry-ag-main.html#fuel-switching</v>
      </c>
      <c r="R895" s="276" t="str">
        <f>IF(ISBLANK(INDEX('Policy Characteristics'!L:L,MATCH($C895,'Policy Characteristics'!$C:$C,0))),"",INDEX('Policy Characteristics'!L:L,MATCH($C895,'Policy Characteristics'!$C:$C,0)))</f>
        <v>industry-elec-and-hydrogen.html</v>
      </c>
    </row>
    <row r="896" spans="1:18" s="2" customFormat="1" x14ac:dyDescent="0.25">
      <c r="A896" s="276" t="str">
        <f>IF(ISBLANK(INDEX('Policy Characteristics'!A:A,MATCH($C896,'Policy Characteristics'!$C:$C,0))),"",INDEX('Policy Characteristics'!A:A,MATCH($C896,'Policy Characteristics'!$C:$C,0)))</f>
        <v>Industry</v>
      </c>
      <c r="B896" s="285" t="str">
        <f>IF(ISBLANK(INDEX('Policy Characteristics'!B:B,MATCH($C896,'Policy Characteristics'!$C:$C,0))),"",INDEX('Policy Characteristics'!B:B,MATCH($C896,'Policy Characteristics'!$C:$C,0)))</f>
        <v>Hydrogen Combustion</v>
      </c>
      <c r="C896" s="276" t="str">
        <f t="shared" si="38"/>
        <v>Fraction of Eligible Industrial Energy Use Shifted to Hydrogen</v>
      </c>
      <c r="D896" s="6" t="s">
        <v>3119</v>
      </c>
      <c r="E896" s="1" t="s">
        <v>3610</v>
      </c>
      <c r="F896" t="s">
        <v>3081</v>
      </c>
      <c r="G896" s="47" t="s">
        <v>3617</v>
      </c>
      <c r="H896" s="44">
        <v>2182</v>
      </c>
      <c r="I896" s="347" t="s">
        <v>45</v>
      </c>
      <c r="J896" s="277" t="str">
        <f>IF(ISBLANK(INDEX('Policy Characteristics'!D:D,MATCH($C896,'Policy Characteristics'!$C:$C,0))),"",INDEX('Policy Characteristics'!D:D,MATCH($C896,'Policy Characteristics'!$C:$C,0)))</f>
        <v>Hydrogen Combustion</v>
      </c>
      <c r="K896" s="276" t="str">
        <f>IF(ISBLANK(INDEX('Policy Characteristics'!E:E,MATCH($C896,'Policy Characteristics'!$C:$C,0))),"",INDEX('Policy Characteristics'!E:E,MATCH($C896,'Policy Characteristics'!$C:$C,0)))</f>
        <v>indst shift to hydrogen</v>
      </c>
      <c r="L896" s="284">
        <f>IF(ISBLANK(INDEX('Policy Characteristics'!F:F,MATCH($C896,'Policy Characteristics'!$C:$C,0))),"",INDEX('Policy Characteristics'!F:F,MATCH($C896,'Policy Characteristics'!$C:$C,0)))</f>
        <v>0</v>
      </c>
      <c r="M896" s="284">
        <f>IF(ISBLANK(INDEX('Policy Characteristics'!G:G,MATCH($C896,'Policy Characteristics'!$C:$C,0))),"",INDEX('Policy Characteristics'!G:G,MATCH($C896,'Policy Characteristics'!$C:$C,0)))</f>
        <v>1</v>
      </c>
      <c r="N896" s="284">
        <f>IF(ISBLANK(INDEX('Policy Characteristics'!H:H,MATCH($C896,'Policy Characteristics'!$C:$C,0))),"",INDEX('Policy Characteristics'!H:H,MATCH($C896,'Policy Characteristics'!$C:$C,0)))</f>
        <v>0.01</v>
      </c>
      <c r="O896" s="276" t="str">
        <f>IF(ISBLANK(INDEX('Policy Characteristics'!I:I,MATCH($C896,'Policy Characteristics'!$C:$C,0))),"",INDEX('Policy Characteristics'!I:I,MATCH($C896,'Policy Characteristics'!$C:$C,0)))</f>
        <v>% of fuel shifted</v>
      </c>
      <c r="P896" s="276" t="str">
        <f>IF(ISBLANK(INDEX('Policy Characteristics'!J:J,MATCH($C896,'Policy Characteristics'!$C:$C,0))),"",INDEX('Policy Characteristics'!J:J,MATCH($C896,'Policy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6" s="276" t="str">
        <f>IF(ISBLANK(INDEX('Policy Characteristics'!K:K,MATCH($C896,'Policy Characteristics'!$C:$C,0))),"",INDEX('Policy Characteristics'!K:K,MATCH($C896,'Policy Characteristics'!$C:$C,0)))</f>
        <v>industry-ag-main.html#fuel-switching</v>
      </c>
      <c r="R896" s="276" t="str">
        <f>IF(ISBLANK(INDEX('Policy Characteristics'!L:L,MATCH($C896,'Policy Characteristics'!$C:$C,0))),"",INDEX('Policy Characteristics'!L:L,MATCH($C896,'Policy Characteristics'!$C:$C,0)))</f>
        <v>industry-elec-and-hydrogen.html</v>
      </c>
    </row>
    <row r="897" spans="1:18" s="2" customFormat="1" x14ac:dyDescent="0.25">
      <c r="A897" s="276" t="str">
        <f>IF(ISBLANK(INDEX('Policy Characteristics'!A:A,MATCH($C897,'Policy Characteristics'!$C:$C,0))),"",INDEX('Policy Characteristics'!A:A,MATCH($C897,'Policy Characteristics'!$C:$C,0)))</f>
        <v>Industry</v>
      </c>
      <c r="B897" s="285" t="str">
        <f>IF(ISBLANK(INDEX('Policy Characteristics'!B:B,MATCH($C897,'Policy Characteristics'!$C:$C,0))),"",INDEX('Policy Characteristics'!B:B,MATCH($C897,'Policy Characteristics'!$C:$C,0)))</f>
        <v>Hydrogen Combustion</v>
      </c>
      <c r="C897" s="276" t="str">
        <f t="shared" si="38"/>
        <v>Fraction of Eligible Industrial Energy Use Shifted to Hydrogen</v>
      </c>
      <c r="D897" s="6" t="s">
        <v>3119</v>
      </c>
      <c r="E897" s="1" t="s">
        <v>3611</v>
      </c>
      <c r="F897" t="s">
        <v>3081</v>
      </c>
      <c r="G897" s="47" t="s">
        <v>3618</v>
      </c>
      <c r="H897" s="44">
        <v>2183</v>
      </c>
      <c r="I897" s="347" t="s">
        <v>44</v>
      </c>
      <c r="J897" s="277" t="str">
        <f>IF(ISBLANK(INDEX('Policy Characteristics'!D:D,MATCH($C897,'Policy Characteristics'!$C:$C,0))),"",INDEX('Policy Characteristics'!D:D,MATCH($C897,'Policy Characteristics'!$C:$C,0)))</f>
        <v>Hydrogen Combustion</v>
      </c>
      <c r="K897" s="276" t="str">
        <f>IF(ISBLANK(INDEX('Policy Characteristics'!E:E,MATCH($C897,'Policy Characteristics'!$C:$C,0))),"",INDEX('Policy Characteristics'!E:E,MATCH($C897,'Policy Characteristics'!$C:$C,0)))</f>
        <v>indst shift to hydrogen</v>
      </c>
      <c r="L897" s="284">
        <f>IF(ISBLANK(INDEX('Policy Characteristics'!F:F,MATCH($C897,'Policy Characteristics'!$C:$C,0))),"",INDEX('Policy Characteristics'!F:F,MATCH($C897,'Policy Characteristics'!$C:$C,0)))</f>
        <v>0</v>
      </c>
      <c r="M897" s="284">
        <f>IF(ISBLANK(INDEX('Policy Characteristics'!G:G,MATCH($C897,'Policy Characteristics'!$C:$C,0))),"",INDEX('Policy Characteristics'!G:G,MATCH($C897,'Policy Characteristics'!$C:$C,0)))</f>
        <v>1</v>
      </c>
      <c r="N897" s="284">
        <f>IF(ISBLANK(INDEX('Policy Characteristics'!H:H,MATCH($C897,'Policy Characteristics'!$C:$C,0))),"",INDEX('Policy Characteristics'!H:H,MATCH($C897,'Policy Characteristics'!$C:$C,0)))</f>
        <v>0.01</v>
      </c>
      <c r="O897" s="276" t="str">
        <f>IF(ISBLANK(INDEX('Policy Characteristics'!I:I,MATCH($C897,'Policy Characteristics'!$C:$C,0))),"",INDEX('Policy Characteristics'!I:I,MATCH($C897,'Policy Characteristics'!$C:$C,0)))</f>
        <v>% of fuel shifted</v>
      </c>
      <c r="P897" s="276" t="str">
        <f>IF(ISBLANK(INDEX('Policy Characteristics'!J:J,MATCH($C897,'Policy Characteristics'!$C:$C,0))),"",INDEX('Policy Characteristics'!J:J,MATCH($C897,'Policy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7" s="276" t="str">
        <f>IF(ISBLANK(INDEX('Policy Characteristics'!K:K,MATCH($C897,'Policy Characteristics'!$C:$C,0))),"",INDEX('Policy Characteristics'!K:K,MATCH($C897,'Policy Characteristics'!$C:$C,0)))</f>
        <v>industry-ag-main.html#fuel-switching</v>
      </c>
      <c r="R897" s="276" t="str">
        <f>IF(ISBLANK(INDEX('Policy Characteristics'!L:L,MATCH($C897,'Policy Characteristics'!$C:$C,0))),"",INDEX('Policy Characteristics'!L:L,MATCH($C897,'Policy Characteristics'!$C:$C,0)))</f>
        <v>industry-elec-and-hydrogen.html</v>
      </c>
    </row>
    <row r="898" spans="1:18" s="2" customFormat="1" x14ac:dyDescent="0.25">
      <c r="A898" s="276" t="str">
        <f>IF(ISBLANK(INDEX('Policy Characteristics'!A:A,MATCH($C898,'Policy Characteristics'!$C:$C,0))),"",INDEX('Policy Characteristics'!A:A,MATCH($C898,'Policy Characteristics'!$C:$C,0)))</f>
        <v>Industry</v>
      </c>
      <c r="B898" s="285" t="str">
        <f>IF(ISBLANK(INDEX('Policy Characteristics'!B:B,MATCH($C898,'Policy Characteristics'!$C:$C,0))),"",INDEX('Policy Characteristics'!B:B,MATCH($C898,'Policy Characteristics'!$C:$C,0)))</f>
        <v>Hydrogen Combustion</v>
      </c>
      <c r="C898" s="276" t="str">
        <f t="shared" si="38"/>
        <v>Fraction of Eligible Industrial Energy Use Shifted to Hydrogen</v>
      </c>
      <c r="D898" s="6" t="s">
        <v>3119</v>
      </c>
      <c r="E898" s="1" t="s">
        <v>3612</v>
      </c>
      <c r="F898" t="s">
        <v>3081</v>
      </c>
      <c r="G898" s="47" t="s">
        <v>3619</v>
      </c>
      <c r="H898" s="44">
        <v>2184</v>
      </c>
      <c r="I898" s="347" t="s">
        <v>45</v>
      </c>
      <c r="J898" s="277" t="str">
        <f>IF(ISBLANK(INDEX('Policy Characteristics'!D:D,MATCH($C898,'Policy Characteristics'!$C:$C,0))),"",INDEX('Policy Characteristics'!D:D,MATCH($C898,'Policy Characteristics'!$C:$C,0)))</f>
        <v>Hydrogen Combustion</v>
      </c>
      <c r="K898" s="276" t="str">
        <f>IF(ISBLANK(INDEX('Policy Characteristics'!E:E,MATCH($C898,'Policy Characteristics'!$C:$C,0))),"",INDEX('Policy Characteristics'!E:E,MATCH($C898,'Policy Characteristics'!$C:$C,0)))</f>
        <v>indst shift to hydrogen</v>
      </c>
      <c r="L898" s="284">
        <f>IF(ISBLANK(INDEX('Policy Characteristics'!F:F,MATCH($C898,'Policy Characteristics'!$C:$C,0))),"",INDEX('Policy Characteristics'!F:F,MATCH($C898,'Policy Characteristics'!$C:$C,0)))</f>
        <v>0</v>
      </c>
      <c r="M898" s="284">
        <f>IF(ISBLANK(INDEX('Policy Characteristics'!G:G,MATCH($C898,'Policy Characteristics'!$C:$C,0))),"",INDEX('Policy Characteristics'!G:G,MATCH($C898,'Policy Characteristics'!$C:$C,0)))</f>
        <v>1</v>
      </c>
      <c r="N898" s="284">
        <f>IF(ISBLANK(INDEX('Policy Characteristics'!H:H,MATCH($C898,'Policy Characteristics'!$C:$C,0))),"",INDEX('Policy Characteristics'!H:H,MATCH($C898,'Policy Characteristics'!$C:$C,0)))</f>
        <v>0.01</v>
      </c>
      <c r="O898" s="276" t="str">
        <f>IF(ISBLANK(INDEX('Policy Characteristics'!I:I,MATCH($C898,'Policy Characteristics'!$C:$C,0))),"",INDEX('Policy Characteristics'!I:I,MATCH($C898,'Policy Characteristics'!$C:$C,0)))</f>
        <v>% of fuel shifted</v>
      </c>
      <c r="P898" s="276" t="str">
        <f>IF(ISBLANK(INDEX('Policy Characteristics'!J:J,MATCH($C898,'Policy Characteristics'!$C:$C,0))),"",INDEX('Policy Characteristics'!J:J,MATCH($C898,'Policy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8" s="276" t="str">
        <f>IF(ISBLANK(INDEX('Policy Characteristics'!K:K,MATCH($C898,'Policy Characteristics'!$C:$C,0))),"",INDEX('Policy Characteristics'!K:K,MATCH($C898,'Policy Characteristics'!$C:$C,0)))</f>
        <v>industry-ag-main.html#fuel-switching</v>
      </c>
      <c r="R898" s="276" t="str">
        <f>IF(ISBLANK(INDEX('Policy Characteristics'!L:L,MATCH($C898,'Policy Characteristics'!$C:$C,0))),"",INDEX('Policy Characteristics'!L:L,MATCH($C898,'Policy Characteristics'!$C:$C,0)))</f>
        <v>industry-elec-and-hydrogen.html</v>
      </c>
    </row>
    <row r="899" spans="1:18" s="2" customFormat="1" x14ac:dyDescent="0.25">
      <c r="A899" s="276" t="str">
        <f>IF(ISBLANK(INDEX('Policy Characteristics'!A:A,MATCH($C899,'Policy Characteristics'!$C:$C,0))),"",INDEX('Policy Characteristics'!A:A,MATCH($C899,'Policy Characteristics'!$C:$C,0)))</f>
        <v>Industry</v>
      </c>
      <c r="B899" s="285" t="str">
        <f>IF(ISBLANK(INDEX('Policy Characteristics'!B:B,MATCH($C899,'Policy Characteristics'!$C:$C,0))),"",INDEX('Policy Characteristics'!B:B,MATCH($C899,'Policy Characteristics'!$C:$C,0)))</f>
        <v>Hydrogen Combustion</v>
      </c>
      <c r="C899" s="276" t="str">
        <f t="shared" si="38"/>
        <v>Fraction of Eligible Industrial Energy Use Shifted to Hydrogen</v>
      </c>
      <c r="D899" s="6" t="s">
        <v>3119</v>
      </c>
      <c r="E899" s="1" t="s">
        <v>3606</v>
      </c>
      <c r="F899" t="s">
        <v>3081</v>
      </c>
      <c r="G899" s="47" t="s">
        <v>3620</v>
      </c>
      <c r="H899" s="44">
        <v>2185</v>
      </c>
      <c r="I899" s="347" t="s">
        <v>44</v>
      </c>
      <c r="J899" s="277" t="str">
        <f>IF(ISBLANK(INDEX('Policy Characteristics'!D:D,MATCH($C899,'Policy Characteristics'!$C:$C,0))),"",INDEX('Policy Characteristics'!D:D,MATCH($C899,'Policy Characteristics'!$C:$C,0)))</f>
        <v>Hydrogen Combustion</v>
      </c>
      <c r="K899" s="276" t="str">
        <f>IF(ISBLANK(INDEX('Policy Characteristics'!E:E,MATCH($C899,'Policy Characteristics'!$C:$C,0))),"",INDEX('Policy Characteristics'!E:E,MATCH($C899,'Policy Characteristics'!$C:$C,0)))</f>
        <v>indst shift to hydrogen</v>
      </c>
      <c r="L899" s="284">
        <f>IF(ISBLANK(INDEX('Policy Characteristics'!F:F,MATCH($C899,'Policy Characteristics'!$C:$C,0))),"",INDEX('Policy Characteristics'!F:F,MATCH($C899,'Policy Characteristics'!$C:$C,0)))</f>
        <v>0</v>
      </c>
      <c r="M899" s="284">
        <f>IF(ISBLANK(INDEX('Policy Characteristics'!G:G,MATCH($C899,'Policy Characteristics'!$C:$C,0))),"",INDEX('Policy Characteristics'!G:G,MATCH($C899,'Policy Characteristics'!$C:$C,0)))</f>
        <v>1</v>
      </c>
      <c r="N899" s="284">
        <f>IF(ISBLANK(INDEX('Policy Characteristics'!H:H,MATCH($C899,'Policy Characteristics'!$C:$C,0))),"",INDEX('Policy Characteristics'!H:H,MATCH($C899,'Policy Characteristics'!$C:$C,0)))</f>
        <v>0.01</v>
      </c>
      <c r="O899" s="276" t="str">
        <f>IF(ISBLANK(INDEX('Policy Characteristics'!I:I,MATCH($C899,'Policy Characteristics'!$C:$C,0))),"",INDEX('Policy Characteristics'!I:I,MATCH($C899,'Policy Characteristics'!$C:$C,0)))</f>
        <v>% of fuel shifted</v>
      </c>
      <c r="P899" s="276" t="str">
        <f>IF(ISBLANK(INDEX('Policy Characteristics'!J:J,MATCH($C899,'Policy Characteristics'!$C:$C,0))),"",INDEX('Policy Characteristics'!J:J,MATCH($C899,'Policy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899" s="276" t="str">
        <f>IF(ISBLANK(INDEX('Policy Characteristics'!K:K,MATCH($C899,'Policy Characteristics'!$C:$C,0))),"",INDEX('Policy Characteristics'!K:K,MATCH($C899,'Policy Characteristics'!$C:$C,0)))</f>
        <v>industry-ag-main.html#fuel-switching</v>
      </c>
      <c r="R899" s="276" t="str">
        <f>IF(ISBLANK(INDEX('Policy Characteristics'!L:L,MATCH($C899,'Policy Characteristics'!$C:$C,0))),"",INDEX('Policy Characteristics'!L:L,MATCH($C899,'Policy Characteristics'!$C:$C,0)))</f>
        <v>industry-elec-and-hydrogen.html</v>
      </c>
    </row>
    <row r="900" spans="1:18" s="2" customFormat="1" x14ac:dyDescent="0.25">
      <c r="A900" s="276" t="str">
        <f>IF(ISBLANK(INDEX('Policy Characteristics'!A:A,MATCH($C900,'Policy Characteristics'!$C:$C,0))),"",INDEX('Policy Characteristics'!A:A,MATCH($C900,'Policy Characteristics'!$C:$C,0)))</f>
        <v>Industry</v>
      </c>
      <c r="B900" s="285" t="str">
        <f>IF(ISBLANK(INDEX('Policy Characteristics'!B:B,MATCH($C900,'Policy Characteristics'!$C:$C,0))),"",INDEX('Policy Characteristics'!B:B,MATCH($C900,'Policy Characteristics'!$C:$C,0)))</f>
        <v>Hydrogen Combustion</v>
      </c>
      <c r="C900" s="276" t="str">
        <f t="shared" si="38"/>
        <v>Fraction of Eligible Industrial Energy Use Shifted to Hydrogen</v>
      </c>
      <c r="D900" s="6" t="s">
        <v>3120</v>
      </c>
      <c r="E900" s="1" t="s">
        <v>3605</v>
      </c>
      <c r="F900" t="s">
        <v>3082</v>
      </c>
      <c r="G900" s="47" t="s">
        <v>3613</v>
      </c>
      <c r="H900" s="44">
        <v>2186</v>
      </c>
      <c r="I900" s="347" t="s">
        <v>44</v>
      </c>
      <c r="J900" s="277" t="str">
        <f>IF(ISBLANK(INDEX('Policy Characteristics'!D:D,MATCH($C900,'Policy Characteristics'!$C:$C,0))),"",INDEX('Policy Characteristics'!D:D,MATCH($C900,'Policy Characteristics'!$C:$C,0)))</f>
        <v>Hydrogen Combustion</v>
      </c>
      <c r="K900" s="276" t="str">
        <f>IF(ISBLANK(INDEX('Policy Characteristics'!E:E,MATCH($C900,'Policy Characteristics'!$C:$C,0))),"",INDEX('Policy Characteristics'!E:E,MATCH($C900,'Policy Characteristics'!$C:$C,0)))</f>
        <v>indst shift to hydrogen</v>
      </c>
      <c r="L900" s="284">
        <f>IF(ISBLANK(INDEX('Policy Characteristics'!F:F,MATCH($C900,'Policy Characteristics'!$C:$C,0))),"",INDEX('Policy Characteristics'!F:F,MATCH($C900,'Policy Characteristics'!$C:$C,0)))</f>
        <v>0</v>
      </c>
      <c r="M900" s="284">
        <f>IF(ISBLANK(INDEX('Policy Characteristics'!G:G,MATCH($C900,'Policy Characteristics'!$C:$C,0))),"",INDEX('Policy Characteristics'!G:G,MATCH($C900,'Policy Characteristics'!$C:$C,0)))</f>
        <v>1</v>
      </c>
      <c r="N900" s="284">
        <f>IF(ISBLANK(INDEX('Policy Characteristics'!H:H,MATCH($C900,'Policy Characteristics'!$C:$C,0))),"",INDEX('Policy Characteristics'!H:H,MATCH($C900,'Policy Characteristics'!$C:$C,0)))</f>
        <v>0.01</v>
      </c>
      <c r="O900" s="276" t="str">
        <f>IF(ISBLANK(INDEX('Policy Characteristics'!I:I,MATCH($C900,'Policy Characteristics'!$C:$C,0))),"",INDEX('Policy Characteristics'!I:I,MATCH($C900,'Policy Characteristics'!$C:$C,0)))</f>
        <v>% of fuel shifted</v>
      </c>
      <c r="P900" s="276" t="str">
        <f>IF(ISBLANK(INDEX('Policy Characteristics'!J:J,MATCH($C900,'Policy Characteristics'!$C:$C,0))),"",INDEX('Policy Characteristics'!J:J,MATCH($C900,'Policy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0" s="276" t="str">
        <f>IF(ISBLANK(INDEX('Policy Characteristics'!K:K,MATCH($C900,'Policy Characteristics'!$C:$C,0))),"",INDEX('Policy Characteristics'!K:K,MATCH($C900,'Policy Characteristics'!$C:$C,0)))</f>
        <v>industry-ag-main.html#fuel-switching</v>
      </c>
      <c r="R900" s="276" t="str">
        <f>IF(ISBLANK(INDEX('Policy Characteristics'!L:L,MATCH($C900,'Policy Characteristics'!$C:$C,0))),"",INDEX('Policy Characteristics'!L:L,MATCH($C900,'Policy Characteristics'!$C:$C,0)))</f>
        <v>industry-elec-and-hydrogen.html</v>
      </c>
    </row>
    <row r="901" spans="1:18" s="2" customFormat="1" x14ac:dyDescent="0.25">
      <c r="A901" s="276" t="str">
        <f>IF(ISBLANK(INDEX('Policy Characteristics'!A:A,MATCH($C901,'Policy Characteristics'!$C:$C,0))),"",INDEX('Policy Characteristics'!A:A,MATCH($C901,'Policy Characteristics'!$C:$C,0)))</f>
        <v>Industry</v>
      </c>
      <c r="B901" s="285" t="str">
        <f>IF(ISBLANK(INDEX('Policy Characteristics'!B:B,MATCH($C901,'Policy Characteristics'!$C:$C,0))),"",INDEX('Policy Characteristics'!B:B,MATCH($C901,'Policy Characteristics'!$C:$C,0)))</f>
        <v>Hydrogen Combustion</v>
      </c>
      <c r="C901" s="276" t="str">
        <f t="shared" si="38"/>
        <v>Fraction of Eligible Industrial Energy Use Shifted to Hydrogen</v>
      </c>
      <c r="D901" s="6" t="s">
        <v>3120</v>
      </c>
      <c r="E901" s="1" t="s">
        <v>3607</v>
      </c>
      <c r="F901" t="s">
        <v>3082</v>
      </c>
      <c r="G901" s="47" t="s">
        <v>3614</v>
      </c>
      <c r="H901" s="44">
        <v>2187</v>
      </c>
      <c r="I901" s="347" t="s">
        <v>44</v>
      </c>
      <c r="J901" s="277" t="str">
        <f>IF(ISBLANK(INDEX('Policy Characteristics'!D:D,MATCH($C901,'Policy Characteristics'!$C:$C,0))),"",INDEX('Policy Characteristics'!D:D,MATCH($C901,'Policy Characteristics'!$C:$C,0)))</f>
        <v>Hydrogen Combustion</v>
      </c>
      <c r="K901" s="276" t="str">
        <f>IF(ISBLANK(INDEX('Policy Characteristics'!E:E,MATCH($C901,'Policy Characteristics'!$C:$C,0))),"",INDEX('Policy Characteristics'!E:E,MATCH($C901,'Policy Characteristics'!$C:$C,0)))</f>
        <v>indst shift to hydrogen</v>
      </c>
      <c r="L901" s="284">
        <f>IF(ISBLANK(INDEX('Policy Characteristics'!F:F,MATCH($C901,'Policy Characteristics'!$C:$C,0))),"",INDEX('Policy Characteristics'!F:F,MATCH($C901,'Policy Characteristics'!$C:$C,0)))</f>
        <v>0</v>
      </c>
      <c r="M901" s="284">
        <f>IF(ISBLANK(INDEX('Policy Characteristics'!G:G,MATCH($C901,'Policy Characteristics'!$C:$C,0))),"",INDEX('Policy Characteristics'!G:G,MATCH($C901,'Policy Characteristics'!$C:$C,0)))</f>
        <v>1</v>
      </c>
      <c r="N901" s="284">
        <f>IF(ISBLANK(INDEX('Policy Characteristics'!H:H,MATCH($C901,'Policy Characteristics'!$C:$C,0))),"",INDEX('Policy Characteristics'!H:H,MATCH($C901,'Policy Characteristics'!$C:$C,0)))</f>
        <v>0.01</v>
      </c>
      <c r="O901" s="276" t="str">
        <f>IF(ISBLANK(INDEX('Policy Characteristics'!I:I,MATCH($C901,'Policy Characteristics'!$C:$C,0))),"",INDEX('Policy Characteristics'!I:I,MATCH($C901,'Policy Characteristics'!$C:$C,0)))</f>
        <v>% of fuel shifted</v>
      </c>
      <c r="P901" s="276" t="str">
        <f>IF(ISBLANK(INDEX('Policy Characteristics'!J:J,MATCH($C901,'Policy Characteristics'!$C:$C,0))),"",INDEX('Policy Characteristics'!J:J,MATCH($C901,'Policy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1" s="276" t="str">
        <f>IF(ISBLANK(INDEX('Policy Characteristics'!K:K,MATCH($C901,'Policy Characteristics'!$C:$C,0))),"",INDEX('Policy Characteristics'!K:K,MATCH($C901,'Policy Characteristics'!$C:$C,0)))</f>
        <v>industry-ag-main.html#fuel-switching</v>
      </c>
      <c r="R901" s="276" t="str">
        <f>IF(ISBLANK(INDEX('Policy Characteristics'!L:L,MATCH($C901,'Policy Characteristics'!$C:$C,0))),"",INDEX('Policy Characteristics'!L:L,MATCH($C901,'Policy Characteristics'!$C:$C,0)))</f>
        <v>industry-elec-and-hydrogen.html</v>
      </c>
    </row>
    <row r="902" spans="1:18" s="2" customFormat="1" x14ac:dyDescent="0.25">
      <c r="A902" s="276" t="str">
        <f>IF(ISBLANK(INDEX('Policy Characteristics'!A:A,MATCH($C902,'Policy Characteristics'!$C:$C,0))),"",INDEX('Policy Characteristics'!A:A,MATCH($C902,'Policy Characteristics'!$C:$C,0)))</f>
        <v>Industry</v>
      </c>
      <c r="B902" s="285" t="str">
        <f>IF(ISBLANK(INDEX('Policy Characteristics'!B:B,MATCH($C902,'Policy Characteristics'!$C:$C,0))),"",INDEX('Policy Characteristics'!B:B,MATCH($C902,'Policy Characteristics'!$C:$C,0)))</f>
        <v>Hydrogen Combustion</v>
      </c>
      <c r="C902" s="276" t="str">
        <f t="shared" si="38"/>
        <v>Fraction of Eligible Industrial Energy Use Shifted to Hydrogen</v>
      </c>
      <c r="D902" s="6" t="s">
        <v>3120</v>
      </c>
      <c r="E902" s="1" t="s">
        <v>3608</v>
      </c>
      <c r="F902" t="s">
        <v>3082</v>
      </c>
      <c r="G902" s="47" t="s">
        <v>3615</v>
      </c>
      <c r="H902" s="44">
        <v>2188</v>
      </c>
      <c r="I902" s="347" t="s">
        <v>44</v>
      </c>
      <c r="J902" s="277" t="str">
        <f>IF(ISBLANK(INDEX('Policy Characteristics'!D:D,MATCH($C902,'Policy Characteristics'!$C:$C,0))),"",INDEX('Policy Characteristics'!D:D,MATCH($C902,'Policy Characteristics'!$C:$C,0)))</f>
        <v>Hydrogen Combustion</v>
      </c>
      <c r="K902" s="276" t="str">
        <f>IF(ISBLANK(INDEX('Policy Characteristics'!E:E,MATCH($C902,'Policy Characteristics'!$C:$C,0))),"",INDEX('Policy Characteristics'!E:E,MATCH($C902,'Policy Characteristics'!$C:$C,0)))</f>
        <v>indst shift to hydrogen</v>
      </c>
      <c r="L902" s="284">
        <f>IF(ISBLANK(INDEX('Policy Characteristics'!F:F,MATCH($C902,'Policy Characteristics'!$C:$C,0))),"",INDEX('Policy Characteristics'!F:F,MATCH($C902,'Policy Characteristics'!$C:$C,0)))</f>
        <v>0</v>
      </c>
      <c r="M902" s="284">
        <f>IF(ISBLANK(INDEX('Policy Characteristics'!G:G,MATCH($C902,'Policy Characteristics'!$C:$C,0))),"",INDEX('Policy Characteristics'!G:G,MATCH($C902,'Policy Characteristics'!$C:$C,0)))</f>
        <v>1</v>
      </c>
      <c r="N902" s="284">
        <f>IF(ISBLANK(INDEX('Policy Characteristics'!H:H,MATCH($C902,'Policy Characteristics'!$C:$C,0))),"",INDEX('Policy Characteristics'!H:H,MATCH($C902,'Policy Characteristics'!$C:$C,0)))</f>
        <v>0.01</v>
      </c>
      <c r="O902" s="276" t="str">
        <f>IF(ISBLANK(INDEX('Policy Characteristics'!I:I,MATCH($C902,'Policy Characteristics'!$C:$C,0))),"",INDEX('Policy Characteristics'!I:I,MATCH($C902,'Policy Characteristics'!$C:$C,0)))</f>
        <v>% of fuel shifted</v>
      </c>
      <c r="P902" s="276" t="str">
        <f>IF(ISBLANK(INDEX('Policy Characteristics'!J:J,MATCH($C902,'Policy Characteristics'!$C:$C,0))),"",INDEX('Policy Characteristics'!J:J,MATCH($C902,'Policy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2" s="276" t="str">
        <f>IF(ISBLANK(INDEX('Policy Characteristics'!K:K,MATCH($C902,'Policy Characteristics'!$C:$C,0))),"",INDEX('Policy Characteristics'!K:K,MATCH($C902,'Policy Characteristics'!$C:$C,0)))</f>
        <v>industry-ag-main.html#fuel-switching</v>
      </c>
      <c r="R902" s="276" t="str">
        <f>IF(ISBLANK(INDEX('Policy Characteristics'!L:L,MATCH($C902,'Policy Characteristics'!$C:$C,0))),"",INDEX('Policy Characteristics'!L:L,MATCH($C902,'Policy Characteristics'!$C:$C,0)))</f>
        <v>industry-elec-and-hydrogen.html</v>
      </c>
    </row>
    <row r="903" spans="1:18" s="2" customFormat="1" x14ac:dyDescent="0.25">
      <c r="A903" s="276" t="str">
        <f>IF(ISBLANK(INDEX('Policy Characteristics'!A:A,MATCH($C903,'Policy Characteristics'!$C:$C,0))),"",INDEX('Policy Characteristics'!A:A,MATCH($C903,'Policy Characteristics'!$C:$C,0)))</f>
        <v>Industry</v>
      </c>
      <c r="B903" s="285" t="str">
        <f>IF(ISBLANK(INDEX('Policy Characteristics'!B:B,MATCH($C903,'Policy Characteristics'!$C:$C,0))),"",INDEX('Policy Characteristics'!B:B,MATCH($C903,'Policy Characteristics'!$C:$C,0)))</f>
        <v>Hydrogen Combustion</v>
      </c>
      <c r="C903" s="276" t="str">
        <f t="shared" si="38"/>
        <v>Fraction of Eligible Industrial Energy Use Shifted to Hydrogen</v>
      </c>
      <c r="D903" s="6" t="s">
        <v>3120</v>
      </c>
      <c r="E903" s="1" t="s">
        <v>3609</v>
      </c>
      <c r="F903" t="s">
        <v>3082</v>
      </c>
      <c r="G903" s="47" t="s">
        <v>3616</v>
      </c>
      <c r="H903" s="44">
        <v>2189</v>
      </c>
      <c r="I903" s="347" t="s">
        <v>44</v>
      </c>
      <c r="J903" s="277" t="str">
        <f>IF(ISBLANK(INDEX('Policy Characteristics'!D:D,MATCH($C903,'Policy Characteristics'!$C:$C,0))),"",INDEX('Policy Characteristics'!D:D,MATCH($C903,'Policy Characteristics'!$C:$C,0)))</f>
        <v>Hydrogen Combustion</v>
      </c>
      <c r="K903" s="276" t="str">
        <f>IF(ISBLANK(INDEX('Policy Characteristics'!E:E,MATCH($C903,'Policy Characteristics'!$C:$C,0))),"",INDEX('Policy Characteristics'!E:E,MATCH($C903,'Policy Characteristics'!$C:$C,0)))</f>
        <v>indst shift to hydrogen</v>
      </c>
      <c r="L903" s="284">
        <f>IF(ISBLANK(INDEX('Policy Characteristics'!F:F,MATCH($C903,'Policy Characteristics'!$C:$C,0))),"",INDEX('Policy Characteristics'!F:F,MATCH($C903,'Policy Characteristics'!$C:$C,0)))</f>
        <v>0</v>
      </c>
      <c r="M903" s="284">
        <f>IF(ISBLANK(INDEX('Policy Characteristics'!G:G,MATCH($C903,'Policy Characteristics'!$C:$C,0))),"",INDEX('Policy Characteristics'!G:G,MATCH($C903,'Policy Characteristics'!$C:$C,0)))</f>
        <v>1</v>
      </c>
      <c r="N903" s="284">
        <f>IF(ISBLANK(INDEX('Policy Characteristics'!H:H,MATCH($C903,'Policy Characteristics'!$C:$C,0))),"",INDEX('Policy Characteristics'!H:H,MATCH($C903,'Policy Characteristics'!$C:$C,0)))</f>
        <v>0.01</v>
      </c>
      <c r="O903" s="276" t="str">
        <f>IF(ISBLANK(INDEX('Policy Characteristics'!I:I,MATCH($C903,'Policy Characteristics'!$C:$C,0))),"",INDEX('Policy Characteristics'!I:I,MATCH($C903,'Policy Characteristics'!$C:$C,0)))</f>
        <v>% of fuel shifted</v>
      </c>
      <c r="P903" s="276" t="str">
        <f>IF(ISBLANK(INDEX('Policy Characteristics'!J:J,MATCH($C903,'Policy Characteristics'!$C:$C,0))),"",INDEX('Policy Characteristics'!J:J,MATCH($C903,'Policy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3" s="276" t="str">
        <f>IF(ISBLANK(INDEX('Policy Characteristics'!K:K,MATCH($C903,'Policy Characteristics'!$C:$C,0))),"",INDEX('Policy Characteristics'!K:K,MATCH($C903,'Policy Characteristics'!$C:$C,0)))</f>
        <v>industry-ag-main.html#fuel-switching</v>
      </c>
      <c r="R903" s="276" t="str">
        <f>IF(ISBLANK(INDEX('Policy Characteristics'!L:L,MATCH($C903,'Policy Characteristics'!$C:$C,0))),"",INDEX('Policy Characteristics'!L:L,MATCH($C903,'Policy Characteristics'!$C:$C,0)))</f>
        <v>industry-elec-and-hydrogen.html</v>
      </c>
    </row>
    <row r="904" spans="1:18" s="2" customFormat="1" x14ac:dyDescent="0.25">
      <c r="A904" s="276" t="str">
        <f>IF(ISBLANK(INDEX('Policy Characteristics'!A:A,MATCH($C904,'Policy Characteristics'!$C:$C,0))),"",INDEX('Policy Characteristics'!A:A,MATCH($C904,'Policy Characteristics'!$C:$C,0)))</f>
        <v>Industry</v>
      </c>
      <c r="B904" s="285" t="str">
        <f>IF(ISBLANK(INDEX('Policy Characteristics'!B:B,MATCH($C904,'Policy Characteristics'!$C:$C,0))),"",INDEX('Policy Characteristics'!B:B,MATCH($C904,'Policy Characteristics'!$C:$C,0)))</f>
        <v>Hydrogen Combustion</v>
      </c>
      <c r="C904" s="276" t="str">
        <f t="shared" si="38"/>
        <v>Fraction of Eligible Industrial Energy Use Shifted to Hydrogen</v>
      </c>
      <c r="D904" s="6" t="s">
        <v>3120</v>
      </c>
      <c r="E904" s="1" t="s">
        <v>3610</v>
      </c>
      <c r="F904" t="s">
        <v>3082</v>
      </c>
      <c r="G904" s="47" t="s">
        <v>3617</v>
      </c>
      <c r="H904" s="44">
        <v>2190</v>
      </c>
      <c r="I904" s="347" t="s">
        <v>45</v>
      </c>
      <c r="J904" s="277" t="str">
        <f>IF(ISBLANK(INDEX('Policy Characteristics'!D:D,MATCH($C904,'Policy Characteristics'!$C:$C,0))),"",INDEX('Policy Characteristics'!D:D,MATCH($C904,'Policy Characteristics'!$C:$C,0)))</f>
        <v>Hydrogen Combustion</v>
      </c>
      <c r="K904" s="276" t="str">
        <f>IF(ISBLANK(INDEX('Policy Characteristics'!E:E,MATCH($C904,'Policy Characteristics'!$C:$C,0))),"",INDEX('Policy Characteristics'!E:E,MATCH($C904,'Policy Characteristics'!$C:$C,0)))</f>
        <v>indst shift to hydrogen</v>
      </c>
      <c r="L904" s="284">
        <f>IF(ISBLANK(INDEX('Policy Characteristics'!F:F,MATCH($C904,'Policy Characteristics'!$C:$C,0))),"",INDEX('Policy Characteristics'!F:F,MATCH($C904,'Policy Characteristics'!$C:$C,0)))</f>
        <v>0</v>
      </c>
      <c r="M904" s="284">
        <f>IF(ISBLANK(INDEX('Policy Characteristics'!G:G,MATCH($C904,'Policy Characteristics'!$C:$C,0))),"",INDEX('Policy Characteristics'!G:G,MATCH($C904,'Policy Characteristics'!$C:$C,0)))</f>
        <v>1</v>
      </c>
      <c r="N904" s="284">
        <f>IF(ISBLANK(INDEX('Policy Characteristics'!H:H,MATCH($C904,'Policy Characteristics'!$C:$C,0))),"",INDEX('Policy Characteristics'!H:H,MATCH($C904,'Policy Characteristics'!$C:$C,0)))</f>
        <v>0.01</v>
      </c>
      <c r="O904" s="276" t="str">
        <f>IF(ISBLANK(INDEX('Policy Characteristics'!I:I,MATCH($C904,'Policy Characteristics'!$C:$C,0))),"",INDEX('Policy Characteristics'!I:I,MATCH($C904,'Policy Characteristics'!$C:$C,0)))</f>
        <v>% of fuel shifted</v>
      </c>
      <c r="P904" s="276" t="str">
        <f>IF(ISBLANK(INDEX('Policy Characteristics'!J:J,MATCH($C904,'Policy Characteristics'!$C:$C,0))),"",INDEX('Policy Characteristics'!J:J,MATCH($C904,'Policy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4" s="276" t="str">
        <f>IF(ISBLANK(INDEX('Policy Characteristics'!K:K,MATCH($C904,'Policy Characteristics'!$C:$C,0))),"",INDEX('Policy Characteristics'!K:K,MATCH($C904,'Policy Characteristics'!$C:$C,0)))</f>
        <v>industry-ag-main.html#fuel-switching</v>
      </c>
      <c r="R904" s="276" t="str">
        <f>IF(ISBLANK(INDEX('Policy Characteristics'!L:L,MATCH($C904,'Policy Characteristics'!$C:$C,0))),"",INDEX('Policy Characteristics'!L:L,MATCH($C904,'Policy Characteristics'!$C:$C,0)))</f>
        <v>industry-elec-and-hydrogen.html</v>
      </c>
    </row>
    <row r="905" spans="1:18" s="2" customFormat="1" x14ac:dyDescent="0.25">
      <c r="A905" s="276" t="str">
        <f>IF(ISBLANK(INDEX('Policy Characteristics'!A:A,MATCH($C905,'Policy Characteristics'!$C:$C,0))),"",INDEX('Policy Characteristics'!A:A,MATCH($C905,'Policy Characteristics'!$C:$C,0)))</f>
        <v>Industry</v>
      </c>
      <c r="B905" s="285" t="str">
        <f>IF(ISBLANK(INDEX('Policy Characteristics'!B:B,MATCH($C905,'Policy Characteristics'!$C:$C,0))),"",INDEX('Policy Characteristics'!B:B,MATCH($C905,'Policy Characteristics'!$C:$C,0)))</f>
        <v>Hydrogen Combustion</v>
      </c>
      <c r="C905" s="276" t="str">
        <f t="shared" si="38"/>
        <v>Fraction of Eligible Industrial Energy Use Shifted to Hydrogen</v>
      </c>
      <c r="D905" s="6" t="s">
        <v>3120</v>
      </c>
      <c r="E905" s="1" t="s">
        <v>3611</v>
      </c>
      <c r="F905" t="s">
        <v>3082</v>
      </c>
      <c r="G905" s="47" t="s">
        <v>3618</v>
      </c>
      <c r="H905" s="44">
        <v>2191</v>
      </c>
      <c r="I905" s="347" t="s">
        <v>45</v>
      </c>
      <c r="J905" s="277" t="str">
        <f>IF(ISBLANK(INDEX('Policy Characteristics'!D:D,MATCH($C905,'Policy Characteristics'!$C:$C,0))),"",INDEX('Policy Characteristics'!D:D,MATCH($C905,'Policy Characteristics'!$C:$C,0)))</f>
        <v>Hydrogen Combustion</v>
      </c>
      <c r="K905" s="276" t="str">
        <f>IF(ISBLANK(INDEX('Policy Characteristics'!E:E,MATCH($C905,'Policy Characteristics'!$C:$C,0))),"",INDEX('Policy Characteristics'!E:E,MATCH($C905,'Policy Characteristics'!$C:$C,0)))</f>
        <v>indst shift to hydrogen</v>
      </c>
      <c r="L905" s="284">
        <f>IF(ISBLANK(INDEX('Policy Characteristics'!F:F,MATCH($C905,'Policy Characteristics'!$C:$C,0))),"",INDEX('Policy Characteristics'!F:F,MATCH($C905,'Policy Characteristics'!$C:$C,0)))</f>
        <v>0</v>
      </c>
      <c r="M905" s="284">
        <f>IF(ISBLANK(INDEX('Policy Characteristics'!G:G,MATCH($C905,'Policy Characteristics'!$C:$C,0))),"",INDEX('Policy Characteristics'!G:G,MATCH($C905,'Policy Characteristics'!$C:$C,0)))</f>
        <v>1</v>
      </c>
      <c r="N905" s="284">
        <f>IF(ISBLANK(INDEX('Policy Characteristics'!H:H,MATCH($C905,'Policy Characteristics'!$C:$C,0))),"",INDEX('Policy Characteristics'!H:H,MATCH($C905,'Policy Characteristics'!$C:$C,0)))</f>
        <v>0.01</v>
      </c>
      <c r="O905" s="276" t="str">
        <f>IF(ISBLANK(INDEX('Policy Characteristics'!I:I,MATCH($C905,'Policy Characteristics'!$C:$C,0))),"",INDEX('Policy Characteristics'!I:I,MATCH($C905,'Policy Characteristics'!$C:$C,0)))</f>
        <v>% of fuel shifted</v>
      </c>
      <c r="P905" s="276" t="str">
        <f>IF(ISBLANK(INDEX('Policy Characteristics'!J:J,MATCH($C905,'Policy Characteristics'!$C:$C,0))),"",INDEX('Policy Characteristics'!J:J,MATCH($C905,'Policy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5" s="276" t="str">
        <f>IF(ISBLANK(INDEX('Policy Characteristics'!K:K,MATCH($C905,'Policy Characteristics'!$C:$C,0))),"",INDEX('Policy Characteristics'!K:K,MATCH($C905,'Policy Characteristics'!$C:$C,0)))</f>
        <v>industry-ag-main.html#fuel-switching</v>
      </c>
      <c r="R905" s="276" t="str">
        <f>IF(ISBLANK(INDEX('Policy Characteristics'!L:L,MATCH($C905,'Policy Characteristics'!$C:$C,0))),"",INDEX('Policy Characteristics'!L:L,MATCH($C905,'Policy Characteristics'!$C:$C,0)))</f>
        <v>industry-elec-and-hydrogen.html</v>
      </c>
    </row>
    <row r="906" spans="1:18" s="2" customFormat="1" x14ac:dyDescent="0.25">
      <c r="A906" s="276" t="str">
        <f>IF(ISBLANK(INDEX('Policy Characteristics'!A:A,MATCH($C906,'Policy Characteristics'!$C:$C,0))),"",INDEX('Policy Characteristics'!A:A,MATCH($C906,'Policy Characteristics'!$C:$C,0)))</f>
        <v>Industry</v>
      </c>
      <c r="B906" s="285" t="str">
        <f>IF(ISBLANK(INDEX('Policy Characteristics'!B:B,MATCH($C906,'Policy Characteristics'!$C:$C,0))),"",INDEX('Policy Characteristics'!B:B,MATCH($C906,'Policy Characteristics'!$C:$C,0)))</f>
        <v>Hydrogen Combustion</v>
      </c>
      <c r="C906" s="276" t="str">
        <f t="shared" si="38"/>
        <v>Fraction of Eligible Industrial Energy Use Shifted to Hydrogen</v>
      </c>
      <c r="D906" s="6" t="s">
        <v>3120</v>
      </c>
      <c r="E906" s="1" t="s">
        <v>3612</v>
      </c>
      <c r="F906" t="s">
        <v>3082</v>
      </c>
      <c r="G906" s="47" t="s">
        <v>3619</v>
      </c>
      <c r="H906" s="44">
        <v>2192</v>
      </c>
      <c r="I906" s="347" t="s">
        <v>45</v>
      </c>
      <c r="J906" s="277" t="str">
        <f>IF(ISBLANK(INDEX('Policy Characteristics'!D:D,MATCH($C906,'Policy Characteristics'!$C:$C,0))),"",INDEX('Policy Characteristics'!D:D,MATCH($C906,'Policy Characteristics'!$C:$C,0)))</f>
        <v>Hydrogen Combustion</v>
      </c>
      <c r="K906" s="276" t="str">
        <f>IF(ISBLANK(INDEX('Policy Characteristics'!E:E,MATCH($C906,'Policy Characteristics'!$C:$C,0))),"",INDEX('Policy Characteristics'!E:E,MATCH($C906,'Policy Characteristics'!$C:$C,0)))</f>
        <v>indst shift to hydrogen</v>
      </c>
      <c r="L906" s="284">
        <f>IF(ISBLANK(INDEX('Policy Characteristics'!F:F,MATCH($C906,'Policy Characteristics'!$C:$C,0))),"",INDEX('Policy Characteristics'!F:F,MATCH($C906,'Policy Characteristics'!$C:$C,0)))</f>
        <v>0</v>
      </c>
      <c r="M906" s="284">
        <f>IF(ISBLANK(INDEX('Policy Characteristics'!G:G,MATCH($C906,'Policy Characteristics'!$C:$C,0))),"",INDEX('Policy Characteristics'!G:G,MATCH($C906,'Policy Characteristics'!$C:$C,0)))</f>
        <v>1</v>
      </c>
      <c r="N906" s="284">
        <f>IF(ISBLANK(INDEX('Policy Characteristics'!H:H,MATCH($C906,'Policy Characteristics'!$C:$C,0))),"",INDEX('Policy Characteristics'!H:H,MATCH($C906,'Policy Characteristics'!$C:$C,0)))</f>
        <v>0.01</v>
      </c>
      <c r="O906" s="276" t="str">
        <f>IF(ISBLANK(INDEX('Policy Characteristics'!I:I,MATCH($C906,'Policy Characteristics'!$C:$C,0))),"",INDEX('Policy Characteristics'!I:I,MATCH($C906,'Policy Characteristics'!$C:$C,0)))</f>
        <v>% of fuel shifted</v>
      </c>
      <c r="P906" s="276" t="str">
        <f>IF(ISBLANK(INDEX('Policy Characteristics'!J:J,MATCH($C906,'Policy Characteristics'!$C:$C,0))),"",INDEX('Policy Characteristics'!J:J,MATCH($C906,'Policy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6" s="276" t="str">
        <f>IF(ISBLANK(INDEX('Policy Characteristics'!K:K,MATCH($C906,'Policy Characteristics'!$C:$C,0))),"",INDEX('Policy Characteristics'!K:K,MATCH($C906,'Policy Characteristics'!$C:$C,0)))</f>
        <v>industry-ag-main.html#fuel-switching</v>
      </c>
      <c r="R906" s="276" t="str">
        <f>IF(ISBLANK(INDEX('Policy Characteristics'!L:L,MATCH($C906,'Policy Characteristics'!$C:$C,0))),"",INDEX('Policy Characteristics'!L:L,MATCH($C906,'Policy Characteristics'!$C:$C,0)))</f>
        <v>industry-elec-and-hydrogen.html</v>
      </c>
    </row>
    <row r="907" spans="1:18" s="2" customFormat="1" x14ac:dyDescent="0.25">
      <c r="A907" s="276" t="str">
        <f>IF(ISBLANK(INDEX('Policy Characteristics'!A:A,MATCH($C907,'Policy Characteristics'!$C:$C,0))),"",INDEX('Policy Characteristics'!A:A,MATCH($C907,'Policy Characteristics'!$C:$C,0)))</f>
        <v>Industry</v>
      </c>
      <c r="B907" s="285" t="str">
        <f>IF(ISBLANK(INDEX('Policy Characteristics'!B:B,MATCH($C907,'Policy Characteristics'!$C:$C,0))),"",INDEX('Policy Characteristics'!B:B,MATCH($C907,'Policy Characteristics'!$C:$C,0)))</f>
        <v>Hydrogen Combustion</v>
      </c>
      <c r="C907" s="276" t="str">
        <f t="shared" si="38"/>
        <v>Fraction of Eligible Industrial Energy Use Shifted to Hydrogen</v>
      </c>
      <c r="D907" s="6" t="s">
        <v>3120</v>
      </c>
      <c r="E907" s="1" t="s">
        <v>3606</v>
      </c>
      <c r="F907" t="s">
        <v>3082</v>
      </c>
      <c r="G907" s="47" t="s">
        <v>3620</v>
      </c>
      <c r="H907" s="44">
        <v>2193</v>
      </c>
      <c r="I907" s="347" t="s">
        <v>44</v>
      </c>
      <c r="J907" s="277" t="str">
        <f>IF(ISBLANK(INDEX('Policy Characteristics'!D:D,MATCH($C907,'Policy Characteristics'!$C:$C,0))),"",INDEX('Policy Characteristics'!D:D,MATCH($C907,'Policy Characteristics'!$C:$C,0)))</f>
        <v>Hydrogen Combustion</v>
      </c>
      <c r="K907" s="276" t="str">
        <f>IF(ISBLANK(INDEX('Policy Characteristics'!E:E,MATCH($C907,'Policy Characteristics'!$C:$C,0))),"",INDEX('Policy Characteristics'!E:E,MATCH($C907,'Policy Characteristics'!$C:$C,0)))</f>
        <v>indst shift to hydrogen</v>
      </c>
      <c r="L907" s="284">
        <f>IF(ISBLANK(INDEX('Policy Characteristics'!F:F,MATCH($C907,'Policy Characteristics'!$C:$C,0))),"",INDEX('Policy Characteristics'!F:F,MATCH($C907,'Policy Characteristics'!$C:$C,0)))</f>
        <v>0</v>
      </c>
      <c r="M907" s="284">
        <f>IF(ISBLANK(INDEX('Policy Characteristics'!G:G,MATCH($C907,'Policy Characteristics'!$C:$C,0))),"",INDEX('Policy Characteristics'!G:G,MATCH($C907,'Policy Characteristics'!$C:$C,0)))</f>
        <v>1</v>
      </c>
      <c r="N907" s="284">
        <f>IF(ISBLANK(INDEX('Policy Characteristics'!H:H,MATCH($C907,'Policy Characteristics'!$C:$C,0))),"",INDEX('Policy Characteristics'!H:H,MATCH($C907,'Policy Characteristics'!$C:$C,0)))</f>
        <v>0.01</v>
      </c>
      <c r="O907" s="276" t="str">
        <f>IF(ISBLANK(INDEX('Policy Characteristics'!I:I,MATCH($C907,'Policy Characteristics'!$C:$C,0))),"",INDEX('Policy Characteristics'!I:I,MATCH($C907,'Policy Characteristics'!$C:$C,0)))</f>
        <v>% of fuel shifted</v>
      </c>
      <c r="P907" s="276" t="str">
        <f>IF(ISBLANK(INDEX('Policy Characteristics'!J:J,MATCH($C907,'Policy Characteristics'!$C:$C,0))),"",INDEX('Policy Characteristics'!J:J,MATCH($C907,'Policy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7" s="276" t="str">
        <f>IF(ISBLANK(INDEX('Policy Characteristics'!K:K,MATCH($C907,'Policy Characteristics'!$C:$C,0))),"",INDEX('Policy Characteristics'!K:K,MATCH($C907,'Policy Characteristics'!$C:$C,0)))</f>
        <v>industry-ag-main.html#fuel-switching</v>
      </c>
      <c r="R907" s="276" t="str">
        <f>IF(ISBLANK(INDEX('Policy Characteristics'!L:L,MATCH($C907,'Policy Characteristics'!$C:$C,0))),"",INDEX('Policy Characteristics'!L:L,MATCH($C907,'Policy Characteristics'!$C:$C,0)))</f>
        <v>industry-elec-and-hydrogen.html</v>
      </c>
    </row>
    <row r="908" spans="1:18" s="2" customFormat="1" x14ac:dyDescent="0.25">
      <c r="A908" s="276" t="str">
        <f>IF(ISBLANK(INDEX('Policy Characteristics'!A:A,MATCH($C908,'Policy Characteristics'!$C:$C,0))),"",INDEX('Policy Characteristics'!A:A,MATCH($C908,'Policy Characteristics'!$C:$C,0)))</f>
        <v>Industry</v>
      </c>
      <c r="B908" s="285" t="str">
        <f>IF(ISBLANK(INDEX('Policy Characteristics'!B:B,MATCH($C908,'Policy Characteristics'!$C:$C,0))),"",INDEX('Policy Characteristics'!B:B,MATCH($C908,'Policy Characteristics'!$C:$C,0)))</f>
        <v>Hydrogen Combustion</v>
      </c>
      <c r="C908" s="276" t="str">
        <f t="shared" si="38"/>
        <v>Fraction of Eligible Industrial Energy Use Shifted to Hydrogen</v>
      </c>
      <c r="D908" s="6" t="s">
        <v>3121</v>
      </c>
      <c r="E908" s="1" t="s">
        <v>3605</v>
      </c>
      <c r="F908" t="s">
        <v>3083</v>
      </c>
      <c r="G908" s="47" t="s">
        <v>3613</v>
      </c>
      <c r="H908" s="44">
        <v>2194</v>
      </c>
      <c r="I908" s="347" t="s">
        <v>44</v>
      </c>
      <c r="J908" s="277" t="str">
        <f>IF(ISBLANK(INDEX('Policy Characteristics'!D:D,MATCH($C908,'Policy Characteristics'!$C:$C,0))),"",INDEX('Policy Characteristics'!D:D,MATCH($C908,'Policy Characteristics'!$C:$C,0)))</f>
        <v>Hydrogen Combustion</v>
      </c>
      <c r="K908" s="276" t="str">
        <f>IF(ISBLANK(INDEX('Policy Characteristics'!E:E,MATCH($C908,'Policy Characteristics'!$C:$C,0))),"",INDEX('Policy Characteristics'!E:E,MATCH($C908,'Policy Characteristics'!$C:$C,0)))</f>
        <v>indst shift to hydrogen</v>
      </c>
      <c r="L908" s="284">
        <f>IF(ISBLANK(INDEX('Policy Characteristics'!F:F,MATCH($C908,'Policy Characteristics'!$C:$C,0))),"",INDEX('Policy Characteristics'!F:F,MATCH($C908,'Policy Characteristics'!$C:$C,0)))</f>
        <v>0</v>
      </c>
      <c r="M908" s="284">
        <f>IF(ISBLANK(INDEX('Policy Characteristics'!G:G,MATCH($C908,'Policy Characteristics'!$C:$C,0))),"",INDEX('Policy Characteristics'!G:G,MATCH($C908,'Policy Characteristics'!$C:$C,0)))</f>
        <v>1</v>
      </c>
      <c r="N908" s="284">
        <f>IF(ISBLANK(INDEX('Policy Characteristics'!H:H,MATCH($C908,'Policy Characteristics'!$C:$C,0))),"",INDEX('Policy Characteristics'!H:H,MATCH($C908,'Policy Characteristics'!$C:$C,0)))</f>
        <v>0.01</v>
      </c>
      <c r="O908" s="276" t="str">
        <f>IF(ISBLANK(INDEX('Policy Characteristics'!I:I,MATCH($C908,'Policy Characteristics'!$C:$C,0))),"",INDEX('Policy Characteristics'!I:I,MATCH($C908,'Policy Characteristics'!$C:$C,0)))</f>
        <v>% of fuel shifted</v>
      </c>
      <c r="P908" s="276" t="str">
        <f>IF(ISBLANK(INDEX('Policy Characteristics'!J:J,MATCH($C908,'Policy Characteristics'!$C:$C,0))),"",INDEX('Policy Characteristics'!J:J,MATCH($C908,'Policy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8" s="276" t="str">
        <f>IF(ISBLANK(INDEX('Policy Characteristics'!K:K,MATCH($C908,'Policy Characteristics'!$C:$C,0))),"",INDEX('Policy Characteristics'!K:K,MATCH($C908,'Policy Characteristics'!$C:$C,0)))</f>
        <v>industry-ag-main.html#fuel-switching</v>
      </c>
      <c r="R908" s="276" t="str">
        <f>IF(ISBLANK(INDEX('Policy Characteristics'!L:L,MATCH($C908,'Policy Characteristics'!$C:$C,0))),"",INDEX('Policy Characteristics'!L:L,MATCH($C908,'Policy Characteristics'!$C:$C,0)))</f>
        <v>industry-elec-and-hydrogen.html</v>
      </c>
    </row>
    <row r="909" spans="1:18" s="2" customFormat="1" x14ac:dyDescent="0.25">
      <c r="A909" s="276" t="str">
        <f>IF(ISBLANK(INDEX('Policy Characteristics'!A:A,MATCH($C909,'Policy Characteristics'!$C:$C,0))),"",INDEX('Policy Characteristics'!A:A,MATCH($C909,'Policy Characteristics'!$C:$C,0)))</f>
        <v>Industry</v>
      </c>
      <c r="B909" s="285" t="str">
        <f>IF(ISBLANK(INDEX('Policy Characteristics'!B:B,MATCH($C909,'Policy Characteristics'!$C:$C,0))),"",INDEX('Policy Characteristics'!B:B,MATCH($C909,'Policy Characteristics'!$C:$C,0)))</f>
        <v>Hydrogen Combustion</v>
      </c>
      <c r="C909" s="276" t="str">
        <f t="shared" si="38"/>
        <v>Fraction of Eligible Industrial Energy Use Shifted to Hydrogen</v>
      </c>
      <c r="D909" s="6" t="s">
        <v>3121</v>
      </c>
      <c r="E909" s="1" t="s">
        <v>3607</v>
      </c>
      <c r="F909" t="s">
        <v>3083</v>
      </c>
      <c r="G909" s="47" t="s">
        <v>3614</v>
      </c>
      <c r="H909" s="44">
        <v>2195</v>
      </c>
      <c r="I909" s="347" t="s">
        <v>44</v>
      </c>
      <c r="J909" s="277" t="str">
        <f>IF(ISBLANK(INDEX('Policy Characteristics'!D:D,MATCH($C909,'Policy Characteristics'!$C:$C,0))),"",INDEX('Policy Characteristics'!D:D,MATCH($C909,'Policy Characteristics'!$C:$C,0)))</f>
        <v>Hydrogen Combustion</v>
      </c>
      <c r="K909" s="276" t="str">
        <f>IF(ISBLANK(INDEX('Policy Characteristics'!E:E,MATCH($C909,'Policy Characteristics'!$C:$C,0))),"",INDEX('Policy Characteristics'!E:E,MATCH($C909,'Policy Characteristics'!$C:$C,0)))</f>
        <v>indst shift to hydrogen</v>
      </c>
      <c r="L909" s="284">
        <f>IF(ISBLANK(INDEX('Policy Characteristics'!F:F,MATCH($C909,'Policy Characteristics'!$C:$C,0))),"",INDEX('Policy Characteristics'!F:F,MATCH($C909,'Policy Characteristics'!$C:$C,0)))</f>
        <v>0</v>
      </c>
      <c r="M909" s="284">
        <f>IF(ISBLANK(INDEX('Policy Characteristics'!G:G,MATCH($C909,'Policy Characteristics'!$C:$C,0))),"",INDEX('Policy Characteristics'!G:G,MATCH($C909,'Policy Characteristics'!$C:$C,0)))</f>
        <v>1</v>
      </c>
      <c r="N909" s="284">
        <f>IF(ISBLANK(INDEX('Policy Characteristics'!H:H,MATCH($C909,'Policy Characteristics'!$C:$C,0))),"",INDEX('Policy Characteristics'!H:H,MATCH($C909,'Policy Characteristics'!$C:$C,0)))</f>
        <v>0.01</v>
      </c>
      <c r="O909" s="276" t="str">
        <f>IF(ISBLANK(INDEX('Policy Characteristics'!I:I,MATCH($C909,'Policy Characteristics'!$C:$C,0))),"",INDEX('Policy Characteristics'!I:I,MATCH($C909,'Policy Characteristics'!$C:$C,0)))</f>
        <v>% of fuel shifted</v>
      </c>
      <c r="P909" s="276" t="str">
        <f>IF(ISBLANK(INDEX('Policy Characteristics'!J:J,MATCH($C909,'Policy Characteristics'!$C:$C,0))),"",INDEX('Policy Characteristics'!J:J,MATCH($C909,'Policy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09" s="276" t="str">
        <f>IF(ISBLANK(INDEX('Policy Characteristics'!K:K,MATCH($C909,'Policy Characteristics'!$C:$C,0))),"",INDEX('Policy Characteristics'!K:K,MATCH($C909,'Policy Characteristics'!$C:$C,0)))</f>
        <v>industry-ag-main.html#fuel-switching</v>
      </c>
      <c r="R909" s="276" t="str">
        <f>IF(ISBLANK(INDEX('Policy Characteristics'!L:L,MATCH($C909,'Policy Characteristics'!$C:$C,0))),"",INDEX('Policy Characteristics'!L:L,MATCH($C909,'Policy Characteristics'!$C:$C,0)))</f>
        <v>industry-elec-and-hydrogen.html</v>
      </c>
    </row>
    <row r="910" spans="1:18" s="2" customFormat="1" x14ac:dyDescent="0.25">
      <c r="A910" s="276" t="str">
        <f>IF(ISBLANK(INDEX('Policy Characteristics'!A:A,MATCH($C910,'Policy Characteristics'!$C:$C,0))),"",INDEX('Policy Characteristics'!A:A,MATCH($C910,'Policy Characteristics'!$C:$C,0)))</f>
        <v>Industry</v>
      </c>
      <c r="B910" s="285" t="str">
        <f>IF(ISBLANK(INDEX('Policy Characteristics'!B:B,MATCH($C910,'Policy Characteristics'!$C:$C,0))),"",INDEX('Policy Characteristics'!B:B,MATCH($C910,'Policy Characteristics'!$C:$C,0)))</f>
        <v>Hydrogen Combustion</v>
      </c>
      <c r="C910" s="276" t="str">
        <f t="shared" si="38"/>
        <v>Fraction of Eligible Industrial Energy Use Shifted to Hydrogen</v>
      </c>
      <c r="D910" s="6" t="s">
        <v>3121</v>
      </c>
      <c r="E910" s="1" t="s">
        <v>3608</v>
      </c>
      <c r="F910" t="s">
        <v>3083</v>
      </c>
      <c r="G910" s="47" t="s">
        <v>3615</v>
      </c>
      <c r="H910" s="44">
        <v>2196</v>
      </c>
      <c r="I910" s="347" t="s">
        <v>44</v>
      </c>
      <c r="J910" s="277" t="str">
        <f>IF(ISBLANK(INDEX('Policy Characteristics'!D:D,MATCH($C910,'Policy Characteristics'!$C:$C,0))),"",INDEX('Policy Characteristics'!D:D,MATCH($C910,'Policy Characteristics'!$C:$C,0)))</f>
        <v>Hydrogen Combustion</v>
      </c>
      <c r="K910" s="276" t="str">
        <f>IF(ISBLANK(INDEX('Policy Characteristics'!E:E,MATCH($C910,'Policy Characteristics'!$C:$C,0))),"",INDEX('Policy Characteristics'!E:E,MATCH($C910,'Policy Characteristics'!$C:$C,0)))</f>
        <v>indst shift to hydrogen</v>
      </c>
      <c r="L910" s="284">
        <f>IF(ISBLANK(INDEX('Policy Characteristics'!F:F,MATCH($C910,'Policy Characteristics'!$C:$C,0))),"",INDEX('Policy Characteristics'!F:F,MATCH($C910,'Policy Characteristics'!$C:$C,0)))</f>
        <v>0</v>
      </c>
      <c r="M910" s="284">
        <f>IF(ISBLANK(INDEX('Policy Characteristics'!G:G,MATCH($C910,'Policy Characteristics'!$C:$C,0))),"",INDEX('Policy Characteristics'!G:G,MATCH($C910,'Policy Characteristics'!$C:$C,0)))</f>
        <v>1</v>
      </c>
      <c r="N910" s="284">
        <f>IF(ISBLANK(INDEX('Policy Characteristics'!H:H,MATCH($C910,'Policy Characteristics'!$C:$C,0))),"",INDEX('Policy Characteristics'!H:H,MATCH($C910,'Policy Characteristics'!$C:$C,0)))</f>
        <v>0.01</v>
      </c>
      <c r="O910" s="276" t="str">
        <f>IF(ISBLANK(INDEX('Policy Characteristics'!I:I,MATCH($C910,'Policy Characteristics'!$C:$C,0))),"",INDEX('Policy Characteristics'!I:I,MATCH($C910,'Policy Characteristics'!$C:$C,0)))</f>
        <v>% of fuel shifted</v>
      </c>
      <c r="P910" s="276" t="str">
        <f>IF(ISBLANK(INDEX('Policy Characteristics'!J:J,MATCH($C910,'Policy Characteristics'!$C:$C,0))),"",INDEX('Policy Characteristics'!J:J,MATCH($C910,'Policy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0" s="276" t="str">
        <f>IF(ISBLANK(INDEX('Policy Characteristics'!K:K,MATCH($C910,'Policy Characteristics'!$C:$C,0))),"",INDEX('Policy Characteristics'!K:K,MATCH($C910,'Policy Characteristics'!$C:$C,0)))</f>
        <v>industry-ag-main.html#fuel-switching</v>
      </c>
      <c r="R910" s="276" t="str">
        <f>IF(ISBLANK(INDEX('Policy Characteristics'!L:L,MATCH($C910,'Policy Characteristics'!$C:$C,0))),"",INDEX('Policy Characteristics'!L:L,MATCH($C910,'Policy Characteristics'!$C:$C,0)))</f>
        <v>industry-elec-and-hydrogen.html</v>
      </c>
    </row>
    <row r="911" spans="1:18" s="2" customFormat="1" x14ac:dyDescent="0.25">
      <c r="A911" s="276" t="str">
        <f>IF(ISBLANK(INDEX('Policy Characteristics'!A:A,MATCH($C911,'Policy Characteristics'!$C:$C,0))),"",INDEX('Policy Characteristics'!A:A,MATCH($C911,'Policy Characteristics'!$C:$C,0)))</f>
        <v>Industry</v>
      </c>
      <c r="B911" s="285" t="str">
        <f>IF(ISBLANK(INDEX('Policy Characteristics'!B:B,MATCH($C911,'Policy Characteristics'!$C:$C,0))),"",INDEX('Policy Characteristics'!B:B,MATCH($C911,'Policy Characteristics'!$C:$C,0)))</f>
        <v>Hydrogen Combustion</v>
      </c>
      <c r="C911" s="276" t="str">
        <f t="shared" si="38"/>
        <v>Fraction of Eligible Industrial Energy Use Shifted to Hydrogen</v>
      </c>
      <c r="D911" s="6" t="s">
        <v>3121</v>
      </c>
      <c r="E911" s="1" t="s">
        <v>3609</v>
      </c>
      <c r="F911" t="s">
        <v>3083</v>
      </c>
      <c r="G911" s="47" t="s">
        <v>3616</v>
      </c>
      <c r="H911" s="44">
        <v>2197</v>
      </c>
      <c r="I911" s="347" t="s">
        <v>44</v>
      </c>
      <c r="J911" s="277" t="str">
        <f>IF(ISBLANK(INDEX('Policy Characteristics'!D:D,MATCH($C911,'Policy Characteristics'!$C:$C,0))),"",INDEX('Policy Characteristics'!D:D,MATCH($C911,'Policy Characteristics'!$C:$C,0)))</f>
        <v>Hydrogen Combustion</v>
      </c>
      <c r="K911" s="276" t="str">
        <f>IF(ISBLANK(INDEX('Policy Characteristics'!E:E,MATCH($C911,'Policy Characteristics'!$C:$C,0))),"",INDEX('Policy Characteristics'!E:E,MATCH($C911,'Policy Characteristics'!$C:$C,0)))</f>
        <v>indst shift to hydrogen</v>
      </c>
      <c r="L911" s="284">
        <f>IF(ISBLANK(INDEX('Policy Characteristics'!F:F,MATCH($C911,'Policy Characteristics'!$C:$C,0))),"",INDEX('Policy Characteristics'!F:F,MATCH($C911,'Policy Characteristics'!$C:$C,0)))</f>
        <v>0</v>
      </c>
      <c r="M911" s="284">
        <f>IF(ISBLANK(INDEX('Policy Characteristics'!G:G,MATCH($C911,'Policy Characteristics'!$C:$C,0))),"",INDEX('Policy Characteristics'!G:G,MATCH($C911,'Policy Characteristics'!$C:$C,0)))</f>
        <v>1</v>
      </c>
      <c r="N911" s="284">
        <f>IF(ISBLANK(INDEX('Policy Characteristics'!H:H,MATCH($C911,'Policy Characteristics'!$C:$C,0))),"",INDEX('Policy Characteristics'!H:H,MATCH($C911,'Policy Characteristics'!$C:$C,0)))</f>
        <v>0.01</v>
      </c>
      <c r="O911" s="276" t="str">
        <f>IF(ISBLANK(INDEX('Policy Characteristics'!I:I,MATCH($C911,'Policy Characteristics'!$C:$C,0))),"",INDEX('Policy Characteristics'!I:I,MATCH($C911,'Policy Characteristics'!$C:$C,0)))</f>
        <v>% of fuel shifted</v>
      </c>
      <c r="P911" s="276" t="str">
        <f>IF(ISBLANK(INDEX('Policy Characteristics'!J:J,MATCH($C911,'Policy Characteristics'!$C:$C,0))),"",INDEX('Policy Characteristics'!J:J,MATCH($C911,'Policy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1" s="276" t="str">
        <f>IF(ISBLANK(INDEX('Policy Characteristics'!K:K,MATCH($C911,'Policy Characteristics'!$C:$C,0))),"",INDEX('Policy Characteristics'!K:K,MATCH($C911,'Policy Characteristics'!$C:$C,0)))</f>
        <v>industry-ag-main.html#fuel-switching</v>
      </c>
      <c r="R911" s="276" t="str">
        <f>IF(ISBLANK(INDEX('Policy Characteristics'!L:L,MATCH($C911,'Policy Characteristics'!$C:$C,0))),"",INDEX('Policy Characteristics'!L:L,MATCH($C911,'Policy Characteristics'!$C:$C,0)))</f>
        <v>industry-elec-and-hydrogen.html</v>
      </c>
    </row>
    <row r="912" spans="1:18" s="2" customFormat="1" x14ac:dyDescent="0.25">
      <c r="A912" s="276" t="str">
        <f>IF(ISBLANK(INDEX('Policy Characteristics'!A:A,MATCH($C912,'Policy Characteristics'!$C:$C,0))),"",INDEX('Policy Characteristics'!A:A,MATCH($C912,'Policy Characteristics'!$C:$C,0)))</f>
        <v>Industry</v>
      </c>
      <c r="B912" s="285" t="str">
        <f>IF(ISBLANK(INDEX('Policy Characteristics'!B:B,MATCH($C912,'Policy Characteristics'!$C:$C,0))),"",INDEX('Policy Characteristics'!B:B,MATCH($C912,'Policy Characteristics'!$C:$C,0)))</f>
        <v>Hydrogen Combustion</v>
      </c>
      <c r="C912" s="276" t="str">
        <f t="shared" si="38"/>
        <v>Fraction of Eligible Industrial Energy Use Shifted to Hydrogen</v>
      </c>
      <c r="D912" s="6" t="s">
        <v>3121</v>
      </c>
      <c r="E912" s="1" t="s">
        <v>3610</v>
      </c>
      <c r="F912" t="s">
        <v>3083</v>
      </c>
      <c r="G912" s="47" t="s">
        <v>3617</v>
      </c>
      <c r="H912" s="44">
        <v>2198</v>
      </c>
      <c r="I912" s="347" t="s">
        <v>45</v>
      </c>
      <c r="J912" s="277" t="str">
        <f>IF(ISBLANK(INDEX('Policy Characteristics'!D:D,MATCH($C912,'Policy Characteristics'!$C:$C,0))),"",INDEX('Policy Characteristics'!D:D,MATCH($C912,'Policy Characteristics'!$C:$C,0)))</f>
        <v>Hydrogen Combustion</v>
      </c>
      <c r="K912" s="276" t="str">
        <f>IF(ISBLANK(INDEX('Policy Characteristics'!E:E,MATCH($C912,'Policy Characteristics'!$C:$C,0))),"",INDEX('Policy Characteristics'!E:E,MATCH($C912,'Policy Characteristics'!$C:$C,0)))</f>
        <v>indst shift to hydrogen</v>
      </c>
      <c r="L912" s="284">
        <f>IF(ISBLANK(INDEX('Policy Characteristics'!F:F,MATCH($C912,'Policy Characteristics'!$C:$C,0))),"",INDEX('Policy Characteristics'!F:F,MATCH($C912,'Policy Characteristics'!$C:$C,0)))</f>
        <v>0</v>
      </c>
      <c r="M912" s="284">
        <f>IF(ISBLANK(INDEX('Policy Characteristics'!G:G,MATCH($C912,'Policy Characteristics'!$C:$C,0))),"",INDEX('Policy Characteristics'!G:G,MATCH($C912,'Policy Characteristics'!$C:$C,0)))</f>
        <v>1</v>
      </c>
      <c r="N912" s="284">
        <f>IF(ISBLANK(INDEX('Policy Characteristics'!H:H,MATCH($C912,'Policy Characteristics'!$C:$C,0))),"",INDEX('Policy Characteristics'!H:H,MATCH($C912,'Policy Characteristics'!$C:$C,0)))</f>
        <v>0.01</v>
      </c>
      <c r="O912" s="276" t="str">
        <f>IF(ISBLANK(INDEX('Policy Characteristics'!I:I,MATCH($C912,'Policy Characteristics'!$C:$C,0))),"",INDEX('Policy Characteristics'!I:I,MATCH($C912,'Policy Characteristics'!$C:$C,0)))</f>
        <v>% of fuel shifted</v>
      </c>
      <c r="P912" s="276" t="str">
        <f>IF(ISBLANK(INDEX('Policy Characteristics'!J:J,MATCH($C912,'Policy Characteristics'!$C:$C,0))),"",INDEX('Policy Characteristics'!J:J,MATCH($C912,'Policy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2" s="276" t="str">
        <f>IF(ISBLANK(INDEX('Policy Characteristics'!K:K,MATCH($C912,'Policy Characteristics'!$C:$C,0))),"",INDEX('Policy Characteristics'!K:K,MATCH($C912,'Policy Characteristics'!$C:$C,0)))</f>
        <v>industry-ag-main.html#fuel-switching</v>
      </c>
      <c r="R912" s="276" t="str">
        <f>IF(ISBLANK(INDEX('Policy Characteristics'!L:L,MATCH($C912,'Policy Characteristics'!$C:$C,0))),"",INDEX('Policy Characteristics'!L:L,MATCH($C912,'Policy Characteristics'!$C:$C,0)))</f>
        <v>industry-elec-and-hydrogen.html</v>
      </c>
    </row>
    <row r="913" spans="1:18" s="2" customFormat="1" x14ac:dyDescent="0.25">
      <c r="A913" s="276" t="str">
        <f>IF(ISBLANK(INDEX('Policy Characteristics'!A:A,MATCH($C913,'Policy Characteristics'!$C:$C,0))),"",INDEX('Policy Characteristics'!A:A,MATCH($C913,'Policy Characteristics'!$C:$C,0)))</f>
        <v>Industry</v>
      </c>
      <c r="B913" s="285" t="str">
        <f>IF(ISBLANK(INDEX('Policy Characteristics'!B:B,MATCH($C913,'Policy Characteristics'!$C:$C,0))),"",INDEX('Policy Characteristics'!B:B,MATCH($C913,'Policy Characteristics'!$C:$C,0)))</f>
        <v>Hydrogen Combustion</v>
      </c>
      <c r="C913" s="276" t="str">
        <f t="shared" si="38"/>
        <v>Fraction of Eligible Industrial Energy Use Shifted to Hydrogen</v>
      </c>
      <c r="D913" s="6" t="s">
        <v>3121</v>
      </c>
      <c r="E913" s="1" t="s">
        <v>3611</v>
      </c>
      <c r="F913" t="s">
        <v>3083</v>
      </c>
      <c r="G913" s="47" t="s">
        <v>3618</v>
      </c>
      <c r="H913" s="44">
        <v>2199</v>
      </c>
      <c r="I913" s="347" t="s">
        <v>44</v>
      </c>
      <c r="J913" s="277" t="str">
        <f>IF(ISBLANK(INDEX('Policy Characteristics'!D:D,MATCH($C913,'Policy Characteristics'!$C:$C,0))),"",INDEX('Policy Characteristics'!D:D,MATCH($C913,'Policy Characteristics'!$C:$C,0)))</f>
        <v>Hydrogen Combustion</v>
      </c>
      <c r="K913" s="276" t="str">
        <f>IF(ISBLANK(INDEX('Policy Characteristics'!E:E,MATCH($C913,'Policy Characteristics'!$C:$C,0))),"",INDEX('Policy Characteristics'!E:E,MATCH($C913,'Policy Characteristics'!$C:$C,0)))</f>
        <v>indst shift to hydrogen</v>
      </c>
      <c r="L913" s="284">
        <f>IF(ISBLANK(INDEX('Policy Characteristics'!F:F,MATCH($C913,'Policy Characteristics'!$C:$C,0))),"",INDEX('Policy Characteristics'!F:F,MATCH($C913,'Policy Characteristics'!$C:$C,0)))</f>
        <v>0</v>
      </c>
      <c r="M913" s="284">
        <f>IF(ISBLANK(INDEX('Policy Characteristics'!G:G,MATCH($C913,'Policy Characteristics'!$C:$C,0))),"",INDEX('Policy Characteristics'!G:G,MATCH($C913,'Policy Characteristics'!$C:$C,0)))</f>
        <v>1</v>
      </c>
      <c r="N913" s="284">
        <f>IF(ISBLANK(INDEX('Policy Characteristics'!H:H,MATCH($C913,'Policy Characteristics'!$C:$C,0))),"",INDEX('Policy Characteristics'!H:H,MATCH($C913,'Policy Characteristics'!$C:$C,0)))</f>
        <v>0.01</v>
      </c>
      <c r="O913" s="276" t="str">
        <f>IF(ISBLANK(INDEX('Policy Characteristics'!I:I,MATCH($C913,'Policy Characteristics'!$C:$C,0))),"",INDEX('Policy Characteristics'!I:I,MATCH($C913,'Policy Characteristics'!$C:$C,0)))</f>
        <v>% of fuel shifted</v>
      </c>
      <c r="P913" s="276" t="str">
        <f>IF(ISBLANK(INDEX('Policy Characteristics'!J:J,MATCH($C913,'Policy Characteristics'!$C:$C,0))),"",INDEX('Policy Characteristics'!J:J,MATCH($C913,'Policy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3" s="276" t="str">
        <f>IF(ISBLANK(INDEX('Policy Characteristics'!K:K,MATCH($C913,'Policy Characteristics'!$C:$C,0))),"",INDEX('Policy Characteristics'!K:K,MATCH($C913,'Policy Characteristics'!$C:$C,0)))</f>
        <v>industry-ag-main.html#fuel-switching</v>
      </c>
      <c r="R913" s="276" t="str">
        <f>IF(ISBLANK(INDEX('Policy Characteristics'!L:L,MATCH($C913,'Policy Characteristics'!$C:$C,0))),"",INDEX('Policy Characteristics'!L:L,MATCH($C913,'Policy Characteristics'!$C:$C,0)))</f>
        <v>industry-elec-and-hydrogen.html</v>
      </c>
    </row>
    <row r="914" spans="1:18" s="2" customFormat="1" x14ac:dyDescent="0.25">
      <c r="A914" s="276" t="str">
        <f>IF(ISBLANK(INDEX('Policy Characteristics'!A:A,MATCH($C914,'Policy Characteristics'!$C:$C,0))),"",INDEX('Policy Characteristics'!A:A,MATCH($C914,'Policy Characteristics'!$C:$C,0)))</f>
        <v>Industry</v>
      </c>
      <c r="B914" s="285" t="str">
        <f>IF(ISBLANK(INDEX('Policy Characteristics'!B:B,MATCH($C914,'Policy Characteristics'!$C:$C,0))),"",INDEX('Policy Characteristics'!B:B,MATCH($C914,'Policy Characteristics'!$C:$C,0)))</f>
        <v>Hydrogen Combustion</v>
      </c>
      <c r="C914" s="276" t="str">
        <f t="shared" si="38"/>
        <v>Fraction of Eligible Industrial Energy Use Shifted to Hydrogen</v>
      </c>
      <c r="D914" s="6" t="s">
        <v>3121</v>
      </c>
      <c r="E914" s="1" t="s">
        <v>3612</v>
      </c>
      <c r="F914" t="s">
        <v>3083</v>
      </c>
      <c r="G914" s="47" t="s">
        <v>3619</v>
      </c>
      <c r="H914" s="44">
        <v>2200</v>
      </c>
      <c r="I914" s="347" t="s">
        <v>45</v>
      </c>
      <c r="J914" s="277" t="str">
        <f>IF(ISBLANK(INDEX('Policy Characteristics'!D:D,MATCH($C914,'Policy Characteristics'!$C:$C,0))),"",INDEX('Policy Characteristics'!D:D,MATCH($C914,'Policy Characteristics'!$C:$C,0)))</f>
        <v>Hydrogen Combustion</v>
      </c>
      <c r="K914" s="276" t="str">
        <f>IF(ISBLANK(INDEX('Policy Characteristics'!E:E,MATCH($C914,'Policy Characteristics'!$C:$C,0))),"",INDEX('Policy Characteristics'!E:E,MATCH($C914,'Policy Characteristics'!$C:$C,0)))</f>
        <v>indst shift to hydrogen</v>
      </c>
      <c r="L914" s="284">
        <f>IF(ISBLANK(INDEX('Policy Characteristics'!F:F,MATCH($C914,'Policy Characteristics'!$C:$C,0))),"",INDEX('Policy Characteristics'!F:F,MATCH($C914,'Policy Characteristics'!$C:$C,0)))</f>
        <v>0</v>
      </c>
      <c r="M914" s="284">
        <f>IF(ISBLANK(INDEX('Policy Characteristics'!G:G,MATCH($C914,'Policy Characteristics'!$C:$C,0))),"",INDEX('Policy Characteristics'!G:G,MATCH($C914,'Policy Characteristics'!$C:$C,0)))</f>
        <v>1</v>
      </c>
      <c r="N914" s="284">
        <f>IF(ISBLANK(INDEX('Policy Characteristics'!H:H,MATCH($C914,'Policy Characteristics'!$C:$C,0))),"",INDEX('Policy Characteristics'!H:H,MATCH($C914,'Policy Characteristics'!$C:$C,0)))</f>
        <v>0.01</v>
      </c>
      <c r="O914" s="276" t="str">
        <f>IF(ISBLANK(INDEX('Policy Characteristics'!I:I,MATCH($C914,'Policy Characteristics'!$C:$C,0))),"",INDEX('Policy Characteristics'!I:I,MATCH($C914,'Policy Characteristics'!$C:$C,0)))</f>
        <v>% of fuel shifted</v>
      </c>
      <c r="P914" s="276" t="str">
        <f>IF(ISBLANK(INDEX('Policy Characteristics'!J:J,MATCH($C914,'Policy Characteristics'!$C:$C,0))),"",INDEX('Policy Characteristics'!J:J,MATCH($C914,'Policy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4" s="276" t="str">
        <f>IF(ISBLANK(INDEX('Policy Characteristics'!K:K,MATCH($C914,'Policy Characteristics'!$C:$C,0))),"",INDEX('Policy Characteristics'!K:K,MATCH($C914,'Policy Characteristics'!$C:$C,0)))</f>
        <v>industry-ag-main.html#fuel-switching</v>
      </c>
      <c r="R914" s="276" t="str">
        <f>IF(ISBLANK(INDEX('Policy Characteristics'!L:L,MATCH($C914,'Policy Characteristics'!$C:$C,0))),"",INDEX('Policy Characteristics'!L:L,MATCH($C914,'Policy Characteristics'!$C:$C,0)))</f>
        <v>industry-elec-and-hydrogen.html</v>
      </c>
    </row>
    <row r="915" spans="1:18" s="2" customFormat="1" x14ac:dyDescent="0.25">
      <c r="A915" s="276" t="str">
        <f>IF(ISBLANK(INDEX('Policy Characteristics'!A:A,MATCH($C915,'Policy Characteristics'!$C:$C,0))),"",INDEX('Policy Characteristics'!A:A,MATCH($C915,'Policy Characteristics'!$C:$C,0)))</f>
        <v>Industry</v>
      </c>
      <c r="B915" s="285" t="str">
        <f>IF(ISBLANK(INDEX('Policy Characteristics'!B:B,MATCH($C915,'Policy Characteristics'!$C:$C,0))),"",INDEX('Policy Characteristics'!B:B,MATCH($C915,'Policy Characteristics'!$C:$C,0)))</f>
        <v>Hydrogen Combustion</v>
      </c>
      <c r="C915" s="276" t="str">
        <f t="shared" si="38"/>
        <v>Fraction of Eligible Industrial Energy Use Shifted to Hydrogen</v>
      </c>
      <c r="D915" s="6" t="s">
        <v>3121</v>
      </c>
      <c r="E915" s="1" t="s">
        <v>3606</v>
      </c>
      <c r="F915" t="s">
        <v>3083</v>
      </c>
      <c r="G915" s="47" t="s">
        <v>3620</v>
      </c>
      <c r="H915" s="44">
        <v>2201</v>
      </c>
      <c r="I915" s="347" t="s">
        <v>45</v>
      </c>
      <c r="J915" s="277" t="str">
        <f>IF(ISBLANK(INDEX('Policy Characteristics'!D:D,MATCH($C915,'Policy Characteristics'!$C:$C,0))),"",INDEX('Policy Characteristics'!D:D,MATCH($C915,'Policy Characteristics'!$C:$C,0)))</f>
        <v>Hydrogen Combustion</v>
      </c>
      <c r="K915" s="276" t="str">
        <f>IF(ISBLANK(INDEX('Policy Characteristics'!E:E,MATCH($C915,'Policy Characteristics'!$C:$C,0))),"",INDEX('Policy Characteristics'!E:E,MATCH($C915,'Policy Characteristics'!$C:$C,0)))</f>
        <v>indst shift to hydrogen</v>
      </c>
      <c r="L915" s="284">
        <f>IF(ISBLANK(INDEX('Policy Characteristics'!F:F,MATCH($C915,'Policy Characteristics'!$C:$C,0))),"",INDEX('Policy Characteristics'!F:F,MATCH($C915,'Policy Characteristics'!$C:$C,0)))</f>
        <v>0</v>
      </c>
      <c r="M915" s="284">
        <f>IF(ISBLANK(INDEX('Policy Characteristics'!G:G,MATCH($C915,'Policy Characteristics'!$C:$C,0))),"",INDEX('Policy Characteristics'!G:G,MATCH($C915,'Policy Characteristics'!$C:$C,0)))</f>
        <v>1</v>
      </c>
      <c r="N915" s="284">
        <f>IF(ISBLANK(INDEX('Policy Characteristics'!H:H,MATCH($C915,'Policy Characteristics'!$C:$C,0))),"",INDEX('Policy Characteristics'!H:H,MATCH($C915,'Policy Characteristics'!$C:$C,0)))</f>
        <v>0.01</v>
      </c>
      <c r="O915" s="276" t="str">
        <f>IF(ISBLANK(INDEX('Policy Characteristics'!I:I,MATCH($C915,'Policy Characteristics'!$C:$C,0))),"",INDEX('Policy Characteristics'!I:I,MATCH($C915,'Policy Characteristics'!$C:$C,0)))</f>
        <v>% of fuel shifted</v>
      </c>
      <c r="P915" s="276" t="str">
        <f>IF(ISBLANK(INDEX('Policy Characteristics'!J:J,MATCH($C915,'Policy Characteristics'!$C:$C,0))),"",INDEX('Policy Characteristics'!J:J,MATCH($C915,'Policy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5" s="276" t="str">
        <f>IF(ISBLANK(INDEX('Policy Characteristics'!K:K,MATCH($C915,'Policy Characteristics'!$C:$C,0))),"",INDEX('Policy Characteristics'!K:K,MATCH($C915,'Policy Characteristics'!$C:$C,0)))</f>
        <v>industry-ag-main.html#fuel-switching</v>
      </c>
      <c r="R915" s="276" t="str">
        <f>IF(ISBLANK(INDEX('Policy Characteristics'!L:L,MATCH($C915,'Policy Characteristics'!$C:$C,0))),"",INDEX('Policy Characteristics'!L:L,MATCH($C915,'Policy Characteristics'!$C:$C,0)))</f>
        <v>industry-elec-and-hydrogen.html</v>
      </c>
    </row>
    <row r="916" spans="1:18" s="2" customFormat="1" x14ac:dyDescent="0.25">
      <c r="A916" s="276" t="str">
        <f>IF(ISBLANK(INDEX('Policy Characteristics'!A:A,MATCH($C916,'Policy Characteristics'!$C:$C,0))),"",INDEX('Policy Characteristics'!A:A,MATCH($C916,'Policy Characteristics'!$C:$C,0)))</f>
        <v>Industry</v>
      </c>
      <c r="B916" s="285" t="str">
        <f>IF(ISBLANK(INDEX('Policy Characteristics'!B:B,MATCH($C916,'Policy Characteristics'!$C:$C,0))),"",INDEX('Policy Characteristics'!B:B,MATCH($C916,'Policy Characteristics'!$C:$C,0)))</f>
        <v>Hydrogen Combustion</v>
      </c>
      <c r="C916" s="276" t="str">
        <f t="shared" si="38"/>
        <v>Fraction of Eligible Industrial Energy Use Shifted to Hydrogen</v>
      </c>
      <c r="D916" s="6" t="s">
        <v>3122</v>
      </c>
      <c r="E916" s="1" t="s">
        <v>3605</v>
      </c>
      <c r="F916" t="s">
        <v>3084</v>
      </c>
      <c r="G916" s="47" t="s">
        <v>3613</v>
      </c>
      <c r="H916" s="44">
        <v>2202</v>
      </c>
      <c r="I916" s="347" t="s">
        <v>44</v>
      </c>
      <c r="J916" s="277" t="str">
        <f>IF(ISBLANK(INDEX('Policy Characteristics'!D:D,MATCH($C916,'Policy Characteristics'!$C:$C,0))),"",INDEX('Policy Characteristics'!D:D,MATCH($C916,'Policy Characteristics'!$C:$C,0)))</f>
        <v>Hydrogen Combustion</v>
      </c>
      <c r="K916" s="276" t="str">
        <f>IF(ISBLANK(INDEX('Policy Characteristics'!E:E,MATCH($C916,'Policy Characteristics'!$C:$C,0))),"",INDEX('Policy Characteristics'!E:E,MATCH($C916,'Policy Characteristics'!$C:$C,0)))</f>
        <v>indst shift to hydrogen</v>
      </c>
      <c r="L916" s="284">
        <f>IF(ISBLANK(INDEX('Policy Characteristics'!F:F,MATCH($C916,'Policy Characteristics'!$C:$C,0))),"",INDEX('Policy Characteristics'!F:F,MATCH($C916,'Policy Characteristics'!$C:$C,0)))</f>
        <v>0</v>
      </c>
      <c r="M916" s="284">
        <f>IF(ISBLANK(INDEX('Policy Characteristics'!G:G,MATCH($C916,'Policy Characteristics'!$C:$C,0))),"",INDEX('Policy Characteristics'!G:G,MATCH($C916,'Policy Characteristics'!$C:$C,0)))</f>
        <v>1</v>
      </c>
      <c r="N916" s="284">
        <f>IF(ISBLANK(INDEX('Policy Characteristics'!H:H,MATCH($C916,'Policy Characteristics'!$C:$C,0))),"",INDEX('Policy Characteristics'!H:H,MATCH($C916,'Policy Characteristics'!$C:$C,0)))</f>
        <v>0.01</v>
      </c>
      <c r="O916" s="276" t="str">
        <f>IF(ISBLANK(INDEX('Policy Characteristics'!I:I,MATCH($C916,'Policy Characteristics'!$C:$C,0))),"",INDEX('Policy Characteristics'!I:I,MATCH($C916,'Policy Characteristics'!$C:$C,0)))</f>
        <v>% of fuel shifted</v>
      </c>
      <c r="P916" s="276" t="str">
        <f>IF(ISBLANK(INDEX('Policy Characteristics'!J:J,MATCH($C916,'Policy Characteristics'!$C:$C,0))),"",INDEX('Policy Characteristics'!J:J,MATCH($C916,'Policy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6" s="276" t="str">
        <f>IF(ISBLANK(INDEX('Policy Characteristics'!K:K,MATCH($C916,'Policy Characteristics'!$C:$C,0))),"",INDEX('Policy Characteristics'!K:K,MATCH($C916,'Policy Characteristics'!$C:$C,0)))</f>
        <v>industry-ag-main.html#fuel-switching</v>
      </c>
      <c r="R916" s="276" t="str">
        <f>IF(ISBLANK(INDEX('Policy Characteristics'!L:L,MATCH($C916,'Policy Characteristics'!$C:$C,0))),"",INDEX('Policy Characteristics'!L:L,MATCH($C916,'Policy Characteristics'!$C:$C,0)))</f>
        <v>industry-elec-and-hydrogen.html</v>
      </c>
    </row>
    <row r="917" spans="1:18" s="2" customFormat="1" x14ac:dyDescent="0.25">
      <c r="A917" s="276" t="str">
        <f>IF(ISBLANK(INDEX('Policy Characteristics'!A:A,MATCH($C917,'Policy Characteristics'!$C:$C,0))),"",INDEX('Policy Characteristics'!A:A,MATCH($C917,'Policy Characteristics'!$C:$C,0)))</f>
        <v>Industry</v>
      </c>
      <c r="B917" s="285" t="str">
        <f>IF(ISBLANK(INDEX('Policy Characteristics'!B:B,MATCH($C917,'Policy Characteristics'!$C:$C,0))),"",INDEX('Policy Characteristics'!B:B,MATCH($C917,'Policy Characteristics'!$C:$C,0)))</f>
        <v>Hydrogen Combustion</v>
      </c>
      <c r="C917" s="276" t="str">
        <f t="shared" si="38"/>
        <v>Fraction of Eligible Industrial Energy Use Shifted to Hydrogen</v>
      </c>
      <c r="D917" s="6" t="s">
        <v>3122</v>
      </c>
      <c r="E917" s="1" t="s">
        <v>3607</v>
      </c>
      <c r="F917" t="s">
        <v>3084</v>
      </c>
      <c r="G917" s="47" t="s">
        <v>3614</v>
      </c>
      <c r="H917" s="44">
        <v>2203</v>
      </c>
      <c r="I917" s="347" t="s">
        <v>44</v>
      </c>
      <c r="J917" s="277" t="str">
        <f>IF(ISBLANK(INDEX('Policy Characteristics'!D:D,MATCH($C917,'Policy Characteristics'!$C:$C,0))),"",INDEX('Policy Characteristics'!D:D,MATCH($C917,'Policy Characteristics'!$C:$C,0)))</f>
        <v>Hydrogen Combustion</v>
      </c>
      <c r="K917" s="276" t="str">
        <f>IF(ISBLANK(INDEX('Policy Characteristics'!E:E,MATCH($C917,'Policy Characteristics'!$C:$C,0))),"",INDEX('Policy Characteristics'!E:E,MATCH($C917,'Policy Characteristics'!$C:$C,0)))</f>
        <v>indst shift to hydrogen</v>
      </c>
      <c r="L917" s="284">
        <f>IF(ISBLANK(INDEX('Policy Characteristics'!F:F,MATCH($C917,'Policy Characteristics'!$C:$C,0))),"",INDEX('Policy Characteristics'!F:F,MATCH($C917,'Policy Characteristics'!$C:$C,0)))</f>
        <v>0</v>
      </c>
      <c r="M917" s="284">
        <f>IF(ISBLANK(INDEX('Policy Characteristics'!G:G,MATCH($C917,'Policy Characteristics'!$C:$C,0))),"",INDEX('Policy Characteristics'!G:G,MATCH($C917,'Policy Characteristics'!$C:$C,0)))</f>
        <v>1</v>
      </c>
      <c r="N917" s="284">
        <f>IF(ISBLANK(INDEX('Policy Characteristics'!H:H,MATCH($C917,'Policy Characteristics'!$C:$C,0))),"",INDEX('Policy Characteristics'!H:H,MATCH($C917,'Policy Characteristics'!$C:$C,0)))</f>
        <v>0.01</v>
      </c>
      <c r="O917" s="276" t="str">
        <f>IF(ISBLANK(INDEX('Policy Characteristics'!I:I,MATCH($C917,'Policy Characteristics'!$C:$C,0))),"",INDEX('Policy Characteristics'!I:I,MATCH($C917,'Policy Characteristics'!$C:$C,0)))</f>
        <v>% of fuel shifted</v>
      </c>
      <c r="P917" s="276" t="str">
        <f>IF(ISBLANK(INDEX('Policy Characteristics'!J:J,MATCH($C917,'Policy Characteristics'!$C:$C,0))),"",INDEX('Policy Characteristics'!J:J,MATCH($C917,'Policy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7" s="276" t="str">
        <f>IF(ISBLANK(INDEX('Policy Characteristics'!K:K,MATCH($C917,'Policy Characteristics'!$C:$C,0))),"",INDEX('Policy Characteristics'!K:K,MATCH($C917,'Policy Characteristics'!$C:$C,0)))</f>
        <v>industry-ag-main.html#fuel-switching</v>
      </c>
      <c r="R917" s="276" t="str">
        <f>IF(ISBLANK(INDEX('Policy Characteristics'!L:L,MATCH($C917,'Policy Characteristics'!$C:$C,0))),"",INDEX('Policy Characteristics'!L:L,MATCH($C917,'Policy Characteristics'!$C:$C,0)))</f>
        <v>industry-elec-and-hydrogen.html</v>
      </c>
    </row>
    <row r="918" spans="1:18" s="2" customFormat="1" x14ac:dyDescent="0.25">
      <c r="A918" s="276" t="str">
        <f>IF(ISBLANK(INDEX('Policy Characteristics'!A:A,MATCH($C918,'Policy Characteristics'!$C:$C,0))),"",INDEX('Policy Characteristics'!A:A,MATCH($C918,'Policy Characteristics'!$C:$C,0)))</f>
        <v>Industry</v>
      </c>
      <c r="B918" s="285" t="str">
        <f>IF(ISBLANK(INDEX('Policy Characteristics'!B:B,MATCH($C918,'Policy Characteristics'!$C:$C,0))),"",INDEX('Policy Characteristics'!B:B,MATCH($C918,'Policy Characteristics'!$C:$C,0)))</f>
        <v>Hydrogen Combustion</v>
      </c>
      <c r="C918" s="276" t="str">
        <f t="shared" si="38"/>
        <v>Fraction of Eligible Industrial Energy Use Shifted to Hydrogen</v>
      </c>
      <c r="D918" s="6" t="s">
        <v>3122</v>
      </c>
      <c r="E918" s="1" t="s">
        <v>3608</v>
      </c>
      <c r="F918" t="s">
        <v>3084</v>
      </c>
      <c r="G918" s="47" t="s">
        <v>3615</v>
      </c>
      <c r="H918" s="44">
        <v>2204</v>
      </c>
      <c r="I918" s="347" t="s">
        <v>44</v>
      </c>
      <c r="J918" s="277" t="str">
        <f>IF(ISBLANK(INDEX('Policy Characteristics'!D:D,MATCH($C918,'Policy Characteristics'!$C:$C,0))),"",INDEX('Policy Characteristics'!D:D,MATCH($C918,'Policy Characteristics'!$C:$C,0)))</f>
        <v>Hydrogen Combustion</v>
      </c>
      <c r="K918" s="276" t="str">
        <f>IF(ISBLANK(INDEX('Policy Characteristics'!E:E,MATCH($C918,'Policy Characteristics'!$C:$C,0))),"",INDEX('Policy Characteristics'!E:E,MATCH($C918,'Policy Characteristics'!$C:$C,0)))</f>
        <v>indst shift to hydrogen</v>
      </c>
      <c r="L918" s="284">
        <f>IF(ISBLANK(INDEX('Policy Characteristics'!F:F,MATCH($C918,'Policy Characteristics'!$C:$C,0))),"",INDEX('Policy Characteristics'!F:F,MATCH($C918,'Policy Characteristics'!$C:$C,0)))</f>
        <v>0</v>
      </c>
      <c r="M918" s="284">
        <f>IF(ISBLANK(INDEX('Policy Characteristics'!G:G,MATCH($C918,'Policy Characteristics'!$C:$C,0))),"",INDEX('Policy Characteristics'!G:G,MATCH($C918,'Policy Characteristics'!$C:$C,0)))</f>
        <v>1</v>
      </c>
      <c r="N918" s="284">
        <f>IF(ISBLANK(INDEX('Policy Characteristics'!H:H,MATCH($C918,'Policy Characteristics'!$C:$C,0))),"",INDEX('Policy Characteristics'!H:H,MATCH($C918,'Policy Characteristics'!$C:$C,0)))</f>
        <v>0.01</v>
      </c>
      <c r="O918" s="276" t="str">
        <f>IF(ISBLANK(INDEX('Policy Characteristics'!I:I,MATCH($C918,'Policy Characteristics'!$C:$C,0))),"",INDEX('Policy Characteristics'!I:I,MATCH($C918,'Policy Characteristics'!$C:$C,0)))</f>
        <v>% of fuel shifted</v>
      </c>
      <c r="P918" s="276" t="str">
        <f>IF(ISBLANK(INDEX('Policy Characteristics'!J:J,MATCH($C918,'Policy Characteristics'!$C:$C,0))),"",INDEX('Policy Characteristics'!J:J,MATCH($C918,'Policy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8" s="276" t="str">
        <f>IF(ISBLANK(INDEX('Policy Characteristics'!K:K,MATCH($C918,'Policy Characteristics'!$C:$C,0))),"",INDEX('Policy Characteristics'!K:K,MATCH($C918,'Policy Characteristics'!$C:$C,0)))</f>
        <v>industry-ag-main.html#fuel-switching</v>
      </c>
      <c r="R918" s="276" t="str">
        <f>IF(ISBLANK(INDEX('Policy Characteristics'!L:L,MATCH($C918,'Policy Characteristics'!$C:$C,0))),"",INDEX('Policy Characteristics'!L:L,MATCH($C918,'Policy Characteristics'!$C:$C,0)))</f>
        <v>industry-elec-and-hydrogen.html</v>
      </c>
    </row>
    <row r="919" spans="1:18" s="2" customFormat="1" x14ac:dyDescent="0.25">
      <c r="A919" s="276" t="str">
        <f>IF(ISBLANK(INDEX('Policy Characteristics'!A:A,MATCH($C919,'Policy Characteristics'!$C:$C,0))),"",INDEX('Policy Characteristics'!A:A,MATCH($C919,'Policy Characteristics'!$C:$C,0)))</f>
        <v>Industry</v>
      </c>
      <c r="B919" s="285" t="str">
        <f>IF(ISBLANK(INDEX('Policy Characteristics'!B:B,MATCH($C919,'Policy Characteristics'!$C:$C,0))),"",INDEX('Policy Characteristics'!B:B,MATCH($C919,'Policy Characteristics'!$C:$C,0)))</f>
        <v>Hydrogen Combustion</v>
      </c>
      <c r="C919" s="276" t="str">
        <f t="shared" si="38"/>
        <v>Fraction of Eligible Industrial Energy Use Shifted to Hydrogen</v>
      </c>
      <c r="D919" s="6" t="s">
        <v>3122</v>
      </c>
      <c r="E919" s="1" t="s">
        <v>3609</v>
      </c>
      <c r="F919" t="s">
        <v>3084</v>
      </c>
      <c r="G919" s="47" t="s">
        <v>3616</v>
      </c>
      <c r="H919" s="44">
        <v>2205</v>
      </c>
      <c r="I919" s="347" t="s">
        <v>44</v>
      </c>
      <c r="J919" s="277" t="str">
        <f>IF(ISBLANK(INDEX('Policy Characteristics'!D:D,MATCH($C919,'Policy Characteristics'!$C:$C,0))),"",INDEX('Policy Characteristics'!D:D,MATCH($C919,'Policy Characteristics'!$C:$C,0)))</f>
        <v>Hydrogen Combustion</v>
      </c>
      <c r="K919" s="276" t="str">
        <f>IF(ISBLANK(INDEX('Policy Characteristics'!E:E,MATCH($C919,'Policy Characteristics'!$C:$C,0))),"",INDEX('Policy Characteristics'!E:E,MATCH($C919,'Policy Characteristics'!$C:$C,0)))</f>
        <v>indst shift to hydrogen</v>
      </c>
      <c r="L919" s="284">
        <f>IF(ISBLANK(INDEX('Policy Characteristics'!F:F,MATCH($C919,'Policy Characteristics'!$C:$C,0))),"",INDEX('Policy Characteristics'!F:F,MATCH($C919,'Policy Characteristics'!$C:$C,0)))</f>
        <v>0</v>
      </c>
      <c r="M919" s="284">
        <f>IF(ISBLANK(INDEX('Policy Characteristics'!G:G,MATCH($C919,'Policy Characteristics'!$C:$C,0))),"",INDEX('Policy Characteristics'!G:G,MATCH($C919,'Policy Characteristics'!$C:$C,0)))</f>
        <v>1</v>
      </c>
      <c r="N919" s="284">
        <f>IF(ISBLANK(INDEX('Policy Characteristics'!H:H,MATCH($C919,'Policy Characteristics'!$C:$C,0))),"",INDEX('Policy Characteristics'!H:H,MATCH($C919,'Policy Characteristics'!$C:$C,0)))</f>
        <v>0.01</v>
      </c>
      <c r="O919" s="276" t="str">
        <f>IF(ISBLANK(INDEX('Policy Characteristics'!I:I,MATCH($C919,'Policy Characteristics'!$C:$C,0))),"",INDEX('Policy Characteristics'!I:I,MATCH($C919,'Policy Characteristics'!$C:$C,0)))</f>
        <v>% of fuel shifted</v>
      </c>
      <c r="P919" s="276" t="str">
        <f>IF(ISBLANK(INDEX('Policy Characteristics'!J:J,MATCH($C919,'Policy Characteristics'!$C:$C,0))),"",INDEX('Policy Characteristics'!J:J,MATCH($C919,'Policy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19" s="276" t="str">
        <f>IF(ISBLANK(INDEX('Policy Characteristics'!K:K,MATCH($C919,'Policy Characteristics'!$C:$C,0))),"",INDEX('Policy Characteristics'!K:K,MATCH($C919,'Policy Characteristics'!$C:$C,0)))</f>
        <v>industry-ag-main.html#fuel-switching</v>
      </c>
      <c r="R919" s="276" t="str">
        <f>IF(ISBLANK(INDEX('Policy Characteristics'!L:L,MATCH($C919,'Policy Characteristics'!$C:$C,0))),"",INDEX('Policy Characteristics'!L:L,MATCH($C919,'Policy Characteristics'!$C:$C,0)))</f>
        <v>industry-elec-and-hydrogen.html</v>
      </c>
    </row>
    <row r="920" spans="1:18" s="2" customFormat="1" x14ac:dyDescent="0.25">
      <c r="A920" s="276" t="str">
        <f>IF(ISBLANK(INDEX('Policy Characteristics'!A:A,MATCH($C920,'Policy Characteristics'!$C:$C,0))),"",INDEX('Policy Characteristics'!A:A,MATCH($C920,'Policy Characteristics'!$C:$C,0)))</f>
        <v>Industry</v>
      </c>
      <c r="B920" s="285" t="str">
        <f>IF(ISBLANK(INDEX('Policy Characteristics'!B:B,MATCH($C920,'Policy Characteristics'!$C:$C,0))),"",INDEX('Policy Characteristics'!B:B,MATCH($C920,'Policy Characteristics'!$C:$C,0)))</f>
        <v>Hydrogen Combustion</v>
      </c>
      <c r="C920" s="276" t="str">
        <f t="shared" si="38"/>
        <v>Fraction of Eligible Industrial Energy Use Shifted to Hydrogen</v>
      </c>
      <c r="D920" s="6" t="s">
        <v>3122</v>
      </c>
      <c r="E920" s="1" t="s">
        <v>3610</v>
      </c>
      <c r="F920" t="s">
        <v>3084</v>
      </c>
      <c r="G920" s="47" t="s">
        <v>3617</v>
      </c>
      <c r="H920" s="44">
        <v>2206</v>
      </c>
      <c r="I920" s="347" t="s">
        <v>45</v>
      </c>
      <c r="J920" s="277" t="str">
        <f>IF(ISBLANK(INDEX('Policy Characteristics'!D:D,MATCH($C920,'Policy Characteristics'!$C:$C,0))),"",INDEX('Policy Characteristics'!D:D,MATCH($C920,'Policy Characteristics'!$C:$C,0)))</f>
        <v>Hydrogen Combustion</v>
      </c>
      <c r="K920" s="276" t="str">
        <f>IF(ISBLANK(INDEX('Policy Characteristics'!E:E,MATCH($C920,'Policy Characteristics'!$C:$C,0))),"",INDEX('Policy Characteristics'!E:E,MATCH($C920,'Policy Characteristics'!$C:$C,0)))</f>
        <v>indst shift to hydrogen</v>
      </c>
      <c r="L920" s="284">
        <f>IF(ISBLANK(INDEX('Policy Characteristics'!F:F,MATCH($C920,'Policy Characteristics'!$C:$C,0))),"",INDEX('Policy Characteristics'!F:F,MATCH($C920,'Policy Characteristics'!$C:$C,0)))</f>
        <v>0</v>
      </c>
      <c r="M920" s="284">
        <f>IF(ISBLANK(INDEX('Policy Characteristics'!G:G,MATCH($C920,'Policy Characteristics'!$C:$C,0))),"",INDEX('Policy Characteristics'!G:G,MATCH($C920,'Policy Characteristics'!$C:$C,0)))</f>
        <v>1</v>
      </c>
      <c r="N920" s="284">
        <f>IF(ISBLANK(INDEX('Policy Characteristics'!H:H,MATCH($C920,'Policy Characteristics'!$C:$C,0))),"",INDEX('Policy Characteristics'!H:H,MATCH($C920,'Policy Characteristics'!$C:$C,0)))</f>
        <v>0.01</v>
      </c>
      <c r="O920" s="276" t="str">
        <f>IF(ISBLANK(INDEX('Policy Characteristics'!I:I,MATCH($C920,'Policy Characteristics'!$C:$C,0))),"",INDEX('Policy Characteristics'!I:I,MATCH($C920,'Policy Characteristics'!$C:$C,0)))</f>
        <v>% of fuel shifted</v>
      </c>
      <c r="P920" s="276" t="str">
        <f>IF(ISBLANK(INDEX('Policy Characteristics'!J:J,MATCH($C920,'Policy Characteristics'!$C:$C,0))),"",INDEX('Policy Characteristics'!J:J,MATCH($C920,'Policy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0" s="276" t="str">
        <f>IF(ISBLANK(INDEX('Policy Characteristics'!K:K,MATCH($C920,'Policy Characteristics'!$C:$C,0))),"",INDEX('Policy Characteristics'!K:K,MATCH($C920,'Policy Characteristics'!$C:$C,0)))</f>
        <v>industry-ag-main.html#fuel-switching</v>
      </c>
      <c r="R920" s="276" t="str">
        <f>IF(ISBLANK(INDEX('Policy Characteristics'!L:L,MATCH($C920,'Policy Characteristics'!$C:$C,0))),"",INDEX('Policy Characteristics'!L:L,MATCH($C920,'Policy Characteristics'!$C:$C,0)))</f>
        <v>industry-elec-and-hydrogen.html</v>
      </c>
    </row>
    <row r="921" spans="1:18" s="2" customFormat="1" x14ac:dyDescent="0.25">
      <c r="A921" s="276" t="str">
        <f>IF(ISBLANK(INDEX('Policy Characteristics'!A:A,MATCH($C921,'Policy Characteristics'!$C:$C,0))),"",INDEX('Policy Characteristics'!A:A,MATCH($C921,'Policy Characteristics'!$C:$C,0)))</f>
        <v>Industry</v>
      </c>
      <c r="B921" s="285" t="str">
        <f>IF(ISBLANK(INDEX('Policy Characteristics'!B:B,MATCH($C921,'Policy Characteristics'!$C:$C,0))),"",INDEX('Policy Characteristics'!B:B,MATCH($C921,'Policy Characteristics'!$C:$C,0)))</f>
        <v>Hydrogen Combustion</v>
      </c>
      <c r="C921" s="276" t="str">
        <f t="shared" si="38"/>
        <v>Fraction of Eligible Industrial Energy Use Shifted to Hydrogen</v>
      </c>
      <c r="D921" s="6" t="s">
        <v>3122</v>
      </c>
      <c r="E921" s="1" t="s">
        <v>3611</v>
      </c>
      <c r="F921" t="s">
        <v>3084</v>
      </c>
      <c r="G921" s="47" t="s">
        <v>3618</v>
      </c>
      <c r="H921" s="44">
        <v>2207</v>
      </c>
      <c r="I921" s="347" t="s">
        <v>44</v>
      </c>
      <c r="J921" s="277" t="str">
        <f>IF(ISBLANK(INDEX('Policy Characteristics'!D:D,MATCH($C921,'Policy Characteristics'!$C:$C,0))),"",INDEX('Policy Characteristics'!D:D,MATCH($C921,'Policy Characteristics'!$C:$C,0)))</f>
        <v>Hydrogen Combustion</v>
      </c>
      <c r="K921" s="276" t="str">
        <f>IF(ISBLANK(INDEX('Policy Characteristics'!E:E,MATCH($C921,'Policy Characteristics'!$C:$C,0))),"",INDEX('Policy Characteristics'!E:E,MATCH($C921,'Policy Characteristics'!$C:$C,0)))</f>
        <v>indst shift to hydrogen</v>
      </c>
      <c r="L921" s="284">
        <f>IF(ISBLANK(INDEX('Policy Characteristics'!F:F,MATCH($C921,'Policy Characteristics'!$C:$C,0))),"",INDEX('Policy Characteristics'!F:F,MATCH($C921,'Policy Characteristics'!$C:$C,0)))</f>
        <v>0</v>
      </c>
      <c r="M921" s="284">
        <f>IF(ISBLANK(INDEX('Policy Characteristics'!G:G,MATCH($C921,'Policy Characteristics'!$C:$C,0))),"",INDEX('Policy Characteristics'!G:G,MATCH($C921,'Policy Characteristics'!$C:$C,0)))</f>
        <v>1</v>
      </c>
      <c r="N921" s="284">
        <f>IF(ISBLANK(INDEX('Policy Characteristics'!H:H,MATCH($C921,'Policy Characteristics'!$C:$C,0))),"",INDEX('Policy Characteristics'!H:H,MATCH($C921,'Policy Characteristics'!$C:$C,0)))</f>
        <v>0.01</v>
      </c>
      <c r="O921" s="276" t="str">
        <f>IF(ISBLANK(INDEX('Policy Characteristics'!I:I,MATCH($C921,'Policy Characteristics'!$C:$C,0))),"",INDEX('Policy Characteristics'!I:I,MATCH($C921,'Policy Characteristics'!$C:$C,0)))</f>
        <v>% of fuel shifted</v>
      </c>
      <c r="P921" s="276" t="str">
        <f>IF(ISBLANK(INDEX('Policy Characteristics'!J:J,MATCH($C921,'Policy Characteristics'!$C:$C,0))),"",INDEX('Policy Characteristics'!J:J,MATCH($C921,'Policy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1" s="276" t="str">
        <f>IF(ISBLANK(INDEX('Policy Characteristics'!K:K,MATCH($C921,'Policy Characteristics'!$C:$C,0))),"",INDEX('Policy Characteristics'!K:K,MATCH($C921,'Policy Characteristics'!$C:$C,0)))</f>
        <v>industry-ag-main.html#fuel-switching</v>
      </c>
      <c r="R921" s="276" t="str">
        <f>IF(ISBLANK(INDEX('Policy Characteristics'!L:L,MATCH($C921,'Policy Characteristics'!$C:$C,0))),"",INDEX('Policy Characteristics'!L:L,MATCH($C921,'Policy Characteristics'!$C:$C,0)))</f>
        <v>industry-elec-and-hydrogen.html</v>
      </c>
    </row>
    <row r="922" spans="1:18" s="2" customFormat="1" x14ac:dyDescent="0.25">
      <c r="A922" s="276" t="str">
        <f>IF(ISBLANK(INDEX('Policy Characteristics'!A:A,MATCH($C922,'Policy Characteristics'!$C:$C,0))),"",INDEX('Policy Characteristics'!A:A,MATCH($C922,'Policy Characteristics'!$C:$C,0)))</f>
        <v>Industry</v>
      </c>
      <c r="B922" s="285" t="str">
        <f>IF(ISBLANK(INDEX('Policy Characteristics'!B:B,MATCH($C922,'Policy Characteristics'!$C:$C,0))),"",INDEX('Policy Characteristics'!B:B,MATCH($C922,'Policy Characteristics'!$C:$C,0)))</f>
        <v>Hydrogen Combustion</v>
      </c>
      <c r="C922" s="276" t="str">
        <f t="shared" si="38"/>
        <v>Fraction of Eligible Industrial Energy Use Shifted to Hydrogen</v>
      </c>
      <c r="D922" s="6" t="s">
        <v>3122</v>
      </c>
      <c r="E922" s="1" t="s">
        <v>3612</v>
      </c>
      <c r="F922" t="s">
        <v>3084</v>
      </c>
      <c r="G922" s="47" t="s">
        <v>3619</v>
      </c>
      <c r="H922" s="44">
        <v>2208</v>
      </c>
      <c r="I922" s="347" t="s">
        <v>45</v>
      </c>
      <c r="J922" s="277" t="str">
        <f>IF(ISBLANK(INDEX('Policy Characteristics'!D:D,MATCH($C922,'Policy Characteristics'!$C:$C,0))),"",INDEX('Policy Characteristics'!D:D,MATCH($C922,'Policy Characteristics'!$C:$C,0)))</f>
        <v>Hydrogen Combustion</v>
      </c>
      <c r="K922" s="276" t="str">
        <f>IF(ISBLANK(INDEX('Policy Characteristics'!E:E,MATCH($C922,'Policy Characteristics'!$C:$C,0))),"",INDEX('Policy Characteristics'!E:E,MATCH($C922,'Policy Characteristics'!$C:$C,0)))</f>
        <v>indst shift to hydrogen</v>
      </c>
      <c r="L922" s="284">
        <f>IF(ISBLANK(INDEX('Policy Characteristics'!F:F,MATCH($C922,'Policy Characteristics'!$C:$C,0))),"",INDEX('Policy Characteristics'!F:F,MATCH($C922,'Policy Characteristics'!$C:$C,0)))</f>
        <v>0</v>
      </c>
      <c r="M922" s="284">
        <f>IF(ISBLANK(INDEX('Policy Characteristics'!G:G,MATCH($C922,'Policy Characteristics'!$C:$C,0))),"",INDEX('Policy Characteristics'!G:G,MATCH($C922,'Policy Characteristics'!$C:$C,0)))</f>
        <v>1</v>
      </c>
      <c r="N922" s="284">
        <f>IF(ISBLANK(INDEX('Policy Characteristics'!H:H,MATCH($C922,'Policy Characteristics'!$C:$C,0))),"",INDEX('Policy Characteristics'!H:H,MATCH($C922,'Policy Characteristics'!$C:$C,0)))</f>
        <v>0.01</v>
      </c>
      <c r="O922" s="276" t="str">
        <f>IF(ISBLANK(INDEX('Policy Characteristics'!I:I,MATCH($C922,'Policy Characteristics'!$C:$C,0))),"",INDEX('Policy Characteristics'!I:I,MATCH($C922,'Policy Characteristics'!$C:$C,0)))</f>
        <v>% of fuel shifted</v>
      </c>
      <c r="P922" s="276" t="str">
        <f>IF(ISBLANK(INDEX('Policy Characteristics'!J:J,MATCH($C922,'Policy Characteristics'!$C:$C,0))),"",INDEX('Policy Characteristics'!J:J,MATCH($C922,'Policy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2" s="276" t="str">
        <f>IF(ISBLANK(INDEX('Policy Characteristics'!K:K,MATCH($C922,'Policy Characteristics'!$C:$C,0))),"",INDEX('Policy Characteristics'!K:K,MATCH($C922,'Policy Characteristics'!$C:$C,0)))</f>
        <v>industry-ag-main.html#fuel-switching</v>
      </c>
      <c r="R922" s="276" t="str">
        <f>IF(ISBLANK(INDEX('Policy Characteristics'!L:L,MATCH($C922,'Policy Characteristics'!$C:$C,0))),"",INDEX('Policy Characteristics'!L:L,MATCH($C922,'Policy Characteristics'!$C:$C,0)))</f>
        <v>industry-elec-and-hydrogen.html</v>
      </c>
    </row>
    <row r="923" spans="1:18" s="2" customFormat="1" x14ac:dyDescent="0.25">
      <c r="A923" s="276" t="str">
        <f>IF(ISBLANK(INDEX('Policy Characteristics'!A:A,MATCH($C923,'Policy Characteristics'!$C:$C,0))),"",INDEX('Policy Characteristics'!A:A,MATCH($C923,'Policy Characteristics'!$C:$C,0)))</f>
        <v>Industry</v>
      </c>
      <c r="B923" s="285" t="str">
        <f>IF(ISBLANK(INDEX('Policy Characteristics'!B:B,MATCH($C923,'Policy Characteristics'!$C:$C,0))),"",INDEX('Policy Characteristics'!B:B,MATCH($C923,'Policy Characteristics'!$C:$C,0)))</f>
        <v>Hydrogen Combustion</v>
      </c>
      <c r="C923" s="276" t="str">
        <f t="shared" si="38"/>
        <v>Fraction of Eligible Industrial Energy Use Shifted to Hydrogen</v>
      </c>
      <c r="D923" s="6" t="s">
        <v>3122</v>
      </c>
      <c r="E923" s="1" t="s">
        <v>3606</v>
      </c>
      <c r="F923" t="s">
        <v>3084</v>
      </c>
      <c r="G923" s="47" t="s">
        <v>3620</v>
      </c>
      <c r="H923" s="44">
        <v>2209</v>
      </c>
      <c r="I923" s="347" t="s">
        <v>45</v>
      </c>
      <c r="J923" s="277" t="str">
        <f>IF(ISBLANK(INDEX('Policy Characteristics'!D:D,MATCH($C923,'Policy Characteristics'!$C:$C,0))),"",INDEX('Policy Characteristics'!D:D,MATCH($C923,'Policy Characteristics'!$C:$C,0)))</f>
        <v>Hydrogen Combustion</v>
      </c>
      <c r="K923" s="276" t="str">
        <f>IF(ISBLANK(INDEX('Policy Characteristics'!E:E,MATCH($C923,'Policy Characteristics'!$C:$C,0))),"",INDEX('Policy Characteristics'!E:E,MATCH($C923,'Policy Characteristics'!$C:$C,0)))</f>
        <v>indst shift to hydrogen</v>
      </c>
      <c r="L923" s="284">
        <f>IF(ISBLANK(INDEX('Policy Characteristics'!F:F,MATCH($C923,'Policy Characteristics'!$C:$C,0))),"",INDEX('Policy Characteristics'!F:F,MATCH($C923,'Policy Characteristics'!$C:$C,0)))</f>
        <v>0</v>
      </c>
      <c r="M923" s="284">
        <f>IF(ISBLANK(INDEX('Policy Characteristics'!G:G,MATCH($C923,'Policy Characteristics'!$C:$C,0))),"",INDEX('Policy Characteristics'!G:G,MATCH($C923,'Policy Characteristics'!$C:$C,0)))</f>
        <v>1</v>
      </c>
      <c r="N923" s="284">
        <f>IF(ISBLANK(INDEX('Policy Characteristics'!H:H,MATCH($C923,'Policy Characteristics'!$C:$C,0))),"",INDEX('Policy Characteristics'!H:H,MATCH($C923,'Policy Characteristics'!$C:$C,0)))</f>
        <v>0.01</v>
      </c>
      <c r="O923" s="276" t="str">
        <f>IF(ISBLANK(INDEX('Policy Characteristics'!I:I,MATCH($C923,'Policy Characteristics'!$C:$C,0))),"",INDEX('Policy Characteristics'!I:I,MATCH($C923,'Policy Characteristics'!$C:$C,0)))</f>
        <v>% of fuel shifted</v>
      </c>
      <c r="P923" s="276" t="str">
        <f>IF(ISBLANK(INDEX('Policy Characteristics'!J:J,MATCH($C923,'Policy Characteristics'!$C:$C,0))),"",INDEX('Policy Characteristics'!J:J,MATCH($C923,'Policy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3" s="276" t="str">
        <f>IF(ISBLANK(INDEX('Policy Characteristics'!K:K,MATCH($C923,'Policy Characteristics'!$C:$C,0))),"",INDEX('Policy Characteristics'!K:K,MATCH($C923,'Policy Characteristics'!$C:$C,0)))</f>
        <v>industry-ag-main.html#fuel-switching</v>
      </c>
      <c r="R923" s="276" t="str">
        <f>IF(ISBLANK(INDEX('Policy Characteristics'!L:L,MATCH($C923,'Policy Characteristics'!$C:$C,0))),"",INDEX('Policy Characteristics'!L:L,MATCH($C923,'Policy Characteristics'!$C:$C,0)))</f>
        <v>industry-elec-and-hydrogen.html</v>
      </c>
    </row>
    <row r="924" spans="1:18" s="2" customFormat="1" x14ac:dyDescent="0.25">
      <c r="A924" s="276" t="str">
        <f>IF(ISBLANK(INDEX('Policy Characteristics'!A:A,MATCH($C924,'Policy Characteristics'!$C:$C,0))),"",INDEX('Policy Characteristics'!A:A,MATCH($C924,'Policy Characteristics'!$C:$C,0)))</f>
        <v>Industry</v>
      </c>
      <c r="B924" s="285" t="str">
        <f>IF(ISBLANK(INDEX('Policy Characteristics'!B:B,MATCH($C924,'Policy Characteristics'!$C:$C,0))),"",INDEX('Policy Characteristics'!B:B,MATCH($C924,'Policy Characteristics'!$C:$C,0)))</f>
        <v>Hydrogen Combustion</v>
      </c>
      <c r="C924" s="276" t="str">
        <f t="shared" si="38"/>
        <v>Fraction of Eligible Industrial Energy Use Shifted to Hydrogen</v>
      </c>
      <c r="D924" s="6" t="s">
        <v>3123</v>
      </c>
      <c r="E924" s="1" t="s">
        <v>3605</v>
      </c>
      <c r="F924" t="s">
        <v>3085</v>
      </c>
      <c r="G924" s="47" t="s">
        <v>3613</v>
      </c>
      <c r="H924" s="44">
        <v>2210</v>
      </c>
      <c r="I924" s="347" t="s">
        <v>45</v>
      </c>
      <c r="J924" s="277" t="str">
        <f>IF(ISBLANK(INDEX('Policy Characteristics'!D:D,MATCH($C924,'Policy Characteristics'!$C:$C,0))),"",INDEX('Policy Characteristics'!D:D,MATCH($C924,'Policy Characteristics'!$C:$C,0)))</f>
        <v>Hydrogen Combustion</v>
      </c>
      <c r="K924" s="276" t="str">
        <f>IF(ISBLANK(INDEX('Policy Characteristics'!E:E,MATCH($C924,'Policy Characteristics'!$C:$C,0))),"",INDEX('Policy Characteristics'!E:E,MATCH($C924,'Policy Characteristics'!$C:$C,0)))</f>
        <v>indst shift to hydrogen</v>
      </c>
      <c r="L924" s="284">
        <f>IF(ISBLANK(INDEX('Policy Characteristics'!F:F,MATCH($C924,'Policy Characteristics'!$C:$C,0))),"",INDEX('Policy Characteristics'!F:F,MATCH($C924,'Policy Characteristics'!$C:$C,0)))</f>
        <v>0</v>
      </c>
      <c r="M924" s="284">
        <f>IF(ISBLANK(INDEX('Policy Characteristics'!G:G,MATCH($C924,'Policy Characteristics'!$C:$C,0))),"",INDEX('Policy Characteristics'!G:G,MATCH($C924,'Policy Characteristics'!$C:$C,0)))</f>
        <v>1</v>
      </c>
      <c r="N924" s="284">
        <f>IF(ISBLANK(INDEX('Policy Characteristics'!H:H,MATCH($C924,'Policy Characteristics'!$C:$C,0))),"",INDEX('Policy Characteristics'!H:H,MATCH($C924,'Policy Characteristics'!$C:$C,0)))</f>
        <v>0.01</v>
      </c>
      <c r="O924" s="276" t="str">
        <f>IF(ISBLANK(INDEX('Policy Characteristics'!I:I,MATCH($C924,'Policy Characteristics'!$C:$C,0))),"",INDEX('Policy Characteristics'!I:I,MATCH($C924,'Policy Characteristics'!$C:$C,0)))</f>
        <v>% of fuel shifted</v>
      </c>
      <c r="P924" s="276" t="str">
        <f>IF(ISBLANK(INDEX('Policy Characteristics'!J:J,MATCH($C924,'Policy Characteristics'!$C:$C,0))),"",INDEX('Policy Characteristics'!J:J,MATCH($C924,'Policy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4" s="276" t="str">
        <f>IF(ISBLANK(INDEX('Policy Characteristics'!K:K,MATCH($C924,'Policy Characteristics'!$C:$C,0))),"",INDEX('Policy Characteristics'!K:K,MATCH($C924,'Policy Characteristics'!$C:$C,0)))</f>
        <v>industry-ag-main.html#fuel-switching</v>
      </c>
      <c r="R924" s="276" t="str">
        <f>IF(ISBLANK(INDEX('Policy Characteristics'!L:L,MATCH($C924,'Policy Characteristics'!$C:$C,0))),"",INDEX('Policy Characteristics'!L:L,MATCH($C924,'Policy Characteristics'!$C:$C,0)))</f>
        <v>industry-elec-and-hydrogen.html</v>
      </c>
    </row>
    <row r="925" spans="1:18" s="2" customFormat="1" x14ac:dyDescent="0.25">
      <c r="A925" s="276" t="str">
        <f>IF(ISBLANK(INDEX('Policy Characteristics'!A:A,MATCH($C925,'Policy Characteristics'!$C:$C,0))),"",INDEX('Policy Characteristics'!A:A,MATCH($C925,'Policy Characteristics'!$C:$C,0)))</f>
        <v>Industry</v>
      </c>
      <c r="B925" s="285" t="str">
        <f>IF(ISBLANK(INDEX('Policy Characteristics'!B:B,MATCH($C925,'Policy Characteristics'!$C:$C,0))),"",INDEX('Policy Characteristics'!B:B,MATCH($C925,'Policy Characteristics'!$C:$C,0)))</f>
        <v>Hydrogen Combustion</v>
      </c>
      <c r="C925" s="276" t="str">
        <f t="shared" si="38"/>
        <v>Fraction of Eligible Industrial Energy Use Shifted to Hydrogen</v>
      </c>
      <c r="D925" s="6" t="s">
        <v>3123</v>
      </c>
      <c r="E925" s="1" t="s">
        <v>3607</v>
      </c>
      <c r="F925" t="s">
        <v>3085</v>
      </c>
      <c r="G925" s="47" t="s">
        <v>3614</v>
      </c>
      <c r="H925" s="44">
        <v>2211</v>
      </c>
      <c r="I925" s="347" t="s">
        <v>45</v>
      </c>
      <c r="J925" s="277" t="str">
        <f>IF(ISBLANK(INDEX('Policy Characteristics'!D:D,MATCH($C925,'Policy Characteristics'!$C:$C,0))),"",INDEX('Policy Characteristics'!D:D,MATCH($C925,'Policy Characteristics'!$C:$C,0)))</f>
        <v>Hydrogen Combustion</v>
      </c>
      <c r="K925" s="276" t="str">
        <f>IF(ISBLANK(INDEX('Policy Characteristics'!E:E,MATCH($C925,'Policy Characteristics'!$C:$C,0))),"",INDEX('Policy Characteristics'!E:E,MATCH($C925,'Policy Characteristics'!$C:$C,0)))</f>
        <v>indst shift to hydrogen</v>
      </c>
      <c r="L925" s="284">
        <f>IF(ISBLANK(INDEX('Policy Characteristics'!F:F,MATCH($C925,'Policy Characteristics'!$C:$C,0))),"",INDEX('Policy Characteristics'!F:F,MATCH($C925,'Policy Characteristics'!$C:$C,0)))</f>
        <v>0</v>
      </c>
      <c r="M925" s="284">
        <f>IF(ISBLANK(INDEX('Policy Characteristics'!G:G,MATCH($C925,'Policy Characteristics'!$C:$C,0))),"",INDEX('Policy Characteristics'!G:G,MATCH($C925,'Policy Characteristics'!$C:$C,0)))</f>
        <v>1</v>
      </c>
      <c r="N925" s="284">
        <f>IF(ISBLANK(INDEX('Policy Characteristics'!H:H,MATCH($C925,'Policy Characteristics'!$C:$C,0))),"",INDEX('Policy Characteristics'!H:H,MATCH($C925,'Policy Characteristics'!$C:$C,0)))</f>
        <v>0.01</v>
      </c>
      <c r="O925" s="276" t="str">
        <f>IF(ISBLANK(INDEX('Policy Characteristics'!I:I,MATCH($C925,'Policy Characteristics'!$C:$C,0))),"",INDEX('Policy Characteristics'!I:I,MATCH($C925,'Policy Characteristics'!$C:$C,0)))</f>
        <v>% of fuel shifted</v>
      </c>
      <c r="P925" s="276" t="str">
        <f>IF(ISBLANK(INDEX('Policy Characteristics'!J:J,MATCH($C925,'Policy Characteristics'!$C:$C,0))),"",INDEX('Policy Characteristics'!J:J,MATCH($C925,'Policy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5" s="276" t="str">
        <f>IF(ISBLANK(INDEX('Policy Characteristics'!K:K,MATCH($C925,'Policy Characteristics'!$C:$C,0))),"",INDEX('Policy Characteristics'!K:K,MATCH($C925,'Policy Characteristics'!$C:$C,0)))</f>
        <v>industry-ag-main.html#fuel-switching</v>
      </c>
      <c r="R925" s="276" t="str">
        <f>IF(ISBLANK(INDEX('Policy Characteristics'!L:L,MATCH($C925,'Policy Characteristics'!$C:$C,0))),"",INDEX('Policy Characteristics'!L:L,MATCH($C925,'Policy Characteristics'!$C:$C,0)))</f>
        <v>industry-elec-and-hydrogen.html</v>
      </c>
    </row>
    <row r="926" spans="1:18" s="2" customFormat="1" x14ac:dyDescent="0.25">
      <c r="A926" s="276" t="str">
        <f>IF(ISBLANK(INDEX('Policy Characteristics'!A:A,MATCH($C926,'Policy Characteristics'!$C:$C,0))),"",INDEX('Policy Characteristics'!A:A,MATCH($C926,'Policy Characteristics'!$C:$C,0)))</f>
        <v>Industry</v>
      </c>
      <c r="B926" s="285" t="str">
        <f>IF(ISBLANK(INDEX('Policy Characteristics'!B:B,MATCH($C926,'Policy Characteristics'!$C:$C,0))),"",INDEX('Policy Characteristics'!B:B,MATCH($C926,'Policy Characteristics'!$C:$C,0)))</f>
        <v>Hydrogen Combustion</v>
      </c>
      <c r="C926" s="276" t="str">
        <f t="shared" si="38"/>
        <v>Fraction of Eligible Industrial Energy Use Shifted to Hydrogen</v>
      </c>
      <c r="D926" s="6" t="s">
        <v>3123</v>
      </c>
      <c r="E926" s="1" t="s">
        <v>3608</v>
      </c>
      <c r="F926" t="s">
        <v>3085</v>
      </c>
      <c r="G926" s="47" t="s">
        <v>3615</v>
      </c>
      <c r="H926" s="44">
        <v>2212</v>
      </c>
      <c r="I926" s="347" t="s">
        <v>45</v>
      </c>
      <c r="J926" s="277" t="str">
        <f>IF(ISBLANK(INDEX('Policy Characteristics'!D:D,MATCH($C926,'Policy Characteristics'!$C:$C,0))),"",INDEX('Policy Characteristics'!D:D,MATCH($C926,'Policy Characteristics'!$C:$C,0)))</f>
        <v>Hydrogen Combustion</v>
      </c>
      <c r="K926" s="276" t="str">
        <f>IF(ISBLANK(INDEX('Policy Characteristics'!E:E,MATCH($C926,'Policy Characteristics'!$C:$C,0))),"",INDEX('Policy Characteristics'!E:E,MATCH($C926,'Policy Characteristics'!$C:$C,0)))</f>
        <v>indst shift to hydrogen</v>
      </c>
      <c r="L926" s="284">
        <f>IF(ISBLANK(INDEX('Policy Characteristics'!F:F,MATCH($C926,'Policy Characteristics'!$C:$C,0))),"",INDEX('Policy Characteristics'!F:F,MATCH($C926,'Policy Characteristics'!$C:$C,0)))</f>
        <v>0</v>
      </c>
      <c r="M926" s="284">
        <f>IF(ISBLANK(INDEX('Policy Characteristics'!G:G,MATCH($C926,'Policy Characteristics'!$C:$C,0))),"",INDEX('Policy Characteristics'!G:G,MATCH($C926,'Policy Characteristics'!$C:$C,0)))</f>
        <v>1</v>
      </c>
      <c r="N926" s="284">
        <f>IF(ISBLANK(INDEX('Policy Characteristics'!H:H,MATCH($C926,'Policy Characteristics'!$C:$C,0))),"",INDEX('Policy Characteristics'!H:H,MATCH($C926,'Policy Characteristics'!$C:$C,0)))</f>
        <v>0.01</v>
      </c>
      <c r="O926" s="276" t="str">
        <f>IF(ISBLANK(INDEX('Policy Characteristics'!I:I,MATCH($C926,'Policy Characteristics'!$C:$C,0))),"",INDEX('Policy Characteristics'!I:I,MATCH($C926,'Policy Characteristics'!$C:$C,0)))</f>
        <v>% of fuel shifted</v>
      </c>
      <c r="P926" s="276" t="str">
        <f>IF(ISBLANK(INDEX('Policy Characteristics'!J:J,MATCH($C926,'Policy Characteristics'!$C:$C,0))),"",INDEX('Policy Characteristics'!J:J,MATCH($C926,'Policy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6" s="276" t="str">
        <f>IF(ISBLANK(INDEX('Policy Characteristics'!K:K,MATCH($C926,'Policy Characteristics'!$C:$C,0))),"",INDEX('Policy Characteristics'!K:K,MATCH($C926,'Policy Characteristics'!$C:$C,0)))</f>
        <v>industry-ag-main.html#fuel-switching</v>
      </c>
      <c r="R926" s="276" t="str">
        <f>IF(ISBLANK(INDEX('Policy Characteristics'!L:L,MATCH($C926,'Policy Characteristics'!$C:$C,0))),"",INDEX('Policy Characteristics'!L:L,MATCH($C926,'Policy Characteristics'!$C:$C,0)))</f>
        <v>industry-elec-and-hydrogen.html</v>
      </c>
    </row>
    <row r="927" spans="1:18" s="2" customFormat="1" x14ac:dyDescent="0.25">
      <c r="A927" s="276" t="str">
        <f>IF(ISBLANK(INDEX('Policy Characteristics'!A:A,MATCH($C927,'Policy Characteristics'!$C:$C,0))),"",INDEX('Policy Characteristics'!A:A,MATCH($C927,'Policy Characteristics'!$C:$C,0)))</f>
        <v>Industry</v>
      </c>
      <c r="B927" s="285" t="str">
        <f>IF(ISBLANK(INDEX('Policy Characteristics'!B:B,MATCH($C927,'Policy Characteristics'!$C:$C,0))),"",INDEX('Policy Characteristics'!B:B,MATCH($C927,'Policy Characteristics'!$C:$C,0)))</f>
        <v>Hydrogen Combustion</v>
      </c>
      <c r="C927" s="276" t="str">
        <f t="shared" si="38"/>
        <v>Fraction of Eligible Industrial Energy Use Shifted to Hydrogen</v>
      </c>
      <c r="D927" s="6" t="s">
        <v>3123</v>
      </c>
      <c r="E927" s="1" t="s">
        <v>3609</v>
      </c>
      <c r="F927" t="s">
        <v>3085</v>
      </c>
      <c r="G927" s="47" t="s">
        <v>3616</v>
      </c>
      <c r="H927" s="44">
        <v>2213</v>
      </c>
      <c r="I927" s="347" t="s">
        <v>45</v>
      </c>
      <c r="J927" s="277" t="str">
        <f>IF(ISBLANK(INDEX('Policy Characteristics'!D:D,MATCH($C927,'Policy Characteristics'!$C:$C,0))),"",INDEX('Policy Characteristics'!D:D,MATCH($C927,'Policy Characteristics'!$C:$C,0)))</f>
        <v>Hydrogen Combustion</v>
      </c>
      <c r="K927" s="276" t="str">
        <f>IF(ISBLANK(INDEX('Policy Characteristics'!E:E,MATCH($C927,'Policy Characteristics'!$C:$C,0))),"",INDEX('Policy Characteristics'!E:E,MATCH($C927,'Policy Characteristics'!$C:$C,0)))</f>
        <v>indst shift to hydrogen</v>
      </c>
      <c r="L927" s="284">
        <f>IF(ISBLANK(INDEX('Policy Characteristics'!F:F,MATCH($C927,'Policy Characteristics'!$C:$C,0))),"",INDEX('Policy Characteristics'!F:F,MATCH($C927,'Policy Characteristics'!$C:$C,0)))</f>
        <v>0</v>
      </c>
      <c r="M927" s="284">
        <f>IF(ISBLANK(INDEX('Policy Characteristics'!G:G,MATCH($C927,'Policy Characteristics'!$C:$C,0))),"",INDEX('Policy Characteristics'!G:G,MATCH($C927,'Policy Characteristics'!$C:$C,0)))</f>
        <v>1</v>
      </c>
      <c r="N927" s="284">
        <f>IF(ISBLANK(INDEX('Policy Characteristics'!H:H,MATCH($C927,'Policy Characteristics'!$C:$C,0))),"",INDEX('Policy Characteristics'!H:H,MATCH($C927,'Policy Characteristics'!$C:$C,0)))</f>
        <v>0.01</v>
      </c>
      <c r="O927" s="276" t="str">
        <f>IF(ISBLANK(INDEX('Policy Characteristics'!I:I,MATCH($C927,'Policy Characteristics'!$C:$C,0))),"",INDEX('Policy Characteristics'!I:I,MATCH($C927,'Policy Characteristics'!$C:$C,0)))</f>
        <v>% of fuel shifted</v>
      </c>
      <c r="P927" s="276" t="str">
        <f>IF(ISBLANK(INDEX('Policy Characteristics'!J:J,MATCH($C927,'Policy Characteristics'!$C:$C,0))),"",INDEX('Policy Characteristics'!J:J,MATCH($C927,'Policy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7" s="276" t="str">
        <f>IF(ISBLANK(INDEX('Policy Characteristics'!K:K,MATCH($C927,'Policy Characteristics'!$C:$C,0))),"",INDEX('Policy Characteristics'!K:K,MATCH($C927,'Policy Characteristics'!$C:$C,0)))</f>
        <v>industry-ag-main.html#fuel-switching</v>
      </c>
      <c r="R927" s="276" t="str">
        <f>IF(ISBLANK(INDEX('Policy Characteristics'!L:L,MATCH($C927,'Policy Characteristics'!$C:$C,0))),"",INDEX('Policy Characteristics'!L:L,MATCH($C927,'Policy Characteristics'!$C:$C,0)))</f>
        <v>industry-elec-and-hydrogen.html</v>
      </c>
    </row>
    <row r="928" spans="1:18" s="2" customFormat="1" x14ac:dyDescent="0.25">
      <c r="A928" s="276" t="str">
        <f>IF(ISBLANK(INDEX('Policy Characteristics'!A:A,MATCH($C928,'Policy Characteristics'!$C:$C,0))),"",INDEX('Policy Characteristics'!A:A,MATCH($C928,'Policy Characteristics'!$C:$C,0)))</f>
        <v>Industry</v>
      </c>
      <c r="B928" s="285" t="str">
        <f>IF(ISBLANK(INDEX('Policy Characteristics'!B:B,MATCH($C928,'Policy Characteristics'!$C:$C,0))),"",INDEX('Policy Characteristics'!B:B,MATCH($C928,'Policy Characteristics'!$C:$C,0)))</f>
        <v>Hydrogen Combustion</v>
      </c>
      <c r="C928" s="276" t="str">
        <f t="shared" si="38"/>
        <v>Fraction of Eligible Industrial Energy Use Shifted to Hydrogen</v>
      </c>
      <c r="D928" s="6" t="s">
        <v>3123</v>
      </c>
      <c r="E928" s="1" t="s">
        <v>3610</v>
      </c>
      <c r="F928" t="s">
        <v>3085</v>
      </c>
      <c r="G928" s="47" t="s">
        <v>3617</v>
      </c>
      <c r="H928" s="44">
        <v>2214</v>
      </c>
      <c r="I928" s="347" t="s">
        <v>45</v>
      </c>
      <c r="J928" s="277" t="str">
        <f>IF(ISBLANK(INDEX('Policy Characteristics'!D:D,MATCH($C928,'Policy Characteristics'!$C:$C,0))),"",INDEX('Policy Characteristics'!D:D,MATCH($C928,'Policy Characteristics'!$C:$C,0)))</f>
        <v>Hydrogen Combustion</v>
      </c>
      <c r="K928" s="276" t="str">
        <f>IF(ISBLANK(INDEX('Policy Characteristics'!E:E,MATCH($C928,'Policy Characteristics'!$C:$C,0))),"",INDEX('Policy Characteristics'!E:E,MATCH($C928,'Policy Characteristics'!$C:$C,0)))</f>
        <v>indst shift to hydrogen</v>
      </c>
      <c r="L928" s="284">
        <f>IF(ISBLANK(INDEX('Policy Characteristics'!F:F,MATCH($C928,'Policy Characteristics'!$C:$C,0))),"",INDEX('Policy Characteristics'!F:F,MATCH($C928,'Policy Characteristics'!$C:$C,0)))</f>
        <v>0</v>
      </c>
      <c r="M928" s="284">
        <f>IF(ISBLANK(INDEX('Policy Characteristics'!G:G,MATCH($C928,'Policy Characteristics'!$C:$C,0))),"",INDEX('Policy Characteristics'!G:G,MATCH($C928,'Policy Characteristics'!$C:$C,0)))</f>
        <v>1</v>
      </c>
      <c r="N928" s="284">
        <f>IF(ISBLANK(INDEX('Policy Characteristics'!H:H,MATCH($C928,'Policy Characteristics'!$C:$C,0))),"",INDEX('Policy Characteristics'!H:H,MATCH($C928,'Policy Characteristics'!$C:$C,0)))</f>
        <v>0.01</v>
      </c>
      <c r="O928" s="276" t="str">
        <f>IF(ISBLANK(INDEX('Policy Characteristics'!I:I,MATCH($C928,'Policy Characteristics'!$C:$C,0))),"",INDEX('Policy Characteristics'!I:I,MATCH($C928,'Policy Characteristics'!$C:$C,0)))</f>
        <v>% of fuel shifted</v>
      </c>
      <c r="P928" s="276" t="str">
        <f>IF(ISBLANK(INDEX('Policy Characteristics'!J:J,MATCH($C928,'Policy Characteristics'!$C:$C,0))),"",INDEX('Policy Characteristics'!J:J,MATCH($C928,'Policy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8" s="276" t="str">
        <f>IF(ISBLANK(INDEX('Policy Characteristics'!K:K,MATCH($C928,'Policy Characteristics'!$C:$C,0))),"",INDEX('Policy Characteristics'!K:K,MATCH($C928,'Policy Characteristics'!$C:$C,0)))</f>
        <v>industry-ag-main.html#fuel-switching</v>
      </c>
      <c r="R928" s="276" t="str">
        <f>IF(ISBLANK(INDEX('Policy Characteristics'!L:L,MATCH($C928,'Policy Characteristics'!$C:$C,0))),"",INDEX('Policy Characteristics'!L:L,MATCH($C928,'Policy Characteristics'!$C:$C,0)))</f>
        <v>industry-elec-and-hydrogen.html</v>
      </c>
    </row>
    <row r="929" spans="1:18" s="2" customFormat="1" x14ac:dyDescent="0.25">
      <c r="A929" s="276" t="str">
        <f>IF(ISBLANK(INDEX('Policy Characteristics'!A:A,MATCH($C929,'Policy Characteristics'!$C:$C,0))),"",INDEX('Policy Characteristics'!A:A,MATCH($C929,'Policy Characteristics'!$C:$C,0)))</f>
        <v>Industry</v>
      </c>
      <c r="B929" s="285" t="str">
        <f>IF(ISBLANK(INDEX('Policy Characteristics'!B:B,MATCH($C929,'Policy Characteristics'!$C:$C,0))),"",INDEX('Policy Characteristics'!B:B,MATCH($C929,'Policy Characteristics'!$C:$C,0)))</f>
        <v>Hydrogen Combustion</v>
      </c>
      <c r="C929" s="276" t="str">
        <f t="shared" si="38"/>
        <v>Fraction of Eligible Industrial Energy Use Shifted to Hydrogen</v>
      </c>
      <c r="D929" s="6" t="s">
        <v>3123</v>
      </c>
      <c r="E929" s="1" t="s">
        <v>3611</v>
      </c>
      <c r="F929" t="s">
        <v>3085</v>
      </c>
      <c r="G929" s="47" t="s">
        <v>3618</v>
      </c>
      <c r="H929" s="44">
        <v>2215</v>
      </c>
      <c r="I929" s="347" t="s">
        <v>44</v>
      </c>
      <c r="J929" s="277" t="str">
        <f>IF(ISBLANK(INDEX('Policy Characteristics'!D:D,MATCH($C929,'Policy Characteristics'!$C:$C,0))),"",INDEX('Policy Characteristics'!D:D,MATCH($C929,'Policy Characteristics'!$C:$C,0)))</f>
        <v>Hydrogen Combustion</v>
      </c>
      <c r="K929" s="276" t="str">
        <f>IF(ISBLANK(INDEX('Policy Characteristics'!E:E,MATCH($C929,'Policy Characteristics'!$C:$C,0))),"",INDEX('Policy Characteristics'!E:E,MATCH($C929,'Policy Characteristics'!$C:$C,0)))</f>
        <v>indst shift to hydrogen</v>
      </c>
      <c r="L929" s="284">
        <f>IF(ISBLANK(INDEX('Policy Characteristics'!F:F,MATCH($C929,'Policy Characteristics'!$C:$C,0))),"",INDEX('Policy Characteristics'!F:F,MATCH($C929,'Policy Characteristics'!$C:$C,0)))</f>
        <v>0</v>
      </c>
      <c r="M929" s="284">
        <f>IF(ISBLANK(INDEX('Policy Characteristics'!G:G,MATCH($C929,'Policy Characteristics'!$C:$C,0))),"",INDEX('Policy Characteristics'!G:G,MATCH($C929,'Policy Characteristics'!$C:$C,0)))</f>
        <v>1</v>
      </c>
      <c r="N929" s="284">
        <f>IF(ISBLANK(INDEX('Policy Characteristics'!H:H,MATCH($C929,'Policy Characteristics'!$C:$C,0))),"",INDEX('Policy Characteristics'!H:H,MATCH($C929,'Policy Characteristics'!$C:$C,0)))</f>
        <v>0.01</v>
      </c>
      <c r="O929" s="276" t="str">
        <f>IF(ISBLANK(INDEX('Policy Characteristics'!I:I,MATCH($C929,'Policy Characteristics'!$C:$C,0))),"",INDEX('Policy Characteristics'!I:I,MATCH($C929,'Policy Characteristics'!$C:$C,0)))</f>
        <v>% of fuel shifted</v>
      </c>
      <c r="P929" s="276" t="str">
        <f>IF(ISBLANK(INDEX('Policy Characteristics'!J:J,MATCH($C929,'Policy Characteristics'!$C:$C,0))),"",INDEX('Policy Characteristics'!J:J,MATCH($C929,'Policy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29" s="276" t="str">
        <f>IF(ISBLANK(INDEX('Policy Characteristics'!K:K,MATCH($C929,'Policy Characteristics'!$C:$C,0))),"",INDEX('Policy Characteristics'!K:K,MATCH($C929,'Policy Characteristics'!$C:$C,0)))</f>
        <v>industry-ag-main.html#fuel-switching</v>
      </c>
      <c r="R929" s="276" t="str">
        <f>IF(ISBLANK(INDEX('Policy Characteristics'!L:L,MATCH($C929,'Policy Characteristics'!$C:$C,0))),"",INDEX('Policy Characteristics'!L:L,MATCH($C929,'Policy Characteristics'!$C:$C,0)))</f>
        <v>industry-elec-and-hydrogen.html</v>
      </c>
    </row>
    <row r="930" spans="1:18" s="2" customFormat="1" x14ac:dyDescent="0.25">
      <c r="A930" s="276" t="str">
        <f>IF(ISBLANK(INDEX('Policy Characteristics'!A:A,MATCH($C930,'Policy Characteristics'!$C:$C,0))),"",INDEX('Policy Characteristics'!A:A,MATCH($C930,'Policy Characteristics'!$C:$C,0)))</f>
        <v>Industry</v>
      </c>
      <c r="B930" s="285" t="str">
        <f>IF(ISBLANK(INDEX('Policy Characteristics'!B:B,MATCH($C930,'Policy Characteristics'!$C:$C,0))),"",INDEX('Policy Characteristics'!B:B,MATCH($C930,'Policy Characteristics'!$C:$C,0)))</f>
        <v>Hydrogen Combustion</v>
      </c>
      <c r="C930" s="276" t="str">
        <f t="shared" si="38"/>
        <v>Fraction of Eligible Industrial Energy Use Shifted to Hydrogen</v>
      </c>
      <c r="D930" s="6" t="s">
        <v>3123</v>
      </c>
      <c r="E930" s="1" t="s">
        <v>3612</v>
      </c>
      <c r="F930" t="s">
        <v>3085</v>
      </c>
      <c r="G930" s="47" t="s">
        <v>3619</v>
      </c>
      <c r="H930" s="44">
        <v>2216</v>
      </c>
      <c r="I930" s="347" t="s">
        <v>45</v>
      </c>
      <c r="J930" s="277" t="str">
        <f>IF(ISBLANK(INDEX('Policy Characteristics'!D:D,MATCH($C930,'Policy Characteristics'!$C:$C,0))),"",INDEX('Policy Characteristics'!D:D,MATCH($C930,'Policy Characteristics'!$C:$C,0)))</f>
        <v>Hydrogen Combustion</v>
      </c>
      <c r="K930" s="276" t="str">
        <f>IF(ISBLANK(INDEX('Policy Characteristics'!E:E,MATCH($C930,'Policy Characteristics'!$C:$C,0))),"",INDEX('Policy Characteristics'!E:E,MATCH($C930,'Policy Characteristics'!$C:$C,0)))</f>
        <v>indst shift to hydrogen</v>
      </c>
      <c r="L930" s="284">
        <f>IF(ISBLANK(INDEX('Policy Characteristics'!F:F,MATCH($C930,'Policy Characteristics'!$C:$C,0))),"",INDEX('Policy Characteristics'!F:F,MATCH($C930,'Policy Characteristics'!$C:$C,0)))</f>
        <v>0</v>
      </c>
      <c r="M930" s="284">
        <f>IF(ISBLANK(INDEX('Policy Characteristics'!G:G,MATCH($C930,'Policy Characteristics'!$C:$C,0))),"",INDEX('Policy Characteristics'!G:G,MATCH($C930,'Policy Characteristics'!$C:$C,0)))</f>
        <v>1</v>
      </c>
      <c r="N930" s="284">
        <f>IF(ISBLANK(INDEX('Policy Characteristics'!H:H,MATCH($C930,'Policy Characteristics'!$C:$C,0))),"",INDEX('Policy Characteristics'!H:H,MATCH($C930,'Policy Characteristics'!$C:$C,0)))</f>
        <v>0.01</v>
      </c>
      <c r="O930" s="276" t="str">
        <f>IF(ISBLANK(INDEX('Policy Characteristics'!I:I,MATCH($C930,'Policy Characteristics'!$C:$C,0))),"",INDEX('Policy Characteristics'!I:I,MATCH($C930,'Policy Characteristics'!$C:$C,0)))</f>
        <v>% of fuel shifted</v>
      </c>
      <c r="P930" s="276" t="str">
        <f>IF(ISBLANK(INDEX('Policy Characteristics'!J:J,MATCH($C930,'Policy Characteristics'!$C:$C,0))),"",INDEX('Policy Characteristics'!J:J,MATCH($C930,'Policy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0" s="276" t="str">
        <f>IF(ISBLANK(INDEX('Policy Characteristics'!K:K,MATCH($C930,'Policy Characteristics'!$C:$C,0))),"",INDEX('Policy Characteristics'!K:K,MATCH($C930,'Policy Characteristics'!$C:$C,0)))</f>
        <v>industry-ag-main.html#fuel-switching</v>
      </c>
      <c r="R930" s="276" t="str">
        <f>IF(ISBLANK(INDEX('Policy Characteristics'!L:L,MATCH($C930,'Policy Characteristics'!$C:$C,0))),"",INDEX('Policy Characteristics'!L:L,MATCH($C930,'Policy Characteristics'!$C:$C,0)))</f>
        <v>industry-elec-and-hydrogen.html</v>
      </c>
    </row>
    <row r="931" spans="1:18" s="2" customFormat="1" x14ac:dyDescent="0.25">
      <c r="A931" s="276" t="str">
        <f>IF(ISBLANK(INDEX('Policy Characteristics'!A:A,MATCH($C931,'Policy Characteristics'!$C:$C,0))),"",INDEX('Policy Characteristics'!A:A,MATCH($C931,'Policy Characteristics'!$C:$C,0)))</f>
        <v>Industry</v>
      </c>
      <c r="B931" s="285" t="str">
        <f>IF(ISBLANK(INDEX('Policy Characteristics'!B:B,MATCH($C931,'Policy Characteristics'!$C:$C,0))),"",INDEX('Policy Characteristics'!B:B,MATCH($C931,'Policy Characteristics'!$C:$C,0)))</f>
        <v>Hydrogen Combustion</v>
      </c>
      <c r="C931" s="276" t="str">
        <f t="shared" si="38"/>
        <v>Fraction of Eligible Industrial Energy Use Shifted to Hydrogen</v>
      </c>
      <c r="D931" s="6" t="s">
        <v>3123</v>
      </c>
      <c r="E931" s="1" t="s">
        <v>3606</v>
      </c>
      <c r="F931" t="s">
        <v>3085</v>
      </c>
      <c r="G931" s="47" t="s">
        <v>3620</v>
      </c>
      <c r="H931" s="44">
        <v>2217</v>
      </c>
      <c r="I931" s="347" t="s">
        <v>45</v>
      </c>
      <c r="J931" s="277" t="str">
        <f>IF(ISBLANK(INDEX('Policy Characteristics'!D:D,MATCH($C931,'Policy Characteristics'!$C:$C,0))),"",INDEX('Policy Characteristics'!D:D,MATCH($C931,'Policy Characteristics'!$C:$C,0)))</f>
        <v>Hydrogen Combustion</v>
      </c>
      <c r="K931" s="276" t="str">
        <f>IF(ISBLANK(INDEX('Policy Characteristics'!E:E,MATCH($C931,'Policy Characteristics'!$C:$C,0))),"",INDEX('Policy Characteristics'!E:E,MATCH($C931,'Policy Characteristics'!$C:$C,0)))</f>
        <v>indst shift to hydrogen</v>
      </c>
      <c r="L931" s="284">
        <f>IF(ISBLANK(INDEX('Policy Characteristics'!F:F,MATCH($C931,'Policy Characteristics'!$C:$C,0))),"",INDEX('Policy Characteristics'!F:F,MATCH($C931,'Policy Characteristics'!$C:$C,0)))</f>
        <v>0</v>
      </c>
      <c r="M931" s="284">
        <f>IF(ISBLANK(INDEX('Policy Characteristics'!G:G,MATCH($C931,'Policy Characteristics'!$C:$C,0))),"",INDEX('Policy Characteristics'!G:G,MATCH($C931,'Policy Characteristics'!$C:$C,0)))</f>
        <v>1</v>
      </c>
      <c r="N931" s="284">
        <f>IF(ISBLANK(INDEX('Policy Characteristics'!H:H,MATCH($C931,'Policy Characteristics'!$C:$C,0))),"",INDEX('Policy Characteristics'!H:H,MATCH($C931,'Policy Characteristics'!$C:$C,0)))</f>
        <v>0.01</v>
      </c>
      <c r="O931" s="276" t="str">
        <f>IF(ISBLANK(INDEX('Policy Characteristics'!I:I,MATCH($C931,'Policy Characteristics'!$C:$C,0))),"",INDEX('Policy Characteristics'!I:I,MATCH($C931,'Policy Characteristics'!$C:$C,0)))</f>
        <v>% of fuel shifted</v>
      </c>
      <c r="P931" s="276" t="str">
        <f>IF(ISBLANK(INDEX('Policy Characteristics'!J:J,MATCH($C931,'Policy Characteristics'!$C:$C,0))),"",INDEX('Policy Characteristics'!J:J,MATCH($C931,'Policy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1" s="276" t="str">
        <f>IF(ISBLANK(INDEX('Policy Characteristics'!K:K,MATCH($C931,'Policy Characteristics'!$C:$C,0))),"",INDEX('Policy Characteristics'!K:K,MATCH($C931,'Policy Characteristics'!$C:$C,0)))</f>
        <v>industry-ag-main.html#fuel-switching</v>
      </c>
      <c r="R931" s="276" t="str">
        <f>IF(ISBLANK(INDEX('Policy Characteristics'!L:L,MATCH($C931,'Policy Characteristics'!$C:$C,0))),"",INDEX('Policy Characteristics'!L:L,MATCH($C931,'Policy Characteristics'!$C:$C,0)))</f>
        <v>industry-elec-and-hydrogen.html</v>
      </c>
    </row>
    <row r="932" spans="1:18" s="2" customFormat="1" x14ac:dyDescent="0.25">
      <c r="A932" s="276" t="str">
        <f>IF(ISBLANK(INDEX('Policy Characteristics'!A:A,MATCH($C932,'Policy Characteristics'!$C:$C,0))),"",INDEX('Policy Characteristics'!A:A,MATCH($C932,'Policy Characteristics'!$C:$C,0)))</f>
        <v>Industry</v>
      </c>
      <c r="B932" s="285" t="str">
        <f>IF(ISBLANK(INDEX('Policy Characteristics'!B:B,MATCH($C932,'Policy Characteristics'!$C:$C,0))),"",INDEX('Policy Characteristics'!B:B,MATCH($C932,'Policy Characteristics'!$C:$C,0)))</f>
        <v>Hydrogen Combustion</v>
      </c>
      <c r="C932" s="276" t="str">
        <f t="shared" si="38"/>
        <v>Fraction of Eligible Industrial Energy Use Shifted to Hydrogen</v>
      </c>
      <c r="D932" s="6" t="s">
        <v>3124</v>
      </c>
      <c r="E932" s="1" t="s">
        <v>3605</v>
      </c>
      <c r="F932" t="s">
        <v>3127</v>
      </c>
      <c r="G932" s="47" t="s">
        <v>3613</v>
      </c>
      <c r="H932" s="44">
        <v>2218</v>
      </c>
      <c r="I932" s="347" t="s">
        <v>44</v>
      </c>
      <c r="J932" s="277" t="str">
        <f>IF(ISBLANK(INDEX('Policy Characteristics'!D:D,MATCH($C932,'Policy Characteristics'!$C:$C,0))),"",INDEX('Policy Characteristics'!D:D,MATCH($C932,'Policy Characteristics'!$C:$C,0)))</f>
        <v>Hydrogen Combustion</v>
      </c>
      <c r="K932" s="276" t="str">
        <f>IF(ISBLANK(INDEX('Policy Characteristics'!E:E,MATCH($C932,'Policy Characteristics'!$C:$C,0))),"",INDEX('Policy Characteristics'!E:E,MATCH($C932,'Policy Characteristics'!$C:$C,0)))</f>
        <v>indst shift to hydrogen</v>
      </c>
      <c r="L932" s="284">
        <f>IF(ISBLANK(INDEX('Policy Characteristics'!F:F,MATCH($C932,'Policy Characteristics'!$C:$C,0))),"",INDEX('Policy Characteristics'!F:F,MATCH($C932,'Policy Characteristics'!$C:$C,0)))</f>
        <v>0</v>
      </c>
      <c r="M932" s="284">
        <f>IF(ISBLANK(INDEX('Policy Characteristics'!G:G,MATCH($C932,'Policy Characteristics'!$C:$C,0))),"",INDEX('Policy Characteristics'!G:G,MATCH($C932,'Policy Characteristics'!$C:$C,0)))</f>
        <v>1</v>
      </c>
      <c r="N932" s="284">
        <f>IF(ISBLANK(INDEX('Policy Characteristics'!H:H,MATCH($C932,'Policy Characteristics'!$C:$C,0))),"",INDEX('Policy Characteristics'!H:H,MATCH($C932,'Policy Characteristics'!$C:$C,0)))</f>
        <v>0.01</v>
      </c>
      <c r="O932" s="276" t="str">
        <f>IF(ISBLANK(INDEX('Policy Characteristics'!I:I,MATCH($C932,'Policy Characteristics'!$C:$C,0))),"",INDEX('Policy Characteristics'!I:I,MATCH($C932,'Policy Characteristics'!$C:$C,0)))</f>
        <v>% of fuel shifted</v>
      </c>
      <c r="P932" s="276" t="str">
        <f>IF(ISBLANK(INDEX('Policy Characteristics'!J:J,MATCH($C932,'Policy Characteristics'!$C:$C,0))),"",INDEX('Policy Characteristics'!J:J,MATCH($C932,'Policy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2" s="276" t="str">
        <f>IF(ISBLANK(INDEX('Policy Characteristics'!K:K,MATCH($C932,'Policy Characteristics'!$C:$C,0))),"",INDEX('Policy Characteristics'!K:K,MATCH($C932,'Policy Characteristics'!$C:$C,0)))</f>
        <v>industry-ag-main.html#fuel-switching</v>
      </c>
      <c r="R932" s="276" t="str">
        <f>IF(ISBLANK(INDEX('Policy Characteristics'!L:L,MATCH($C932,'Policy Characteristics'!$C:$C,0))),"",INDEX('Policy Characteristics'!L:L,MATCH($C932,'Policy Characteristics'!$C:$C,0)))</f>
        <v>industry-elec-and-hydrogen.html</v>
      </c>
    </row>
    <row r="933" spans="1:18" s="2" customFormat="1" x14ac:dyDescent="0.25">
      <c r="A933" s="276" t="str">
        <f>IF(ISBLANK(INDEX('Policy Characteristics'!A:A,MATCH($C933,'Policy Characteristics'!$C:$C,0))),"",INDEX('Policy Characteristics'!A:A,MATCH($C933,'Policy Characteristics'!$C:$C,0)))</f>
        <v>Industry</v>
      </c>
      <c r="B933" s="285" t="str">
        <f>IF(ISBLANK(INDEX('Policy Characteristics'!B:B,MATCH($C933,'Policy Characteristics'!$C:$C,0))),"",INDEX('Policy Characteristics'!B:B,MATCH($C933,'Policy Characteristics'!$C:$C,0)))</f>
        <v>Hydrogen Combustion</v>
      </c>
      <c r="C933" s="276" t="str">
        <f t="shared" si="38"/>
        <v>Fraction of Eligible Industrial Energy Use Shifted to Hydrogen</v>
      </c>
      <c r="D933" s="6" t="s">
        <v>3124</v>
      </c>
      <c r="E933" s="1" t="s">
        <v>3607</v>
      </c>
      <c r="F933" t="s">
        <v>3127</v>
      </c>
      <c r="G933" s="47" t="s">
        <v>3614</v>
      </c>
      <c r="H933" s="44">
        <v>2219</v>
      </c>
      <c r="I933" s="347" t="s">
        <v>45</v>
      </c>
      <c r="J933" s="277" t="str">
        <f>IF(ISBLANK(INDEX('Policy Characteristics'!D:D,MATCH($C933,'Policy Characteristics'!$C:$C,0))),"",INDEX('Policy Characteristics'!D:D,MATCH($C933,'Policy Characteristics'!$C:$C,0)))</f>
        <v>Hydrogen Combustion</v>
      </c>
      <c r="K933" s="276" t="str">
        <f>IF(ISBLANK(INDEX('Policy Characteristics'!E:E,MATCH($C933,'Policy Characteristics'!$C:$C,0))),"",INDEX('Policy Characteristics'!E:E,MATCH($C933,'Policy Characteristics'!$C:$C,0)))</f>
        <v>indst shift to hydrogen</v>
      </c>
      <c r="L933" s="284">
        <f>IF(ISBLANK(INDEX('Policy Characteristics'!F:F,MATCH($C933,'Policy Characteristics'!$C:$C,0))),"",INDEX('Policy Characteristics'!F:F,MATCH($C933,'Policy Characteristics'!$C:$C,0)))</f>
        <v>0</v>
      </c>
      <c r="M933" s="284">
        <f>IF(ISBLANK(INDEX('Policy Characteristics'!G:G,MATCH($C933,'Policy Characteristics'!$C:$C,0))),"",INDEX('Policy Characteristics'!G:G,MATCH($C933,'Policy Characteristics'!$C:$C,0)))</f>
        <v>1</v>
      </c>
      <c r="N933" s="284">
        <f>IF(ISBLANK(INDEX('Policy Characteristics'!H:H,MATCH($C933,'Policy Characteristics'!$C:$C,0))),"",INDEX('Policy Characteristics'!H:H,MATCH($C933,'Policy Characteristics'!$C:$C,0)))</f>
        <v>0.01</v>
      </c>
      <c r="O933" s="276" t="str">
        <f>IF(ISBLANK(INDEX('Policy Characteristics'!I:I,MATCH($C933,'Policy Characteristics'!$C:$C,0))),"",INDEX('Policy Characteristics'!I:I,MATCH($C933,'Policy Characteristics'!$C:$C,0)))</f>
        <v>% of fuel shifted</v>
      </c>
      <c r="P933" s="276" t="str">
        <f>IF(ISBLANK(INDEX('Policy Characteristics'!J:J,MATCH($C933,'Policy Characteristics'!$C:$C,0))),"",INDEX('Policy Characteristics'!J:J,MATCH($C933,'Policy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3" s="276" t="str">
        <f>IF(ISBLANK(INDEX('Policy Characteristics'!K:K,MATCH($C933,'Policy Characteristics'!$C:$C,0))),"",INDEX('Policy Characteristics'!K:K,MATCH($C933,'Policy Characteristics'!$C:$C,0)))</f>
        <v>industry-ag-main.html#fuel-switching</v>
      </c>
      <c r="R933" s="276" t="str">
        <f>IF(ISBLANK(INDEX('Policy Characteristics'!L:L,MATCH($C933,'Policy Characteristics'!$C:$C,0))),"",INDEX('Policy Characteristics'!L:L,MATCH($C933,'Policy Characteristics'!$C:$C,0)))</f>
        <v>industry-elec-and-hydrogen.html</v>
      </c>
    </row>
    <row r="934" spans="1:18" s="2" customFormat="1" x14ac:dyDescent="0.25">
      <c r="A934" s="276" t="str">
        <f>IF(ISBLANK(INDEX('Policy Characteristics'!A:A,MATCH($C934,'Policy Characteristics'!$C:$C,0))),"",INDEX('Policy Characteristics'!A:A,MATCH($C934,'Policy Characteristics'!$C:$C,0)))</f>
        <v>Industry</v>
      </c>
      <c r="B934" s="285" t="str">
        <f>IF(ISBLANK(INDEX('Policy Characteristics'!B:B,MATCH($C934,'Policy Characteristics'!$C:$C,0))),"",INDEX('Policy Characteristics'!B:B,MATCH($C934,'Policy Characteristics'!$C:$C,0)))</f>
        <v>Hydrogen Combustion</v>
      </c>
      <c r="C934" s="276" t="str">
        <f t="shared" si="38"/>
        <v>Fraction of Eligible Industrial Energy Use Shifted to Hydrogen</v>
      </c>
      <c r="D934" s="6" t="s">
        <v>3124</v>
      </c>
      <c r="E934" s="1" t="s">
        <v>3608</v>
      </c>
      <c r="F934" t="s">
        <v>3127</v>
      </c>
      <c r="G934" s="47" t="s">
        <v>3615</v>
      </c>
      <c r="H934" s="44">
        <v>2220</v>
      </c>
      <c r="I934" s="347" t="s">
        <v>45</v>
      </c>
      <c r="J934" s="277" t="str">
        <f>IF(ISBLANK(INDEX('Policy Characteristics'!D:D,MATCH($C934,'Policy Characteristics'!$C:$C,0))),"",INDEX('Policy Characteristics'!D:D,MATCH($C934,'Policy Characteristics'!$C:$C,0)))</f>
        <v>Hydrogen Combustion</v>
      </c>
      <c r="K934" s="276" t="str">
        <f>IF(ISBLANK(INDEX('Policy Characteristics'!E:E,MATCH($C934,'Policy Characteristics'!$C:$C,0))),"",INDEX('Policy Characteristics'!E:E,MATCH($C934,'Policy Characteristics'!$C:$C,0)))</f>
        <v>indst shift to hydrogen</v>
      </c>
      <c r="L934" s="284">
        <f>IF(ISBLANK(INDEX('Policy Characteristics'!F:F,MATCH($C934,'Policy Characteristics'!$C:$C,0))),"",INDEX('Policy Characteristics'!F:F,MATCH($C934,'Policy Characteristics'!$C:$C,0)))</f>
        <v>0</v>
      </c>
      <c r="M934" s="284">
        <f>IF(ISBLANK(INDEX('Policy Characteristics'!G:G,MATCH($C934,'Policy Characteristics'!$C:$C,0))),"",INDEX('Policy Characteristics'!G:G,MATCH($C934,'Policy Characteristics'!$C:$C,0)))</f>
        <v>1</v>
      </c>
      <c r="N934" s="284">
        <f>IF(ISBLANK(INDEX('Policy Characteristics'!H:H,MATCH($C934,'Policy Characteristics'!$C:$C,0))),"",INDEX('Policy Characteristics'!H:H,MATCH($C934,'Policy Characteristics'!$C:$C,0)))</f>
        <v>0.01</v>
      </c>
      <c r="O934" s="276" t="str">
        <f>IF(ISBLANK(INDEX('Policy Characteristics'!I:I,MATCH($C934,'Policy Characteristics'!$C:$C,0))),"",INDEX('Policy Characteristics'!I:I,MATCH($C934,'Policy Characteristics'!$C:$C,0)))</f>
        <v>% of fuel shifted</v>
      </c>
      <c r="P934" s="276" t="str">
        <f>IF(ISBLANK(INDEX('Policy Characteristics'!J:J,MATCH($C934,'Policy Characteristics'!$C:$C,0))),"",INDEX('Policy Characteristics'!J:J,MATCH($C934,'Policy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4" s="276" t="str">
        <f>IF(ISBLANK(INDEX('Policy Characteristics'!K:K,MATCH($C934,'Policy Characteristics'!$C:$C,0))),"",INDEX('Policy Characteristics'!K:K,MATCH($C934,'Policy Characteristics'!$C:$C,0)))</f>
        <v>industry-ag-main.html#fuel-switching</v>
      </c>
      <c r="R934" s="276" t="str">
        <f>IF(ISBLANK(INDEX('Policy Characteristics'!L:L,MATCH($C934,'Policy Characteristics'!$C:$C,0))),"",INDEX('Policy Characteristics'!L:L,MATCH($C934,'Policy Characteristics'!$C:$C,0)))</f>
        <v>industry-elec-and-hydrogen.html</v>
      </c>
    </row>
    <row r="935" spans="1:18" s="2" customFormat="1" x14ac:dyDescent="0.25">
      <c r="A935" s="276" t="str">
        <f>IF(ISBLANK(INDEX('Policy Characteristics'!A:A,MATCH($C935,'Policy Characteristics'!$C:$C,0))),"",INDEX('Policy Characteristics'!A:A,MATCH($C935,'Policy Characteristics'!$C:$C,0)))</f>
        <v>Industry</v>
      </c>
      <c r="B935" s="285" t="str">
        <f>IF(ISBLANK(INDEX('Policy Characteristics'!B:B,MATCH($C935,'Policy Characteristics'!$C:$C,0))),"",INDEX('Policy Characteristics'!B:B,MATCH($C935,'Policy Characteristics'!$C:$C,0)))</f>
        <v>Hydrogen Combustion</v>
      </c>
      <c r="C935" s="276" t="str">
        <f t="shared" si="38"/>
        <v>Fraction of Eligible Industrial Energy Use Shifted to Hydrogen</v>
      </c>
      <c r="D935" s="6" t="s">
        <v>3124</v>
      </c>
      <c r="E935" s="1" t="s">
        <v>3609</v>
      </c>
      <c r="F935" t="s">
        <v>3127</v>
      </c>
      <c r="G935" s="47" t="s">
        <v>3616</v>
      </c>
      <c r="H935" s="44">
        <v>2221</v>
      </c>
      <c r="I935" s="347" t="s">
        <v>45</v>
      </c>
      <c r="J935" s="277" t="str">
        <f>IF(ISBLANK(INDEX('Policy Characteristics'!D:D,MATCH($C935,'Policy Characteristics'!$C:$C,0))),"",INDEX('Policy Characteristics'!D:D,MATCH($C935,'Policy Characteristics'!$C:$C,0)))</f>
        <v>Hydrogen Combustion</v>
      </c>
      <c r="K935" s="276" t="str">
        <f>IF(ISBLANK(INDEX('Policy Characteristics'!E:E,MATCH($C935,'Policy Characteristics'!$C:$C,0))),"",INDEX('Policy Characteristics'!E:E,MATCH($C935,'Policy Characteristics'!$C:$C,0)))</f>
        <v>indst shift to hydrogen</v>
      </c>
      <c r="L935" s="284">
        <f>IF(ISBLANK(INDEX('Policy Characteristics'!F:F,MATCH($C935,'Policy Characteristics'!$C:$C,0))),"",INDEX('Policy Characteristics'!F:F,MATCH($C935,'Policy Characteristics'!$C:$C,0)))</f>
        <v>0</v>
      </c>
      <c r="M935" s="284">
        <f>IF(ISBLANK(INDEX('Policy Characteristics'!G:G,MATCH($C935,'Policy Characteristics'!$C:$C,0))),"",INDEX('Policy Characteristics'!G:G,MATCH($C935,'Policy Characteristics'!$C:$C,0)))</f>
        <v>1</v>
      </c>
      <c r="N935" s="284">
        <f>IF(ISBLANK(INDEX('Policy Characteristics'!H:H,MATCH($C935,'Policy Characteristics'!$C:$C,0))),"",INDEX('Policy Characteristics'!H:H,MATCH($C935,'Policy Characteristics'!$C:$C,0)))</f>
        <v>0.01</v>
      </c>
      <c r="O935" s="276" t="str">
        <f>IF(ISBLANK(INDEX('Policy Characteristics'!I:I,MATCH($C935,'Policy Characteristics'!$C:$C,0))),"",INDEX('Policy Characteristics'!I:I,MATCH($C935,'Policy Characteristics'!$C:$C,0)))</f>
        <v>% of fuel shifted</v>
      </c>
      <c r="P935" s="276" t="str">
        <f>IF(ISBLANK(INDEX('Policy Characteristics'!J:J,MATCH($C935,'Policy Characteristics'!$C:$C,0))),"",INDEX('Policy Characteristics'!J:J,MATCH($C935,'Policy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5" s="276" t="str">
        <f>IF(ISBLANK(INDEX('Policy Characteristics'!K:K,MATCH($C935,'Policy Characteristics'!$C:$C,0))),"",INDEX('Policy Characteristics'!K:K,MATCH($C935,'Policy Characteristics'!$C:$C,0)))</f>
        <v>industry-ag-main.html#fuel-switching</v>
      </c>
      <c r="R935" s="276" t="str">
        <f>IF(ISBLANK(INDEX('Policy Characteristics'!L:L,MATCH($C935,'Policy Characteristics'!$C:$C,0))),"",INDEX('Policy Characteristics'!L:L,MATCH($C935,'Policy Characteristics'!$C:$C,0)))</f>
        <v>industry-elec-and-hydrogen.html</v>
      </c>
    </row>
    <row r="936" spans="1:18" s="2" customFormat="1" x14ac:dyDescent="0.25">
      <c r="A936" s="276" t="str">
        <f>IF(ISBLANK(INDEX('Policy Characteristics'!A:A,MATCH($C936,'Policy Characteristics'!$C:$C,0))),"",INDEX('Policy Characteristics'!A:A,MATCH($C936,'Policy Characteristics'!$C:$C,0)))</f>
        <v>Industry</v>
      </c>
      <c r="B936" s="285" t="str">
        <f>IF(ISBLANK(INDEX('Policy Characteristics'!B:B,MATCH($C936,'Policy Characteristics'!$C:$C,0))),"",INDEX('Policy Characteristics'!B:B,MATCH($C936,'Policy Characteristics'!$C:$C,0)))</f>
        <v>Hydrogen Combustion</v>
      </c>
      <c r="C936" s="276" t="str">
        <f t="shared" si="38"/>
        <v>Fraction of Eligible Industrial Energy Use Shifted to Hydrogen</v>
      </c>
      <c r="D936" s="6" t="s">
        <v>3124</v>
      </c>
      <c r="E936" s="1" t="s">
        <v>3610</v>
      </c>
      <c r="F936" t="s">
        <v>3127</v>
      </c>
      <c r="G936" s="47" t="s">
        <v>3617</v>
      </c>
      <c r="H936" s="44">
        <v>2222</v>
      </c>
      <c r="I936" s="347" t="s">
        <v>45</v>
      </c>
      <c r="J936" s="277" t="str">
        <f>IF(ISBLANK(INDEX('Policy Characteristics'!D:D,MATCH($C936,'Policy Characteristics'!$C:$C,0))),"",INDEX('Policy Characteristics'!D:D,MATCH($C936,'Policy Characteristics'!$C:$C,0)))</f>
        <v>Hydrogen Combustion</v>
      </c>
      <c r="K936" s="276" t="str">
        <f>IF(ISBLANK(INDEX('Policy Characteristics'!E:E,MATCH($C936,'Policy Characteristics'!$C:$C,0))),"",INDEX('Policy Characteristics'!E:E,MATCH($C936,'Policy Characteristics'!$C:$C,0)))</f>
        <v>indst shift to hydrogen</v>
      </c>
      <c r="L936" s="284">
        <f>IF(ISBLANK(INDEX('Policy Characteristics'!F:F,MATCH($C936,'Policy Characteristics'!$C:$C,0))),"",INDEX('Policy Characteristics'!F:F,MATCH($C936,'Policy Characteristics'!$C:$C,0)))</f>
        <v>0</v>
      </c>
      <c r="M936" s="284">
        <f>IF(ISBLANK(INDEX('Policy Characteristics'!G:G,MATCH($C936,'Policy Characteristics'!$C:$C,0))),"",INDEX('Policy Characteristics'!G:G,MATCH($C936,'Policy Characteristics'!$C:$C,0)))</f>
        <v>1</v>
      </c>
      <c r="N936" s="284">
        <f>IF(ISBLANK(INDEX('Policy Characteristics'!H:H,MATCH($C936,'Policy Characteristics'!$C:$C,0))),"",INDEX('Policy Characteristics'!H:H,MATCH($C936,'Policy Characteristics'!$C:$C,0)))</f>
        <v>0.01</v>
      </c>
      <c r="O936" s="276" t="str">
        <f>IF(ISBLANK(INDEX('Policy Characteristics'!I:I,MATCH($C936,'Policy Characteristics'!$C:$C,0))),"",INDEX('Policy Characteristics'!I:I,MATCH($C936,'Policy Characteristics'!$C:$C,0)))</f>
        <v>% of fuel shifted</v>
      </c>
      <c r="P936" s="276" t="str">
        <f>IF(ISBLANK(INDEX('Policy Characteristics'!J:J,MATCH($C936,'Policy Characteristics'!$C:$C,0))),"",INDEX('Policy Characteristics'!J:J,MATCH($C936,'Policy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6" s="276" t="str">
        <f>IF(ISBLANK(INDEX('Policy Characteristics'!K:K,MATCH($C936,'Policy Characteristics'!$C:$C,0))),"",INDEX('Policy Characteristics'!K:K,MATCH($C936,'Policy Characteristics'!$C:$C,0)))</f>
        <v>industry-ag-main.html#fuel-switching</v>
      </c>
      <c r="R936" s="276" t="str">
        <f>IF(ISBLANK(INDEX('Policy Characteristics'!L:L,MATCH($C936,'Policy Characteristics'!$C:$C,0))),"",INDEX('Policy Characteristics'!L:L,MATCH($C936,'Policy Characteristics'!$C:$C,0)))</f>
        <v>industry-elec-and-hydrogen.html</v>
      </c>
    </row>
    <row r="937" spans="1:18" s="2" customFormat="1" x14ac:dyDescent="0.25">
      <c r="A937" s="276" t="str">
        <f>IF(ISBLANK(INDEX('Policy Characteristics'!A:A,MATCH($C937,'Policy Characteristics'!$C:$C,0))),"",INDEX('Policy Characteristics'!A:A,MATCH($C937,'Policy Characteristics'!$C:$C,0)))</f>
        <v>Industry</v>
      </c>
      <c r="B937" s="285" t="str">
        <f>IF(ISBLANK(INDEX('Policy Characteristics'!B:B,MATCH($C937,'Policy Characteristics'!$C:$C,0))),"",INDEX('Policy Characteristics'!B:B,MATCH($C937,'Policy Characteristics'!$C:$C,0)))</f>
        <v>Hydrogen Combustion</v>
      </c>
      <c r="C937" s="276" t="str">
        <f t="shared" si="38"/>
        <v>Fraction of Eligible Industrial Energy Use Shifted to Hydrogen</v>
      </c>
      <c r="D937" s="6" t="s">
        <v>3124</v>
      </c>
      <c r="E937" s="1" t="s">
        <v>3611</v>
      </c>
      <c r="F937" t="s">
        <v>3127</v>
      </c>
      <c r="G937" s="47" t="s">
        <v>3618</v>
      </c>
      <c r="H937" s="44">
        <v>2223</v>
      </c>
      <c r="I937" s="347" t="s">
        <v>45</v>
      </c>
      <c r="J937" s="277" t="str">
        <f>IF(ISBLANK(INDEX('Policy Characteristics'!D:D,MATCH($C937,'Policy Characteristics'!$C:$C,0))),"",INDEX('Policy Characteristics'!D:D,MATCH($C937,'Policy Characteristics'!$C:$C,0)))</f>
        <v>Hydrogen Combustion</v>
      </c>
      <c r="K937" s="276" t="str">
        <f>IF(ISBLANK(INDEX('Policy Characteristics'!E:E,MATCH($C937,'Policy Characteristics'!$C:$C,0))),"",INDEX('Policy Characteristics'!E:E,MATCH($C937,'Policy Characteristics'!$C:$C,0)))</f>
        <v>indst shift to hydrogen</v>
      </c>
      <c r="L937" s="284">
        <f>IF(ISBLANK(INDEX('Policy Characteristics'!F:F,MATCH($C937,'Policy Characteristics'!$C:$C,0))),"",INDEX('Policy Characteristics'!F:F,MATCH($C937,'Policy Characteristics'!$C:$C,0)))</f>
        <v>0</v>
      </c>
      <c r="M937" s="284">
        <f>IF(ISBLANK(INDEX('Policy Characteristics'!G:G,MATCH($C937,'Policy Characteristics'!$C:$C,0))),"",INDEX('Policy Characteristics'!G:G,MATCH($C937,'Policy Characteristics'!$C:$C,0)))</f>
        <v>1</v>
      </c>
      <c r="N937" s="284">
        <f>IF(ISBLANK(INDEX('Policy Characteristics'!H:H,MATCH($C937,'Policy Characteristics'!$C:$C,0))),"",INDEX('Policy Characteristics'!H:H,MATCH($C937,'Policy Characteristics'!$C:$C,0)))</f>
        <v>0.01</v>
      </c>
      <c r="O937" s="276" t="str">
        <f>IF(ISBLANK(INDEX('Policy Characteristics'!I:I,MATCH($C937,'Policy Characteristics'!$C:$C,0))),"",INDEX('Policy Characteristics'!I:I,MATCH($C937,'Policy Characteristics'!$C:$C,0)))</f>
        <v>% of fuel shifted</v>
      </c>
      <c r="P937" s="276" t="str">
        <f>IF(ISBLANK(INDEX('Policy Characteristics'!J:J,MATCH($C937,'Policy Characteristics'!$C:$C,0))),"",INDEX('Policy Characteristics'!J:J,MATCH($C937,'Policy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7" s="276" t="str">
        <f>IF(ISBLANK(INDEX('Policy Characteristics'!K:K,MATCH($C937,'Policy Characteristics'!$C:$C,0))),"",INDEX('Policy Characteristics'!K:K,MATCH($C937,'Policy Characteristics'!$C:$C,0)))</f>
        <v>industry-ag-main.html#fuel-switching</v>
      </c>
      <c r="R937" s="276" t="str">
        <f>IF(ISBLANK(INDEX('Policy Characteristics'!L:L,MATCH($C937,'Policy Characteristics'!$C:$C,0))),"",INDEX('Policy Characteristics'!L:L,MATCH($C937,'Policy Characteristics'!$C:$C,0)))</f>
        <v>industry-elec-and-hydrogen.html</v>
      </c>
    </row>
    <row r="938" spans="1:18" s="2" customFormat="1" x14ac:dyDescent="0.25">
      <c r="A938" s="276" t="str">
        <f>IF(ISBLANK(INDEX('Policy Characteristics'!A:A,MATCH($C938,'Policy Characteristics'!$C:$C,0))),"",INDEX('Policy Characteristics'!A:A,MATCH($C938,'Policy Characteristics'!$C:$C,0)))</f>
        <v>Industry</v>
      </c>
      <c r="B938" s="285" t="str">
        <f>IF(ISBLANK(INDEX('Policy Characteristics'!B:B,MATCH($C938,'Policy Characteristics'!$C:$C,0))),"",INDEX('Policy Characteristics'!B:B,MATCH($C938,'Policy Characteristics'!$C:$C,0)))</f>
        <v>Hydrogen Combustion</v>
      </c>
      <c r="C938" s="276" t="str">
        <f t="shared" si="38"/>
        <v>Fraction of Eligible Industrial Energy Use Shifted to Hydrogen</v>
      </c>
      <c r="D938" s="6" t="s">
        <v>3124</v>
      </c>
      <c r="E938" s="1" t="s">
        <v>3612</v>
      </c>
      <c r="F938" t="s">
        <v>3127</v>
      </c>
      <c r="G938" s="47" t="s">
        <v>3619</v>
      </c>
      <c r="H938" s="44">
        <v>2224</v>
      </c>
      <c r="I938" s="347" t="s">
        <v>45</v>
      </c>
      <c r="J938" s="277" t="str">
        <f>IF(ISBLANK(INDEX('Policy Characteristics'!D:D,MATCH($C938,'Policy Characteristics'!$C:$C,0))),"",INDEX('Policy Characteristics'!D:D,MATCH($C938,'Policy Characteristics'!$C:$C,0)))</f>
        <v>Hydrogen Combustion</v>
      </c>
      <c r="K938" s="276" t="str">
        <f>IF(ISBLANK(INDEX('Policy Characteristics'!E:E,MATCH($C938,'Policy Characteristics'!$C:$C,0))),"",INDEX('Policy Characteristics'!E:E,MATCH($C938,'Policy Characteristics'!$C:$C,0)))</f>
        <v>indst shift to hydrogen</v>
      </c>
      <c r="L938" s="284">
        <f>IF(ISBLANK(INDEX('Policy Characteristics'!F:F,MATCH($C938,'Policy Characteristics'!$C:$C,0))),"",INDEX('Policy Characteristics'!F:F,MATCH($C938,'Policy Characteristics'!$C:$C,0)))</f>
        <v>0</v>
      </c>
      <c r="M938" s="284">
        <f>IF(ISBLANK(INDEX('Policy Characteristics'!G:G,MATCH($C938,'Policy Characteristics'!$C:$C,0))),"",INDEX('Policy Characteristics'!G:G,MATCH($C938,'Policy Characteristics'!$C:$C,0)))</f>
        <v>1</v>
      </c>
      <c r="N938" s="284">
        <f>IF(ISBLANK(INDEX('Policy Characteristics'!H:H,MATCH($C938,'Policy Characteristics'!$C:$C,0))),"",INDEX('Policy Characteristics'!H:H,MATCH($C938,'Policy Characteristics'!$C:$C,0)))</f>
        <v>0.01</v>
      </c>
      <c r="O938" s="276" t="str">
        <f>IF(ISBLANK(INDEX('Policy Characteristics'!I:I,MATCH($C938,'Policy Characteristics'!$C:$C,0))),"",INDEX('Policy Characteristics'!I:I,MATCH($C938,'Policy Characteristics'!$C:$C,0)))</f>
        <v>% of fuel shifted</v>
      </c>
      <c r="P938" s="276" t="str">
        <f>IF(ISBLANK(INDEX('Policy Characteristics'!J:J,MATCH($C938,'Policy Characteristics'!$C:$C,0))),"",INDEX('Policy Characteristics'!J:J,MATCH($C938,'Policy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8" s="276" t="str">
        <f>IF(ISBLANK(INDEX('Policy Characteristics'!K:K,MATCH($C938,'Policy Characteristics'!$C:$C,0))),"",INDEX('Policy Characteristics'!K:K,MATCH($C938,'Policy Characteristics'!$C:$C,0)))</f>
        <v>industry-ag-main.html#fuel-switching</v>
      </c>
      <c r="R938" s="276" t="str">
        <f>IF(ISBLANK(INDEX('Policy Characteristics'!L:L,MATCH($C938,'Policy Characteristics'!$C:$C,0))),"",INDEX('Policy Characteristics'!L:L,MATCH($C938,'Policy Characteristics'!$C:$C,0)))</f>
        <v>industry-elec-and-hydrogen.html</v>
      </c>
    </row>
    <row r="939" spans="1:18" s="2" customFormat="1" x14ac:dyDescent="0.25">
      <c r="A939" s="276" t="str">
        <f>IF(ISBLANK(INDEX('Policy Characteristics'!A:A,MATCH($C939,'Policy Characteristics'!$C:$C,0))),"",INDEX('Policy Characteristics'!A:A,MATCH($C939,'Policy Characteristics'!$C:$C,0)))</f>
        <v>Industry</v>
      </c>
      <c r="B939" s="285" t="str">
        <f>IF(ISBLANK(INDEX('Policy Characteristics'!B:B,MATCH($C939,'Policy Characteristics'!$C:$C,0))),"",INDEX('Policy Characteristics'!B:B,MATCH($C939,'Policy Characteristics'!$C:$C,0)))</f>
        <v>Hydrogen Combustion</v>
      </c>
      <c r="C939" s="276" t="str">
        <f t="shared" si="38"/>
        <v>Fraction of Eligible Industrial Energy Use Shifted to Hydrogen</v>
      </c>
      <c r="D939" s="6" t="s">
        <v>3124</v>
      </c>
      <c r="E939" s="1" t="s">
        <v>3606</v>
      </c>
      <c r="F939" t="s">
        <v>3127</v>
      </c>
      <c r="G939" s="47" t="s">
        <v>3620</v>
      </c>
      <c r="H939" s="44">
        <v>2225</v>
      </c>
      <c r="I939" s="347" t="s">
        <v>45</v>
      </c>
      <c r="J939" s="277" t="str">
        <f>IF(ISBLANK(INDEX('Policy Characteristics'!D:D,MATCH($C939,'Policy Characteristics'!$C:$C,0))),"",INDEX('Policy Characteristics'!D:D,MATCH($C939,'Policy Characteristics'!$C:$C,0)))</f>
        <v>Hydrogen Combustion</v>
      </c>
      <c r="K939" s="276" t="str">
        <f>IF(ISBLANK(INDEX('Policy Characteristics'!E:E,MATCH($C939,'Policy Characteristics'!$C:$C,0))),"",INDEX('Policy Characteristics'!E:E,MATCH($C939,'Policy Characteristics'!$C:$C,0)))</f>
        <v>indst shift to hydrogen</v>
      </c>
      <c r="L939" s="284">
        <f>IF(ISBLANK(INDEX('Policy Characteristics'!F:F,MATCH($C939,'Policy Characteristics'!$C:$C,0))),"",INDEX('Policy Characteristics'!F:F,MATCH($C939,'Policy Characteristics'!$C:$C,0)))</f>
        <v>0</v>
      </c>
      <c r="M939" s="284">
        <f>IF(ISBLANK(INDEX('Policy Characteristics'!G:G,MATCH($C939,'Policy Characteristics'!$C:$C,0))),"",INDEX('Policy Characteristics'!G:G,MATCH($C939,'Policy Characteristics'!$C:$C,0)))</f>
        <v>1</v>
      </c>
      <c r="N939" s="284">
        <f>IF(ISBLANK(INDEX('Policy Characteristics'!H:H,MATCH($C939,'Policy Characteristics'!$C:$C,0))),"",INDEX('Policy Characteristics'!H:H,MATCH($C939,'Policy Characteristics'!$C:$C,0)))</f>
        <v>0.01</v>
      </c>
      <c r="O939" s="276" t="str">
        <f>IF(ISBLANK(INDEX('Policy Characteristics'!I:I,MATCH($C939,'Policy Characteristics'!$C:$C,0))),"",INDEX('Policy Characteristics'!I:I,MATCH($C939,'Policy Characteristics'!$C:$C,0)))</f>
        <v>% of fuel shifted</v>
      </c>
      <c r="P939" s="276" t="str">
        <f>IF(ISBLANK(INDEX('Policy Characteristics'!J:J,MATCH($C939,'Policy Characteristics'!$C:$C,0))),"",INDEX('Policy Characteristics'!J:J,MATCH($C939,'Policy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39" s="276" t="str">
        <f>IF(ISBLANK(INDEX('Policy Characteristics'!K:K,MATCH($C939,'Policy Characteristics'!$C:$C,0))),"",INDEX('Policy Characteristics'!K:K,MATCH($C939,'Policy Characteristics'!$C:$C,0)))</f>
        <v>industry-ag-main.html#fuel-switching</v>
      </c>
      <c r="R939" s="276" t="str">
        <f>IF(ISBLANK(INDEX('Policy Characteristics'!L:L,MATCH($C939,'Policy Characteristics'!$C:$C,0))),"",INDEX('Policy Characteristics'!L:L,MATCH($C939,'Policy Characteristics'!$C:$C,0)))</f>
        <v>industry-elec-and-hydrogen.html</v>
      </c>
    </row>
    <row r="940" spans="1:18" s="2" customFormat="1" x14ac:dyDescent="0.25">
      <c r="A940" s="276" t="str">
        <f>IF(ISBLANK(INDEX('Policy Characteristics'!A:A,MATCH($C940,'Policy Characteristics'!$C:$C,0))),"",INDEX('Policy Characteristics'!A:A,MATCH($C940,'Policy Characteristics'!$C:$C,0)))</f>
        <v>Industry</v>
      </c>
      <c r="B940" s="285" t="str">
        <f>IF(ISBLANK(INDEX('Policy Characteristics'!B:B,MATCH($C940,'Policy Characteristics'!$C:$C,0))),"",INDEX('Policy Characteristics'!B:B,MATCH($C940,'Policy Characteristics'!$C:$C,0)))</f>
        <v>Hydrogen Combustion</v>
      </c>
      <c r="C940" s="276" t="str">
        <f t="shared" si="38"/>
        <v>Fraction of Eligible Industrial Energy Use Shifted to Hydrogen</v>
      </c>
      <c r="D940" s="6" t="s">
        <v>3125</v>
      </c>
      <c r="E940" s="1" t="s">
        <v>3605</v>
      </c>
      <c r="F940" t="s">
        <v>3086</v>
      </c>
      <c r="G940" s="47" t="s">
        <v>3613</v>
      </c>
      <c r="H940" s="44">
        <v>2226</v>
      </c>
      <c r="I940" s="347" t="s">
        <v>45</v>
      </c>
      <c r="J940" s="277" t="str">
        <f>IF(ISBLANK(INDEX('Policy Characteristics'!D:D,MATCH($C940,'Policy Characteristics'!$C:$C,0))),"",INDEX('Policy Characteristics'!D:D,MATCH($C940,'Policy Characteristics'!$C:$C,0)))</f>
        <v>Hydrogen Combustion</v>
      </c>
      <c r="K940" s="276" t="str">
        <f>IF(ISBLANK(INDEX('Policy Characteristics'!E:E,MATCH($C940,'Policy Characteristics'!$C:$C,0))),"",INDEX('Policy Characteristics'!E:E,MATCH($C940,'Policy Characteristics'!$C:$C,0)))</f>
        <v>indst shift to hydrogen</v>
      </c>
      <c r="L940" s="284">
        <f>IF(ISBLANK(INDEX('Policy Characteristics'!F:F,MATCH($C940,'Policy Characteristics'!$C:$C,0))),"",INDEX('Policy Characteristics'!F:F,MATCH($C940,'Policy Characteristics'!$C:$C,0)))</f>
        <v>0</v>
      </c>
      <c r="M940" s="284">
        <f>IF(ISBLANK(INDEX('Policy Characteristics'!G:G,MATCH($C940,'Policy Characteristics'!$C:$C,0))),"",INDEX('Policy Characteristics'!G:G,MATCH($C940,'Policy Characteristics'!$C:$C,0)))</f>
        <v>1</v>
      </c>
      <c r="N940" s="284">
        <f>IF(ISBLANK(INDEX('Policy Characteristics'!H:H,MATCH($C940,'Policy Characteristics'!$C:$C,0))),"",INDEX('Policy Characteristics'!H:H,MATCH($C940,'Policy Characteristics'!$C:$C,0)))</f>
        <v>0.01</v>
      </c>
      <c r="O940" s="276" t="str">
        <f>IF(ISBLANK(INDEX('Policy Characteristics'!I:I,MATCH($C940,'Policy Characteristics'!$C:$C,0))),"",INDEX('Policy Characteristics'!I:I,MATCH($C940,'Policy Characteristics'!$C:$C,0)))</f>
        <v>% of fuel shifted</v>
      </c>
      <c r="P940" s="276" t="str">
        <f>IF(ISBLANK(INDEX('Policy Characteristics'!J:J,MATCH($C940,'Policy Characteristics'!$C:$C,0))),"",INDEX('Policy Characteristics'!J:J,MATCH($C940,'Policy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0" s="276" t="str">
        <f>IF(ISBLANK(INDEX('Policy Characteristics'!K:K,MATCH($C940,'Policy Characteristics'!$C:$C,0))),"",INDEX('Policy Characteristics'!K:K,MATCH($C940,'Policy Characteristics'!$C:$C,0)))</f>
        <v>industry-ag-main.html#fuel-switching</v>
      </c>
      <c r="R940" s="276" t="str">
        <f>IF(ISBLANK(INDEX('Policy Characteristics'!L:L,MATCH($C940,'Policy Characteristics'!$C:$C,0))),"",INDEX('Policy Characteristics'!L:L,MATCH($C940,'Policy Characteristics'!$C:$C,0)))</f>
        <v>industry-elec-and-hydrogen.html</v>
      </c>
    </row>
    <row r="941" spans="1:18" s="2" customFormat="1" x14ac:dyDescent="0.25">
      <c r="A941" s="276" t="str">
        <f>IF(ISBLANK(INDEX('Policy Characteristics'!A:A,MATCH($C941,'Policy Characteristics'!$C:$C,0))),"",INDEX('Policy Characteristics'!A:A,MATCH($C941,'Policy Characteristics'!$C:$C,0)))</f>
        <v>Industry</v>
      </c>
      <c r="B941" s="285" t="str">
        <f>IF(ISBLANK(INDEX('Policy Characteristics'!B:B,MATCH($C941,'Policy Characteristics'!$C:$C,0))),"",INDEX('Policy Characteristics'!B:B,MATCH($C941,'Policy Characteristics'!$C:$C,0)))</f>
        <v>Hydrogen Combustion</v>
      </c>
      <c r="C941" s="276" t="str">
        <f t="shared" si="38"/>
        <v>Fraction of Eligible Industrial Energy Use Shifted to Hydrogen</v>
      </c>
      <c r="D941" s="6" t="s">
        <v>3125</v>
      </c>
      <c r="E941" s="1" t="s">
        <v>3607</v>
      </c>
      <c r="F941" t="s">
        <v>3086</v>
      </c>
      <c r="G941" s="47" t="s">
        <v>3614</v>
      </c>
      <c r="H941" s="44">
        <v>2227</v>
      </c>
      <c r="I941" s="347" t="s">
        <v>44</v>
      </c>
      <c r="J941" s="277" t="str">
        <f>IF(ISBLANK(INDEX('Policy Characteristics'!D:D,MATCH($C941,'Policy Characteristics'!$C:$C,0))),"",INDEX('Policy Characteristics'!D:D,MATCH($C941,'Policy Characteristics'!$C:$C,0)))</f>
        <v>Hydrogen Combustion</v>
      </c>
      <c r="K941" s="276" t="str">
        <f>IF(ISBLANK(INDEX('Policy Characteristics'!E:E,MATCH($C941,'Policy Characteristics'!$C:$C,0))),"",INDEX('Policy Characteristics'!E:E,MATCH($C941,'Policy Characteristics'!$C:$C,0)))</f>
        <v>indst shift to hydrogen</v>
      </c>
      <c r="L941" s="284">
        <f>IF(ISBLANK(INDEX('Policy Characteristics'!F:F,MATCH($C941,'Policy Characteristics'!$C:$C,0))),"",INDEX('Policy Characteristics'!F:F,MATCH($C941,'Policy Characteristics'!$C:$C,0)))</f>
        <v>0</v>
      </c>
      <c r="M941" s="284">
        <f>IF(ISBLANK(INDEX('Policy Characteristics'!G:G,MATCH($C941,'Policy Characteristics'!$C:$C,0))),"",INDEX('Policy Characteristics'!G:G,MATCH($C941,'Policy Characteristics'!$C:$C,0)))</f>
        <v>1</v>
      </c>
      <c r="N941" s="284">
        <f>IF(ISBLANK(INDEX('Policy Characteristics'!H:H,MATCH($C941,'Policy Characteristics'!$C:$C,0))),"",INDEX('Policy Characteristics'!H:H,MATCH($C941,'Policy Characteristics'!$C:$C,0)))</f>
        <v>0.01</v>
      </c>
      <c r="O941" s="276" t="str">
        <f>IF(ISBLANK(INDEX('Policy Characteristics'!I:I,MATCH($C941,'Policy Characteristics'!$C:$C,0))),"",INDEX('Policy Characteristics'!I:I,MATCH($C941,'Policy Characteristics'!$C:$C,0)))</f>
        <v>% of fuel shifted</v>
      </c>
      <c r="P941" s="276" t="str">
        <f>IF(ISBLANK(INDEX('Policy Characteristics'!J:J,MATCH($C941,'Policy Characteristics'!$C:$C,0))),"",INDEX('Policy Characteristics'!J:J,MATCH($C941,'Policy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1" s="276" t="str">
        <f>IF(ISBLANK(INDEX('Policy Characteristics'!K:K,MATCH($C941,'Policy Characteristics'!$C:$C,0))),"",INDEX('Policy Characteristics'!K:K,MATCH($C941,'Policy Characteristics'!$C:$C,0)))</f>
        <v>industry-ag-main.html#fuel-switching</v>
      </c>
      <c r="R941" s="276" t="str">
        <f>IF(ISBLANK(INDEX('Policy Characteristics'!L:L,MATCH($C941,'Policy Characteristics'!$C:$C,0))),"",INDEX('Policy Characteristics'!L:L,MATCH($C941,'Policy Characteristics'!$C:$C,0)))</f>
        <v>industry-elec-and-hydrogen.html</v>
      </c>
    </row>
    <row r="942" spans="1:18" s="2" customFormat="1" x14ac:dyDescent="0.25">
      <c r="A942" s="276" t="str">
        <f>IF(ISBLANK(INDEX('Policy Characteristics'!A:A,MATCH($C942,'Policy Characteristics'!$C:$C,0))),"",INDEX('Policy Characteristics'!A:A,MATCH($C942,'Policy Characteristics'!$C:$C,0)))</f>
        <v>Industry</v>
      </c>
      <c r="B942" s="285" t="str">
        <f>IF(ISBLANK(INDEX('Policy Characteristics'!B:B,MATCH($C942,'Policy Characteristics'!$C:$C,0))),"",INDEX('Policy Characteristics'!B:B,MATCH($C942,'Policy Characteristics'!$C:$C,0)))</f>
        <v>Hydrogen Combustion</v>
      </c>
      <c r="C942" s="276" t="str">
        <f t="shared" ref="C942:C947" si="39">C$748</f>
        <v>Fraction of Eligible Industrial Energy Use Shifted to Hydrogen</v>
      </c>
      <c r="D942" s="6" t="s">
        <v>3125</v>
      </c>
      <c r="E942" s="1" t="s">
        <v>3608</v>
      </c>
      <c r="F942" t="s">
        <v>3086</v>
      </c>
      <c r="G942" s="47" t="s">
        <v>3615</v>
      </c>
      <c r="H942" s="44">
        <v>2228</v>
      </c>
      <c r="I942" s="347" t="s">
        <v>45</v>
      </c>
      <c r="J942" s="277" t="str">
        <f>IF(ISBLANK(INDEX('Policy Characteristics'!D:D,MATCH($C942,'Policy Characteristics'!$C:$C,0))),"",INDEX('Policy Characteristics'!D:D,MATCH($C942,'Policy Characteristics'!$C:$C,0)))</f>
        <v>Hydrogen Combustion</v>
      </c>
      <c r="K942" s="276" t="str">
        <f>IF(ISBLANK(INDEX('Policy Characteristics'!E:E,MATCH($C942,'Policy Characteristics'!$C:$C,0))),"",INDEX('Policy Characteristics'!E:E,MATCH($C942,'Policy Characteristics'!$C:$C,0)))</f>
        <v>indst shift to hydrogen</v>
      </c>
      <c r="L942" s="284">
        <f>IF(ISBLANK(INDEX('Policy Characteristics'!F:F,MATCH($C942,'Policy Characteristics'!$C:$C,0))),"",INDEX('Policy Characteristics'!F:F,MATCH($C942,'Policy Characteristics'!$C:$C,0)))</f>
        <v>0</v>
      </c>
      <c r="M942" s="284">
        <f>IF(ISBLANK(INDEX('Policy Characteristics'!G:G,MATCH($C942,'Policy Characteristics'!$C:$C,0))),"",INDEX('Policy Characteristics'!G:G,MATCH($C942,'Policy Characteristics'!$C:$C,0)))</f>
        <v>1</v>
      </c>
      <c r="N942" s="284">
        <f>IF(ISBLANK(INDEX('Policy Characteristics'!H:H,MATCH($C942,'Policy Characteristics'!$C:$C,0))),"",INDEX('Policy Characteristics'!H:H,MATCH($C942,'Policy Characteristics'!$C:$C,0)))</f>
        <v>0.01</v>
      </c>
      <c r="O942" s="276" t="str">
        <f>IF(ISBLANK(INDEX('Policy Characteristics'!I:I,MATCH($C942,'Policy Characteristics'!$C:$C,0))),"",INDEX('Policy Characteristics'!I:I,MATCH($C942,'Policy Characteristics'!$C:$C,0)))</f>
        <v>% of fuel shifted</v>
      </c>
      <c r="P942" s="276" t="str">
        <f>IF(ISBLANK(INDEX('Policy Characteristics'!J:J,MATCH($C942,'Policy Characteristics'!$C:$C,0))),"",INDEX('Policy Characteristics'!J:J,MATCH($C942,'Policy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2" s="276" t="str">
        <f>IF(ISBLANK(INDEX('Policy Characteristics'!K:K,MATCH($C942,'Policy Characteristics'!$C:$C,0))),"",INDEX('Policy Characteristics'!K:K,MATCH($C942,'Policy Characteristics'!$C:$C,0)))</f>
        <v>industry-ag-main.html#fuel-switching</v>
      </c>
      <c r="R942" s="276" t="str">
        <f>IF(ISBLANK(INDEX('Policy Characteristics'!L:L,MATCH($C942,'Policy Characteristics'!$C:$C,0))),"",INDEX('Policy Characteristics'!L:L,MATCH($C942,'Policy Characteristics'!$C:$C,0)))</f>
        <v>industry-elec-and-hydrogen.html</v>
      </c>
    </row>
    <row r="943" spans="1:18" s="2" customFormat="1" x14ac:dyDescent="0.25">
      <c r="A943" s="276" t="str">
        <f>IF(ISBLANK(INDEX('Policy Characteristics'!A:A,MATCH($C943,'Policy Characteristics'!$C:$C,0))),"",INDEX('Policy Characteristics'!A:A,MATCH($C943,'Policy Characteristics'!$C:$C,0)))</f>
        <v>Industry</v>
      </c>
      <c r="B943" s="285" t="str">
        <f>IF(ISBLANK(INDEX('Policy Characteristics'!B:B,MATCH($C943,'Policy Characteristics'!$C:$C,0))),"",INDEX('Policy Characteristics'!B:B,MATCH($C943,'Policy Characteristics'!$C:$C,0)))</f>
        <v>Hydrogen Combustion</v>
      </c>
      <c r="C943" s="276" t="str">
        <f t="shared" si="39"/>
        <v>Fraction of Eligible Industrial Energy Use Shifted to Hydrogen</v>
      </c>
      <c r="D943" s="6" t="s">
        <v>3125</v>
      </c>
      <c r="E943" s="1" t="s">
        <v>3609</v>
      </c>
      <c r="F943" t="s">
        <v>3086</v>
      </c>
      <c r="G943" s="47" t="s">
        <v>3616</v>
      </c>
      <c r="H943" s="44">
        <v>2229</v>
      </c>
      <c r="I943" s="347" t="s">
        <v>45</v>
      </c>
      <c r="J943" s="277" t="str">
        <f>IF(ISBLANK(INDEX('Policy Characteristics'!D:D,MATCH($C943,'Policy Characteristics'!$C:$C,0))),"",INDEX('Policy Characteristics'!D:D,MATCH($C943,'Policy Characteristics'!$C:$C,0)))</f>
        <v>Hydrogen Combustion</v>
      </c>
      <c r="K943" s="276" t="str">
        <f>IF(ISBLANK(INDEX('Policy Characteristics'!E:E,MATCH($C943,'Policy Characteristics'!$C:$C,0))),"",INDEX('Policy Characteristics'!E:E,MATCH($C943,'Policy Characteristics'!$C:$C,0)))</f>
        <v>indst shift to hydrogen</v>
      </c>
      <c r="L943" s="284">
        <f>IF(ISBLANK(INDEX('Policy Characteristics'!F:F,MATCH($C943,'Policy Characteristics'!$C:$C,0))),"",INDEX('Policy Characteristics'!F:F,MATCH($C943,'Policy Characteristics'!$C:$C,0)))</f>
        <v>0</v>
      </c>
      <c r="M943" s="284">
        <f>IF(ISBLANK(INDEX('Policy Characteristics'!G:G,MATCH($C943,'Policy Characteristics'!$C:$C,0))),"",INDEX('Policy Characteristics'!G:G,MATCH($C943,'Policy Characteristics'!$C:$C,0)))</f>
        <v>1</v>
      </c>
      <c r="N943" s="284">
        <f>IF(ISBLANK(INDEX('Policy Characteristics'!H:H,MATCH($C943,'Policy Characteristics'!$C:$C,0))),"",INDEX('Policy Characteristics'!H:H,MATCH($C943,'Policy Characteristics'!$C:$C,0)))</f>
        <v>0.01</v>
      </c>
      <c r="O943" s="276" t="str">
        <f>IF(ISBLANK(INDEX('Policy Characteristics'!I:I,MATCH($C943,'Policy Characteristics'!$C:$C,0))),"",INDEX('Policy Characteristics'!I:I,MATCH($C943,'Policy Characteristics'!$C:$C,0)))</f>
        <v>% of fuel shifted</v>
      </c>
      <c r="P943" s="276" t="str">
        <f>IF(ISBLANK(INDEX('Policy Characteristics'!J:J,MATCH($C943,'Policy Characteristics'!$C:$C,0))),"",INDEX('Policy Characteristics'!J:J,MATCH($C943,'Policy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3" s="276" t="str">
        <f>IF(ISBLANK(INDEX('Policy Characteristics'!K:K,MATCH($C943,'Policy Characteristics'!$C:$C,0))),"",INDEX('Policy Characteristics'!K:K,MATCH($C943,'Policy Characteristics'!$C:$C,0)))</f>
        <v>industry-ag-main.html#fuel-switching</v>
      </c>
      <c r="R943" s="276" t="str">
        <f>IF(ISBLANK(INDEX('Policy Characteristics'!L:L,MATCH($C943,'Policy Characteristics'!$C:$C,0))),"",INDEX('Policy Characteristics'!L:L,MATCH($C943,'Policy Characteristics'!$C:$C,0)))</f>
        <v>industry-elec-and-hydrogen.html</v>
      </c>
    </row>
    <row r="944" spans="1:18" s="2" customFormat="1" x14ac:dyDescent="0.25">
      <c r="A944" s="276" t="str">
        <f>IF(ISBLANK(INDEX('Policy Characteristics'!A:A,MATCH($C944,'Policy Characteristics'!$C:$C,0))),"",INDEX('Policy Characteristics'!A:A,MATCH($C944,'Policy Characteristics'!$C:$C,0)))</f>
        <v>Industry</v>
      </c>
      <c r="B944" s="285" t="str">
        <f>IF(ISBLANK(INDEX('Policy Characteristics'!B:B,MATCH($C944,'Policy Characteristics'!$C:$C,0))),"",INDEX('Policy Characteristics'!B:B,MATCH($C944,'Policy Characteristics'!$C:$C,0)))</f>
        <v>Hydrogen Combustion</v>
      </c>
      <c r="C944" s="276" t="str">
        <f t="shared" si="39"/>
        <v>Fraction of Eligible Industrial Energy Use Shifted to Hydrogen</v>
      </c>
      <c r="D944" s="6" t="s">
        <v>3125</v>
      </c>
      <c r="E944" s="1" t="s">
        <v>3610</v>
      </c>
      <c r="F944" t="s">
        <v>3086</v>
      </c>
      <c r="G944" s="47" t="s">
        <v>3617</v>
      </c>
      <c r="H944" s="44">
        <v>2230</v>
      </c>
      <c r="I944" s="347" t="s">
        <v>45</v>
      </c>
      <c r="J944" s="277" t="str">
        <f>IF(ISBLANK(INDEX('Policy Characteristics'!D:D,MATCH($C944,'Policy Characteristics'!$C:$C,0))),"",INDEX('Policy Characteristics'!D:D,MATCH($C944,'Policy Characteristics'!$C:$C,0)))</f>
        <v>Hydrogen Combustion</v>
      </c>
      <c r="K944" s="276" t="str">
        <f>IF(ISBLANK(INDEX('Policy Characteristics'!E:E,MATCH($C944,'Policy Characteristics'!$C:$C,0))),"",INDEX('Policy Characteristics'!E:E,MATCH($C944,'Policy Characteristics'!$C:$C,0)))</f>
        <v>indst shift to hydrogen</v>
      </c>
      <c r="L944" s="284">
        <f>IF(ISBLANK(INDEX('Policy Characteristics'!F:F,MATCH($C944,'Policy Characteristics'!$C:$C,0))),"",INDEX('Policy Characteristics'!F:F,MATCH($C944,'Policy Characteristics'!$C:$C,0)))</f>
        <v>0</v>
      </c>
      <c r="M944" s="284">
        <f>IF(ISBLANK(INDEX('Policy Characteristics'!G:G,MATCH($C944,'Policy Characteristics'!$C:$C,0))),"",INDEX('Policy Characteristics'!G:G,MATCH($C944,'Policy Characteristics'!$C:$C,0)))</f>
        <v>1</v>
      </c>
      <c r="N944" s="284">
        <f>IF(ISBLANK(INDEX('Policy Characteristics'!H:H,MATCH($C944,'Policy Characteristics'!$C:$C,0))),"",INDEX('Policy Characteristics'!H:H,MATCH($C944,'Policy Characteristics'!$C:$C,0)))</f>
        <v>0.01</v>
      </c>
      <c r="O944" s="276" t="str">
        <f>IF(ISBLANK(INDEX('Policy Characteristics'!I:I,MATCH($C944,'Policy Characteristics'!$C:$C,0))),"",INDEX('Policy Characteristics'!I:I,MATCH($C944,'Policy Characteristics'!$C:$C,0)))</f>
        <v>% of fuel shifted</v>
      </c>
      <c r="P944" s="276" t="str">
        <f>IF(ISBLANK(INDEX('Policy Characteristics'!J:J,MATCH($C944,'Policy Characteristics'!$C:$C,0))),"",INDEX('Policy Characteristics'!J:J,MATCH($C944,'Policy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4" s="276" t="str">
        <f>IF(ISBLANK(INDEX('Policy Characteristics'!K:K,MATCH($C944,'Policy Characteristics'!$C:$C,0))),"",INDEX('Policy Characteristics'!K:K,MATCH($C944,'Policy Characteristics'!$C:$C,0)))</f>
        <v>industry-ag-main.html#fuel-switching</v>
      </c>
      <c r="R944" s="276" t="str">
        <f>IF(ISBLANK(INDEX('Policy Characteristics'!L:L,MATCH($C944,'Policy Characteristics'!$C:$C,0))),"",INDEX('Policy Characteristics'!L:L,MATCH($C944,'Policy Characteristics'!$C:$C,0)))</f>
        <v>industry-elec-and-hydrogen.html</v>
      </c>
    </row>
    <row r="945" spans="1:18" s="2" customFormat="1" x14ac:dyDescent="0.25">
      <c r="A945" s="276" t="str">
        <f>IF(ISBLANK(INDEX('Policy Characteristics'!A:A,MATCH($C945,'Policy Characteristics'!$C:$C,0))),"",INDEX('Policy Characteristics'!A:A,MATCH($C945,'Policy Characteristics'!$C:$C,0)))</f>
        <v>Industry</v>
      </c>
      <c r="B945" s="285" t="str">
        <f>IF(ISBLANK(INDEX('Policy Characteristics'!B:B,MATCH($C945,'Policy Characteristics'!$C:$C,0))),"",INDEX('Policy Characteristics'!B:B,MATCH($C945,'Policy Characteristics'!$C:$C,0)))</f>
        <v>Hydrogen Combustion</v>
      </c>
      <c r="C945" s="276" t="str">
        <f t="shared" si="39"/>
        <v>Fraction of Eligible Industrial Energy Use Shifted to Hydrogen</v>
      </c>
      <c r="D945" s="6" t="s">
        <v>3125</v>
      </c>
      <c r="E945" s="1" t="s">
        <v>3611</v>
      </c>
      <c r="F945" t="s">
        <v>3086</v>
      </c>
      <c r="G945" s="47" t="s">
        <v>3618</v>
      </c>
      <c r="H945" s="44">
        <v>2231</v>
      </c>
      <c r="I945" s="347" t="s">
        <v>45</v>
      </c>
      <c r="J945" s="277" t="str">
        <f>IF(ISBLANK(INDEX('Policy Characteristics'!D:D,MATCH($C945,'Policy Characteristics'!$C:$C,0))),"",INDEX('Policy Characteristics'!D:D,MATCH($C945,'Policy Characteristics'!$C:$C,0)))</f>
        <v>Hydrogen Combustion</v>
      </c>
      <c r="K945" s="276" t="str">
        <f>IF(ISBLANK(INDEX('Policy Characteristics'!E:E,MATCH($C945,'Policy Characteristics'!$C:$C,0))),"",INDEX('Policy Characteristics'!E:E,MATCH($C945,'Policy Characteristics'!$C:$C,0)))</f>
        <v>indst shift to hydrogen</v>
      </c>
      <c r="L945" s="284">
        <f>IF(ISBLANK(INDEX('Policy Characteristics'!F:F,MATCH($C945,'Policy Characteristics'!$C:$C,0))),"",INDEX('Policy Characteristics'!F:F,MATCH($C945,'Policy Characteristics'!$C:$C,0)))</f>
        <v>0</v>
      </c>
      <c r="M945" s="284">
        <f>IF(ISBLANK(INDEX('Policy Characteristics'!G:G,MATCH($C945,'Policy Characteristics'!$C:$C,0))),"",INDEX('Policy Characteristics'!G:G,MATCH($C945,'Policy Characteristics'!$C:$C,0)))</f>
        <v>1</v>
      </c>
      <c r="N945" s="284">
        <f>IF(ISBLANK(INDEX('Policy Characteristics'!H:H,MATCH($C945,'Policy Characteristics'!$C:$C,0))),"",INDEX('Policy Characteristics'!H:H,MATCH($C945,'Policy Characteristics'!$C:$C,0)))</f>
        <v>0.01</v>
      </c>
      <c r="O945" s="276" t="str">
        <f>IF(ISBLANK(INDEX('Policy Characteristics'!I:I,MATCH($C945,'Policy Characteristics'!$C:$C,0))),"",INDEX('Policy Characteristics'!I:I,MATCH($C945,'Policy Characteristics'!$C:$C,0)))</f>
        <v>% of fuel shifted</v>
      </c>
      <c r="P945" s="276" t="str">
        <f>IF(ISBLANK(INDEX('Policy Characteristics'!J:J,MATCH($C945,'Policy Characteristics'!$C:$C,0))),"",INDEX('Policy Characteristics'!J:J,MATCH($C945,'Policy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5" s="276" t="str">
        <f>IF(ISBLANK(INDEX('Policy Characteristics'!K:K,MATCH($C945,'Policy Characteristics'!$C:$C,0))),"",INDEX('Policy Characteristics'!K:K,MATCH($C945,'Policy Characteristics'!$C:$C,0)))</f>
        <v>industry-ag-main.html#fuel-switching</v>
      </c>
      <c r="R945" s="276" t="str">
        <f>IF(ISBLANK(INDEX('Policy Characteristics'!L:L,MATCH($C945,'Policy Characteristics'!$C:$C,0))),"",INDEX('Policy Characteristics'!L:L,MATCH($C945,'Policy Characteristics'!$C:$C,0)))</f>
        <v>industry-elec-and-hydrogen.html</v>
      </c>
    </row>
    <row r="946" spans="1:18" s="2" customFormat="1" x14ac:dyDescent="0.25">
      <c r="A946" s="276" t="str">
        <f>IF(ISBLANK(INDEX('Policy Characteristics'!A:A,MATCH($C946,'Policy Characteristics'!$C:$C,0))),"",INDEX('Policy Characteristics'!A:A,MATCH($C946,'Policy Characteristics'!$C:$C,0)))</f>
        <v>Industry</v>
      </c>
      <c r="B946" s="285" t="str">
        <f>IF(ISBLANK(INDEX('Policy Characteristics'!B:B,MATCH($C946,'Policy Characteristics'!$C:$C,0))),"",INDEX('Policy Characteristics'!B:B,MATCH($C946,'Policy Characteristics'!$C:$C,0)))</f>
        <v>Hydrogen Combustion</v>
      </c>
      <c r="C946" s="276" t="str">
        <f t="shared" si="39"/>
        <v>Fraction of Eligible Industrial Energy Use Shifted to Hydrogen</v>
      </c>
      <c r="D946" s="6" t="s">
        <v>3125</v>
      </c>
      <c r="E946" s="1" t="s">
        <v>3612</v>
      </c>
      <c r="F946" t="s">
        <v>3086</v>
      </c>
      <c r="G946" s="47" t="s">
        <v>3619</v>
      </c>
      <c r="H946" s="44">
        <v>2232</v>
      </c>
      <c r="I946" s="347" t="s">
        <v>45</v>
      </c>
      <c r="J946" s="277" t="str">
        <f>IF(ISBLANK(INDEX('Policy Characteristics'!D:D,MATCH($C946,'Policy Characteristics'!$C:$C,0))),"",INDEX('Policy Characteristics'!D:D,MATCH($C946,'Policy Characteristics'!$C:$C,0)))</f>
        <v>Hydrogen Combustion</v>
      </c>
      <c r="K946" s="276" t="str">
        <f>IF(ISBLANK(INDEX('Policy Characteristics'!E:E,MATCH($C946,'Policy Characteristics'!$C:$C,0))),"",INDEX('Policy Characteristics'!E:E,MATCH($C946,'Policy Characteristics'!$C:$C,0)))</f>
        <v>indst shift to hydrogen</v>
      </c>
      <c r="L946" s="284">
        <f>IF(ISBLANK(INDEX('Policy Characteristics'!F:F,MATCH($C946,'Policy Characteristics'!$C:$C,0))),"",INDEX('Policy Characteristics'!F:F,MATCH($C946,'Policy Characteristics'!$C:$C,0)))</f>
        <v>0</v>
      </c>
      <c r="M946" s="284">
        <f>IF(ISBLANK(INDEX('Policy Characteristics'!G:G,MATCH($C946,'Policy Characteristics'!$C:$C,0))),"",INDEX('Policy Characteristics'!G:G,MATCH($C946,'Policy Characteristics'!$C:$C,0)))</f>
        <v>1</v>
      </c>
      <c r="N946" s="284">
        <f>IF(ISBLANK(INDEX('Policy Characteristics'!H:H,MATCH($C946,'Policy Characteristics'!$C:$C,0))),"",INDEX('Policy Characteristics'!H:H,MATCH($C946,'Policy Characteristics'!$C:$C,0)))</f>
        <v>0.01</v>
      </c>
      <c r="O946" s="276" t="str">
        <f>IF(ISBLANK(INDEX('Policy Characteristics'!I:I,MATCH($C946,'Policy Characteristics'!$C:$C,0))),"",INDEX('Policy Characteristics'!I:I,MATCH($C946,'Policy Characteristics'!$C:$C,0)))</f>
        <v>% of fuel shifted</v>
      </c>
      <c r="P946" s="276" t="str">
        <f>IF(ISBLANK(INDEX('Policy Characteristics'!J:J,MATCH($C946,'Policy Characteristics'!$C:$C,0))),"",INDEX('Policy Characteristics'!J:J,MATCH($C946,'Policy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6" s="276" t="str">
        <f>IF(ISBLANK(INDEX('Policy Characteristics'!K:K,MATCH($C946,'Policy Characteristics'!$C:$C,0))),"",INDEX('Policy Characteristics'!K:K,MATCH($C946,'Policy Characteristics'!$C:$C,0)))</f>
        <v>industry-ag-main.html#fuel-switching</v>
      </c>
      <c r="R946" s="276" t="str">
        <f>IF(ISBLANK(INDEX('Policy Characteristics'!L:L,MATCH($C946,'Policy Characteristics'!$C:$C,0))),"",INDEX('Policy Characteristics'!L:L,MATCH($C946,'Policy Characteristics'!$C:$C,0)))</f>
        <v>industry-elec-and-hydrogen.html</v>
      </c>
    </row>
    <row r="947" spans="1:18" s="2" customFormat="1" x14ac:dyDescent="0.25">
      <c r="A947" s="276" t="str">
        <f>IF(ISBLANK(INDEX('Policy Characteristics'!A:A,MATCH($C947,'Policy Characteristics'!$C:$C,0))),"",INDEX('Policy Characteristics'!A:A,MATCH($C947,'Policy Characteristics'!$C:$C,0)))</f>
        <v>Industry</v>
      </c>
      <c r="B947" s="285" t="str">
        <f>IF(ISBLANK(INDEX('Policy Characteristics'!B:B,MATCH($C947,'Policy Characteristics'!$C:$C,0))),"",INDEX('Policy Characteristics'!B:B,MATCH($C947,'Policy Characteristics'!$C:$C,0)))</f>
        <v>Hydrogen Combustion</v>
      </c>
      <c r="C947" s="276" t="str">
        <f t="shared" si="39"/>
        <v>Fraction of Eligible Industrial Energy Use Shifted to Hydrogen</v>
      </c>
      <c r="D947" s="6" t="s">
        <v>3125</v>
      </c>
      <c r="E947" s="1" t="s">
        <v>3606</v>
      </c>
      <c r="F947" t="s">
        <v>3086</v>
      </c>
      <c r="G947" s="47" t="s">
        <v>3620</v>
      </c>
      <c r="H947" s="44">
        <v>2233</v>
      </c>
      <c r="I947" s="347" t="s">
        <v>45</v>
      </c>
      <c r="J947" s="277" t="str">
        <f>IF(ISBLANK(INDEX('Policy Characteristics'!D:D,MATCH($C947,'Policy Characteristics'!$C:$C,0))),"",INDEX('Policy Characteristics'!D:D,MATCH($C947,'Policy Characteristics'!$C:$C,0)))</f>
        <v>Hydrogen Combustion</v>
      </c>
      <c r="K947" s="276" t="str">
        <f>IF(ISBLANK(INDEX('Policy Characteristics'!E:E,MATCH($C947,'Policy Characteristics'!$C:$C,0))),"",INDEX('Policy Characteristics'!E:E,MATCH($C947,'Policy Characteristics'!$C:$C,0)))</f>
        <v>indst shift to hydrogen</v>
      </c>
      <c r="L947" s="284">
        <f>IF(ISBLANK(INDEX('Policy Characteristics'!F:F,MATCH($C947,'Policy Characteristics'!$C:$C,0))),"",INDEX('Policy Characteristics'!F:F,MATCH($C947,'Policy Characteristics'!$C:$C,0)))</f>
        <v>0</v>
      </c>
      <c r="M947" s="284">
        <f>IF(ISBLANK(INDEX('Policy Characteristics'!G:G,MATCH($C947,'Policy Characteristics'!$C:$C,0))),"",INDEX('Policy Characteristics'!G:G,MATCH($C947,'Policy Characteristics'!$C:$C,0)))</f>
        <v>1</v>
      </c>
      <c r="N947" s="284">
        <f>IF(ISBLANK(INDEX('Policy Characteristics'!H:H,MATCH($C947,'Policy Characteristics'!$C:$C,0))),"",INDEX('Policy Characteristics'!H:H,MATCH($C947,'Policy Characteristics'!$C:$C,0)))</f>
        <v>0.01</v>
      </c>
      <c r="O947" s="276" t="str">
        <f>IF(ISBLANK(INDEX('Policy Characteristics'!I:I,MATCH($C947,'Policy Characteristics'!$C:$C,0))),"",INDEX('Policy Characteristics'!I:I,MATCH($C947,'Policy Characteristics'!$C:$C,0)))</f>
        <v>% of fuel shifted</v>
      </c>
      <c r="P947" s="276" t="str">
        <f>IF(ISBLANK(INDEX('Policy Characteristics'!J:J,MATCH($C947,'Policy Characteristics'!$C:$C,0))),"",INDEX('Policy Characteristics'!J:J,MATCH($C947,'Policy Characteristics'!$C:$C,0)))</f>
        <v>**Description:** This policy reduces greenhouse gas emissions from the selected industry by switching the fuels used by facilities to hydrogen combustion. Only fuel consumed for energy, not fuel used as a chemical feedstock, is affected by this policy. Biomass and purchased heat (steam) are also unaffected. // **Guidance for setting values:** Over 90% of manufacturers' thermal fuels (excluding feedstocks) are used to generate process heat, including to fuel boilers.  Generally, hydrogen combustion is reserved for high-temperature heat, since it is often simpler and more efficient to directly electrify heat at lower temperatures.  For U.S. manufacturing industries, 21% of heat demand is at low tempratures (below 165°C), 40% is at medium temperatures (165-400°C), and the remainder is at high temperatures (above 400°C).</v>
      </c>
      <c r="Q947" s="276" t="str">
        <f>IF(ISBLANK(INDEX('Policy Characteristics'!K:K,MATCH($C947,'Policy Characteristics'!$C:$C,0))),"",INDEX('Policy Characteristics'!K:K,MATCH($C947,'Policy Characteristics'!$C:$C,0)))</f>
        <v>industry-ag-main.html#fuel-switching</v>
      </c>
      <c r="R947" s="276" t="str">
        <f>IF(ISBLANK(INDEX('Policy Characteristics'!L:L,MATCH($C947,'Policy Characteristics'!$C:$C,0))),"",INDEX('Policy Characteristics'!L:L,MATCH($C947,'Policy Characteristics'!$C:$C,0)))</f>
        <v>industry-elec-and-hydrogen.html</v>
      </c>
    </row>
    <row r="948" spans="1:18" s="4" customFormat="1" x14ac:dyDescent="0.25">
      <c r="A948" s="276" t="str">
        <f>IF(ISBLANK(INDEX('Policy Characteristics'!A:A,MATCH($C948,'Policy Characteristics'!$C:$C,0))),"",INDEX('Policy Characteristics'!A:A,MATCH($C948,'Policy Characteristics'!$C:$C,0)))</f>
        <v>Industry</v>
      </c>
      <c r="B948" s="285" t="str">
        <f>IF(ISBLANK(INDEX('Policy Characteristics'!B:B,MATCH($C948,'Policy Characteristics'!$C:$C,0))),"",INDEX('Policy Characteristics'!B:B,MATCH($C948,'Policy Characteristics'!$C:$C,0)))</f>
        <v>Improved System Design</v>
      </c>
      <c r="C948" t="s">
        <v>298</v>
      </c>
      <c r="D948" s="47"/>
      <c r="E948" s="47"/>
      <c r="F948" s="47"/>
      <c r="G948" s="47"/>
      <c r="H948" s="44">
        <v>54</v>
      </c>
      <c r="I948" s="347" t="s">
        <v>44</v>
      </c>
      <c r="J948" s="277" t="str">
        <f>IF(ISBLANK(INDEX('Policy Characteristics'!D:D,MATCH($C948,'Policy Characteristics'!$C:$C,0))),"",INDEX('Policy Characteristics'!D:D,MATCH($C948,'Policy Characteristics'!$C:$C,0)))</f>
        <v>Improved System Design</v>
      </c>
      <c r="K948" s="276" t="str">
        <f>IF(ISBLANK(INDEX('Policy Characteristics'!E:E,MATCH($C948,'Policy Characteristics'!$C:$C,0))),"",INDEX('Policy Characteristics'!E:E,MATCH($C948,'Policy Characteristics'!$C:$C,0)))</f>
        <v>indst system integration</v>
      </c>
      <c r="L948" s="284">
        <f>IF(ISBLANK(INDEX('Policy Characteristics'!F:F,MATCH($C948,'Policy Characteristics'!$C:$C,0))),"",INDEX('Policy Characteristics'!F:F,MATCH($C948,'Policy Characteristics'!$C:$C,0)))</f>
        <v>0</v>
      </c>
      <c r="M948" s="284">
        <f>IF(ISBLANK(INDEX('Policy Characteristics'!G:G,MATCH($C948,'Policy Characteristics'!$C:$C,0))),"",INDEX('Policy Characteristics'!G:G,MATCH($C948,'Policy Characteristics'!$C:$C,0)))</f>
        <v>1</v>
      </c>
      <c r="N948" s="284">
        <f>IF(ISBLANK(INDEX('Policy Characteristics'!H:H,MATCH($C948,'Policy Characteristics'!$C:$C,0))),"",INDEX('Policy Characteristics'!H:H,MATCH($C948,'Policy Characteristics'!$C:$C,0)))</f>
        <v>0.01</v>
      </c>
      <c r="O948" s="276" t="str">
        <f>IF(ISBLANK(INDEX('Policy Characteristics'!I:I,MATCH($C948,'Policy Characteristics'!$C:$C,0))),"",INDEX('Policy Characteristics'!I:I,MATCH($C948,'Policy Characteristics'!$C:$C,0)))</f>
        <v>% of potential achieved</v>
      </c>
      <c r="P948" s="276" t="str">
        <f>IF(ISBLANK(INDEX('Policy Characteristics'!J:J,MATCH($C948,'Policy Characteristics'!$C:$C,0))),"",INDEX('Policy Characteristics'!J:J,MATCH($C948,'Policy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all industries in 2050.</v>
      </c>
      <c r="Q948" s="276" t="str">
        <f>IF(ISBLANK(INDEX('Policy Characteristics'!K:K,MATCH($C948,'Policy Characteristics'!$C:$C,0))),"",INDEX('Policy Characteristics'!K:K,MATCH($C948,'Policy Characteristics'!$C:$C,0)))</f>
        <v>industry-ag-main.html#system-integ</v>
      </c>
      <c r="R948" s="276" t="str">
        <f>IF(ISBLANK(INDEX('Policy Characteristics'!L:L,MATCH($C948,'Policy Characteristics'!$C:$C,0))),"",INDEX('Policy Characteristics'!L:L,MATCH($C948,'Policy Characteristics'!$C:$C,0)))</f>
        <v>improved-system-design.html</v>
      </c>
    </row>
    <row r="949" spans="1:18" s="4" customFormat="1" x14ac:dyDescent="0.25">
      <c r="A949" s="276" t="str">
        <f>IF(ISBLANK(INDEX('Policy Characteristics'!A:A,MATCH($C949,'Policy Characteristics'!$C:$C,0))),"",INDEX('Policy Characteristics'!A:A,MATCH($C949,'Policy Characteristics'!$C:$C,0)))</f>
        <v>Industry</v>
      </c>
      <c r="B949" s="285" t="str">
        <f>IF(ISBLANK(INDEX('Policy Characteristics'!B:B,MATCH($C949,'Policy Characteristics'!$C:$C,0))),"",INDEX('Policy Characteristics'!B:B,MATCH($C949,'Policy Characteristics'!$C:$C,0)))</f>
        <v>Industry Energy Efficiency Standards</v>
      </c>
      <c r="C949" t="s">
        <v>297</v>
      </c>
      <c r="D949" s="47" t="s">
        <v>3101</v>
      </c>
      <c r="E949" s="47" t="s">
        <v>2424</v>
      </c>
      <c r="F949" t="s">
        <v>3126</v>
      </c>
      <c r="G949" s="47" t="s">
        <v>2430</v>
      </c>
      <c r="H949" s="44">
        <v>958</v>
      </c>
      <c r="I949" s="347" t="s">
        <v>44</v>
      </c>
      <c r="J949" s="277" t="str">
        <f>IF(ISBLANK(INDEX('Policy Characteristics'!D:D,MATCH($C949,'Policy Characteristics'!$C:$C,0))),"",INDEX('Policy Characteristics'!D:D,MATCH($C949,'Policy Characteristics'!$C:$C,0)))</f>
        <v>Industry Energy Efficiency Standards</v>
      </c>
      <c r="K949" s="276" t="str">
        <f>IF(ISBLANK(INDEX('Policy Characteristics'!E:E,MATCH($C949,'Policy Characteristics'!$C:$C,0))),"",INDEX('Policy Characteristics'!E:E,MATCH($C949,'Policy Characteristics'!$C:$C,0)))</f>
        <v>indst efficiency standards</v>
      </c>
      <c r="L949" s="284">
        <f>IF(ISBLANK(INDEX('Policy Characteristics'!F:F,MATCH($C949,'Policy Characteristics'!$C:$C,0))),"",INDEX('Policy Characteristics'!F:F,MATCH($C949,'Policy Characteristics'!$C:$C,0)))</f>
        <v>0</v>
      </c>
      <c r="M949" s="284">
        <f>IF(ISBLANK(INDEX('Policy Characteristics'!G:G,MATCH($C949,'Policy Characteristics'!$C:$C,0))),"",INDEX('Policy Characteristics'!G:G,MATCH($C949,'Policy Characteristics'!$C:$C,0)))</f>
        <v>0.25</v>
      </c>
      <c r="N949" s="284">
        <f>IF(ISBLANK(INDEX('Policy Characteristics'!H:H,MATCH($C949,'Policy Characteristics'!$C:$C,0))),"",INDEX('Policy Characteristics'!H:H,MATCH($C949,'Policy Characteristics'!$C:$C,0)))</f>
        <v>0.01</v>
      </c>
      <c r="O949" s="276" t="str">
        <f>IF(ISBLANK(INDEX('Policy Characteristics'!I:I,MATCH($C949,'Policy Characteristics'!$C:$C,0))),"",INDEX('Policy Characteristics'!I:I,MATCH($C949,'Policy Characteristics'!$C:$C,0)))</f>
        <v>% reduction in energy use</v>
      </c>
      <c r="P949" s="27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276" t="str">
        <f>IF(ISBLANK(INDEX('Policy Characteristics'!K:K,MATCH($C949,'Policy Characteristics'!$C:$C,0))),"",INDEX('Policy Characteristics'!K:K,MATCH($C949,'Policy Characteristics'!$C:$C,0)))</f>
        <v>industry-ag-main.html#eff-stds</v>
      </c>
      <c r="R949" s="276" t="str">
        <f>IF(ISBLANK(INDEX('Policy Characteristics'!L:L,MATCH($C949,'Policy Characteristics'!$C:$C,0))),"",INDEX('Policy Characteristics'!L:L,MATCH($C949,'Policy Characteristics'!$C:$C,0)))</f>
        <v>industry-energy-efficiency-standards.html</v>
      </c>
    </row>
    <row r="950" spans="1:18" s="4" customFormat="1" x14ac:dyDescent="0.25">
      <c r="A950" s="276" t="str">
        <f>IF(ISBLANK(INDEX('Policy Characteristics'!A:A,MATCH($C950,'Policy Characteristics'!$C:$C,0))),"",INDEX('Policy Characteristics'!A:A,MATCH($C950,'Policy Characteristics'!$C:$C,0)))</f>
        <v>Industry</v>
      </c>
      <c r="B950" s="285" t="str">
        <f>IF(ISBLANK(INDEX('Policy Characteristics'!B:B,MATCH($C950,'Policy Characteristics'!$C:$C,0))),"",INDEX('Policy Characteristics'!B:B,MATCH($C950,'Policy Characteristics'!$C:$C,0)))</f>
        <v>Industry Energy Efficiency Standards</v>
      </c>
      <c r="C950" s="276" t="str">
        <f t="shared" ref="C950:C1013" si="40">C$949</f>
        <v>Percentage Improvement in Eqpt Efficiency Standards above BAU</v>
      </c>
      <c r="D950" s="47" t="s">
        <v>3101</v>
      </c>
      <c r="E950" s="47" t="s">
        <v>2425</v>
      </c>
      <c r="F950" t="s">
        <v>3126</v>
      </c>
      <c r="G950" s="47" t="s">
        <v>2433</v>
      </c>
      <c r="H950" s="44">
        <v>959</v>
      </c>
      <c r="I950" s="347" t="s">
        <v>45</v>
      </c>
      <c r="J950" s="277" t="str">
        <f>IF(ISBLANK(INDEX('Policy Characteristics'!D:D,MATCH($C950,'Policy Characteristics'!$C:$C,0))),"",INDEX('Policy Characteristics'!D:D,MATCH($C950,'Policy Characteristics'!$C:$C,0)))</f>
        <v>Industry Energy Efficiency Standards</v>
      </c>
      <c r="K950" s="276" t="str">
        <f>IF(ISBLANK(INDEX('Policy Characteristics'!E:E,MATCH($C950,'Policy Characteristics'!$C:$C,0))),"",INDEX('Policy Characteristics'!E:E,MATCH($C950,'Policy Characteristics'!$C:$C,0)))</f>
        <v>indst efficiency standards</v>
      </c>
      <c r="L950" s="284">
        <f>IF(ISBLANK(INDEX('Policy Characteristics'!F:F,MATCH($C950,'Policy Characteristics'!$C:$C,0))),"",INDEX('Policy Characteristics'!F:F,MATCH($C950,'Policy Characteristics'!$C:$C,0)))</f>
        <v>0</v>
      </c>
      <c r="M950" s="284">
        <f>IF(ISBLANK(INDEX('Policy Characteristics'!G:G,MATCH($C950,'Policy Characteristics'!$C:$C,0))),"",INDEX('Policy Characteristics'!G:G,MATCH($C950,'Policy Characteristics'!$C:$C,0)))</f>
        <v>0.25</v>
      </c>
      <c r="N950" s="284">
        <f>IF(ISBLANK(INDEX('Policy Characteristics'!H:H,MATCH($C950,'Policy Characteristics'!$C:$C,0))),"",INDEX('Policy Characteristics'!H:H,MATCH($C950,'Policy Characteristics'!$C:$C,0)))</f>
        <v>0.01</v>
      </c>
      <c r="O950" s="276" t="str">
        <f>IF(ISBLANK(INDEX('Policy Characteristics'!I:I,MATCH($C950,'Policy Characteristics'!$C:$C,0))),"",INDEX('Policy Characteristics'!I:I,MATCH($C950,'Policy Characteristics'!$C:$C,0)))</f>
        <v>% reduction in energy use</v>
      </c>
      <c r="P950" s="27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276" t="str">
        <f>IF(ISBLANK(INDEX('Policy Characteristics'!K:K,MATCH($C950,'Policy Characteristics'!$C:$C,0))),"",INDEX('Policy Characteristics'!K:K,MATCH($C950,'Policy Characteristics'!$C:$C,0)))</f>
        <v>industry-ag-main.html#eff-stds</v>
      </c>
      <c r="R950" s="276" t="str">
        <f>IF(ISBLANK(INDEX('Policy Characteristics'!L:L,MATCH($C950,'Policy Characteristics'!$C:$C,0))),"",INDEX('Policy Characteristics'!L:L,MATCH($C950,'Policy Characteristics'!$C:$C,0)))</f>
        <v>industry-energy-efficiency-standards.html</v>
      </c>
    </row>
    <row r="951" spans="1:18" s="4" customFormat="1" x14ac:dyDescent="0.25">
      <c r="A951" s="276" t="str">
        <f>IF(ISBLANK(INDEX('Policy Characteristics'!A:A,MATCH($C951,'Policy Characteristics'!$C:$C,0))),"",INDEX('Policy Characteristics'!A:A,MATCH($C951,'Policy Characteristics'!$C:$C,0)))</f>
        <v>Industry</v>
      </c>
      <c r="B951" s="285" t="str">
        <f>IF(ISBLANK(INDEX('Policy Characteristics'!B:B,MATCH($C951,'Policy Characteristics'!$C:$C,0))),"",INDEX('Policy Characteristics'!B:B,MATCH($C951,'Policy Characteristics'!$C:$C,0)))</f>
        <v>Industry Energy Efficiency Standards</v>
      </c>
      <c r="C951" s="276" t="str">
        <f t="shared" si="40"/>
        <v>Percentage Improvement in Eqpt Efficiency Standards above BAU</v>
      </c>
      <c r="D951" s="47" t="s">
        <v>3101</v>
      </c>
      <c r="E951" s="47" t="s">
        <v>2426</v>
      </c>
      <c r="F951" t="s">
        <v>3126</v>
      </c>
      <c r="G951" s="47" t="s">
        <v>2434</v>
      </c>
      <c r="H951" s="44">
        <v>960</v>
      </c>
      <c r="I951" s="347" t="s">
        <v>44</v>
      </c>
      <c r="J951" s="277" t="str">
        <f>IF(ISBLANK(INDEX('Policy Characteristics'!D:D,MATCH($C951,'Policy Characteristics'!$C:$C,0))),"",INDEX('Policy Characteristics'!D:D,MATCH($C951,'Policy Characteristics'!$C:$C,0)))</f>
        <v>Industry Energy Efficiency Standards</v>
      </c>
      <c r="K951" s="276" t="str">
        <f>IF(ISBLANK(INDEX('Policy Characteristics'!E:E,MATCH($C951,'Policy Characteristics'!$C:$C,0))),"",INDEX('Policy Characteristics'!E:E,MATCH($C951,'Policy Characteristics'!$C:$C,0)))</f>
        <v>indst efficiency standards</v>
      </c>
      <c r="L951" s="284">
        <f>IF(ISBLANK(INDEX('Policy Characteristics'!F:F,MATCH($C951,'Policy Characteristics'!$C:$C,0))),"",INDEX('Policy Characteristics'!F:F,MATCH($C951,'Policy Characteristics'!$C:$C,0)))</f>
        <v>0</v>
      </c>
      <c r="M951" s="284">
        <f>IF(ISBLANK(INDEX('Policy Characteristics'!G:G,MATCH($C951,'Policy Characteristics'!$C:$C,0))),"",INDEX('Policy Characteristics'!G:G,MATCH($C951,'Policy Characteristics'!$C:$C,0)))</f>
        <v>0.25</v>
      </c>
      <c r="N951" s="284">
        <f>IF(ISBLANK(INDEX('Policy Characteristics'!H:H,MATCH($C951,'Policy Characteristics'!$C:$C,0))),"",INDEX('Policy Characteristics'!H:H,MATCH($C951,'Policy Characteristics'!$C:$C,0)))</f>
        <v>0.01</v>
      </c>
      <c r="O951" s="276" t="str">
        <f>IF(ISBLANK(INDEX('Policy Characteristics'!I:I,MATCH($C951,'Policy Characteristics'!$C:$C,0))),"",INDEX('Policy Characteristics'!I:I,MATCH($C951,'Policy Characteristics'!$C:$C,0)))</f>
        <v>% reduction in energy use</v>
      </c>
      <c r="P951" s="27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276" t="str">
        <f>IF(ISBLANK(INDEX('Policy Characteristics'!K:K,MATCH($C951,'Policy Characteristics'!$C:$C,0))),"",INDEX('Policy Characteristics'!K:K,MATCH($C951,'Policy Characteristics'!$C:$C,0)))</f>
        <v>industry-ag-main.html#eff-stds</v>
      </c>
      <c r="R951" s="276" t="str">
        <f>IF(ISBLANK(INDEX('Policy Characteristics'!L:L,MATCH($C951,'Policy Characteristics'!$C:$C,0))),"",INDEX('Policy Characteristics'!L:L,MATCH($C951,'Policy Characteristics'!$C:$C,0)))</f>
        <v>industry-energy-efficiency-standards.html</v>
      </c>
    </row>
    <row r="952" spans="1:18" s="4" customFormat="1" x14ac:dyDescent="0.25">
      <c r="A952" s="276" t="str">
        <f>IF(ISBLANK(INDEX('Policy Characteristics'!A:A,MATCH($C952,'Policy Characteristics'!$C:$C,0))),"",INDEX('Policy Characteristics'!A:A,MATCH($C952,'Policy Characteristics'!$C:$C,0)))</f>
        <v>Industry</v>
      </c>
      <c r="B952" s="285" t="str">
        <f>IF(ISBLANK(INDEX('Policy Characteristics'!B:B,MATCH($C952,'Policy Characteristics'!$C:$C,0))),"",INDEX('Policy Characteristics'!B:B,MATCH($C952,'Policy Characteristics'!$C:$C,0)))</f>
        <v>Industry Energy Efficiency Standards</v>
      </c>
      <c r="C952" s="276" t="str">
        <f t="shared" si="40"/>
        <v>Percentage Improvement in Eqpt Efficiency Standards above BAU</v>
      </c>
      <c r="D952" s="47" t="s">
        <v>3101</v>
      </c>
      <c r="E952" s="47" t="s">
        <v>2427</v>
      </c>
      <c r="F952" t="s">
        <v>3126</v>
      </c>
      <c r="G952" s="47" t="s">
        <v>2431</v>
      </c>
      <c r="H952" s="44">
        <v>961</v>
      </c>
      <c r="I952" s="347" t="s">
        <v>45</v>
      </c>
      <c r="J952" s="277" t="str">
        <f>IF(ISBLANK(INDEX('Policy Characteristics'!D:D,MATCH($C952,'Policy Characteristics'!$C:$C,0))),"",INDEX('Policy Characteristics'!D:D,MATCH($C952,'Policy Characteristics'!$C:$C,0)))</f>
        <v>Industry Energy Efficiency Standards</v>
      </c>
      <c r="K952" s="276" t="str">
        <f>IF(ISBLANK(INDEX('Policy Characteristics'!E:E,MATCH($C952,'Policy Characteristics'!$C:$C,0))),"",INDEX('Policy Characteristics'!E:E,MATCH($C952,'Policy Characteristics'!$C:$C,0)))</f>
        <v>indst efficiency standards</v>
      </c>
      <c r="L952" s="284">
        <f>IF(ISBLANK(INDEX('Policy Characteristics'!F:F,MATCH($C952,'Policy Characteristics'!$C:$C,0))),"",INDEX('Policy Characteristics'!F:F,MATCH($C952,'Policy Characteristics'!$C:$C,0)))</f>
        <v>0</v>
      </c>
      <c r="M952" s="284">
        <f>IF(ISBLANK(INDEX('Policy Characteristics'!G:G,MATCH($C952,'Policy Characteristics'!$C:$C,0))),"",INDEX('Policy Characteristics'!G:G,MATCH($C952,'Policy Characteristics'!$C:$C,0)))</f>
        <v>0.25</v>
      </c>
      <c r="N952" s="284">
        <f>IF(ISBLANK(INDEX('Policy Characteristics'!H:H,MATCH($C952,'Policy Characteristics'!$C:$C,0))),"",INDEX('Policy Characteristics'!H:H,MATCH($C952,'Policy Characteristics'!$C:$C,0)))</f>
        <v>0.01</v>
      </c>
      <c r="O952" s="276" t="str">
        <f>IF(ISBLANK(INDEX('Policy Characteristics'!I:I,MATCH($C952,'Policy Characteristics'!$C:$C,0))),"",INDEX('Policy Characteristics'!I:I,MATCH($C952,'Policy Characteristics'!$C:$C,0)))</f>
        <v>% reduction in energy use</v>
      </c>
      <c r="P952" s="27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276" t="str">
        <f>IF(ISBLANK(INDEX('Policy Characteristics'!K:K,MATCH($C952,'Policy Characteristics'!$C:$C,0))),"",INDEX('Policy Characteristics'!K:K,MATCH($C952,'Policy Characteristics'!$C:$C,0)))</f>
        <v>industry-ag-main.html#eff-stds</v>
      </c>
      <c r="R952" s="276" t="str">
        <f>IF(ISBLANK(INDEX('Policy Characteristics'!L:L,MATCH($C952,'Policy Characteristics'!$C:$C,0))),"",INDEX('Policy Characteristics'!L:L,MATCH($C952,'Policy Characteristics'!$C:$C,0)))</f>
        <v>industry-energy-efficiency-standards.html</v>
      </c>
    </row>
    <row r="953" spans="1:18" s="4" customFormat="1" x14ac:dyDescent="0.25">
      <c r="A953" s="276" t="str">
        <f>IF(ISBLANK(INDEX('Policy Characteristics'!A:A,MATCH($C953,'Policy Characteristics'!$C:$C,0))),"",INDEX('Policy Characteristics'!A:A,MATCH($C953,'Policy Characteristics'!$C:$C,0)))</f>
        <v>Industry</v>
      </c>
      <c r="B953" s="285" t="str">
        <f>IF(ISBLANK(INDEX('Policy Characteristics'!B:B,MATCH($C953,'Policy Characteristics'!$C:$C,0))),"",INDEX('Policy Characteristics'!B:B,MATCH($C953,'Policy Characteristics'!$C:$C,0)))</f>
        <v>Industry Energy Efficiency Standards</v>
      </c>
      <c r="C953" s="276" t="str">
        <f t="shared" si="40"/>
        <v>Percentage Improvement in Eqpt Efficiency Standards above BAU</v>
      </c>
      <c r="D953" s="47" t="s">
        <v>3101</v>
      </c>
      <c r="E953" s="47" t="s">
        <v>2428</v>
      </c>
      <c r="F953" t="s">
        <v>3126</v>
      </c>
      <c r="G953" s="47" t="s">
        <v>2432</v>
      </c>
      <c r="H953" s="44">
        <v>962</v>
      </c>
      <c r="I953" s="347" t="s">
        <v>44</v>
      </c>
      <c r="J953" s="277" t="str">
        <f>IF(ISBLANK(INDEX('Policy Characteristics'!D:D,MATCH($C953,'Policy Characteristics'!$C:$C,0))),"",INDEX('Policy Characteristics'!D:D,MATCH($C953,'Policy Characteristics'!$C:$C,0)))</f>
        <v>Industry Energy Efficiency Standards</v>
      </c>
      <c r="K953" s="276" t="str">
        <f>IF(ISBLANK(INDEX('Policy Characteristics'!E:E,MATCH($C953,'Policy Characteristics'!$C:$C,0))),"",INDEX('Policy Characteristics'!E:E,MATCH($C953,'Policy Characteristics'!$C:$C,0)))</f>
        <v>indst efficiency standards</v>
      </c>
      <c r="L953" s="284">
        <f>IF(ISBLANK(INDEX('Policy Characteristics'!F:F,MATCH($C953,'Policy Characteristics'!$C:$C,0))),"",INDEX('Policy Characteristics'!F:F,MATCH($C953,'Policy Characteristics'!$C:$C,0)))</f>
        <v>0</v>
      </c>
      <c r="M953" s="284">
        <f>IF(ISBLANK(INDEX('Policy Characteristics'!G:G,MATCH($C953,'Policy Characteristics'!$C:$C,0))),"",INDEX('Policy Characteristics'!G:G,MATCH($C953,'Policy Characteristics'!$C:$C,0)))</f>
        <v>0.25</v>
      </c>
      <c r="N953" s="284">
        <f>IF(ISBLANK(INDEX('Policy Characteristics'!H:H,MATCH($C953,'Policy Characteristics'!$C:$C,0))),"",INDEX('Policy Characteristics'!H:H,MATCH($C953,'Policy Characteristics'!$C:$C,0)))</f>
        <v>0.01</v>
      </c>
      <c r="O953" s="276" t="str">
        <f>IF(ISBLANK(INDEX('Policy Characteristics'!I:I,MATCH($C953,'Policy Characteristics'!$C:$C,0))),"",INDEX('Policy Characteristics'!I:I,MATCH($C953,'Policy Characteristics'!$C:$C,0)))</f>
        <v>% reduction in energy use</v>
      </c>
      <c r="P953" s="27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276" t="str">
        <f>IF(ISBLANK(INDEX('Policy Characteristics'!K:K,MATCH($C953,'Policy Characteristics'!$C:$C,0))),"",INDEX('Policy Characteristics'!K:K,MATCH($C953,'Policy Characteristics'!$C:$C,0)))</f>
        <v>industry-ag-main.html#eff-stds</v>
      </c>
      <c r="R953" s="276" t="str">
        <f>IF(ISBLANK(INDEX('Policy Characteristics'!L:L,MATCH($C953,'Policy Characteristics'!$C:$C,0))),"",INDEX('Policy Characteristics'!L:L,MATCH($C953,'Policy Characteristics'!$C:$C,0)))</f>
        <v>industry-energy-efficiency-standards.html</v>
      </c>
    </row>
    <row r="954" spans="1:18" s="4" customFormat="1" x14ac:dyDescent="0.25">
      <c r="A954" s="276" t="str">
        <f>IF(ISBLANK(INDEX('Policy Characteristics'!A:A,MATCH($C954,'Policy Characteristics'!$C:$C,0))),"",INDEX('Policy Characteristics'!A:A,MATCH($C954,'Policy Characteristics'!$C:$C,0)))</f>
        <v>Industry</v>
      </c>
      <c r="B954" s="285" t="str">
        <f>IF(ISBLANK(INDEX('Policy Characteristics'!B:B,MATCH($C954,'Policy Characteristics'!$C:$C,0))),"",INDEX('Policy Characteristics'!B:B,MATCH($C954,'Policy Characteristics'!$C:$C,0)))</f>
        <v>Industry Energy Efficiency Standards</v>
      </c>
      <c r="C954" s="276" t="str">
        <f t="shared" si="40"/>
        <v>Percentage Improvement in Eqpt Efficiency Standards above BAU</v>
      </c>
      <c r="D954" s="47" t="s">
        <v>3101</v>
      </c>
      <c r="E954" s="47" t="s">
        <v>2429</v>
      </c>
      <c r="F954" t="s">
        <v>3126</v>
      </c>
      <c r="G954" s="47" t="s">
        <v>2435</v>
      </c>
      <c r="H954" s="44">
        <v>963</v>
      </c>
      <c r="I954" s="347" t="s">
        <v>45</v>
      </c>
      <c r="J954" s="277" t="str">
        <f>IF(ISBLANK(INDEX('Policy Characteristics'!D:D,MATCH($C954,'Policy Characteristics'!$C:$C,0))),"",INDEX('Policy Characteristics'!D:D,MATCH($C954,'Policy Characteristics'!$C:$C,0)))</f>
        <v>Industry Energy Efficiency Standards</v>
      </c>
      <c r="K954" s="276" t="str">
        <f>IF(ISBLANK(INDEX('Policy Characteristics'!E:E,MATCH($C954,'Policy Characteristics'!$C:$C,0))),"",INDEX('Policy Characteristics'!E:E,MATCH($C954,'Policy Characteristics'!$C:$C,0)))</f>
        <v>indst efficiency standards</v>
      </c>
      <c r="L954" s="284">
        <f>IF(ISBLANK(INDEX('Policy Characteristics'!F:F,MATCH($C954,'Policy Characteristics'!$C:$C,0))),"",INDEX('Policy Characteristics'!F:F,MATCH($C954,'Policy Characteristics'!$C:$C,0)))</f>
        <v>0</v>
      </c>
      <c r="M954" s="284">
        <f>IF(ISBLANK(INDEX('Policy Characteristics'!G:G,MATCH($C954,'Policy Characteristics'!$C:$C,0))),"",INDEX('Policy Characteristics'!G:G,MATCH($C954,'Policy Characteristics'!$C:$C,0)))</f>
        <v>0.25</v>
      </c>
      <c r="N954" s="284">
        <f>IF(ISBLANK(INDEX('Policy Characteristics'!H:H,MATCH($C954,'Policy Characteristics'!$C:$C,0))),"",INDEX('Policy Characteristics'!H:H,MATCH($C954,'Policy Characteristics'!$C:$C,0)))</f>
        <v>0.01</v>
      </c>
      <c r="O954" s="276" t="str">
        <f>IF(ISBLANK(INDEX('Policy Characteristics'!I:I,MATCH($C954,'Policy Characteristics'!$C:$C,0))),"",INDEX('Policy Characteristics'!I:I,MATCH($C954,'Policy Characteristics'!$C:$C,0)))</f>
        <v>% reduction in energy use</v>
      </c>
      <c r="P954" s="27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276" t="str">
        <f>IF(ISBLANK(INDEX('Policy Characteristics'!K:K,MATCH($C954,'Policy Characteristics'!$C:$C,0))),"",INDEX('Policy Characteristics'!K:K,MATCH($C954,'Policy Characteristics'!$C:$C,0)))</f>
        <v>industry-ag-main.html#eff-stds</v>
      </c>
      <c r="R954" s="276" t="str">
        <f>IF(ISBLANK(INDEX('Policy Characteristics'!L:L,MATCH($C954,'Policy Characteristics'!$C:$C,0))),"",INDEX('Policy Characteristics'!L:L,MATCH($C954,'Policy Characteristics'!$C:$C,0)))</f>
        <v>industry-energy-efficiency-standards.html</v>
      </c>
    </row>
    <row r="955" spans="1:18" x14ac:dyDescent="0.25">
      <c r="A955" s="276" t="str">
        <f>IF(ISBLANK(INDEX('Policy Characteristics'!A:A,MATCH($C955,'Policy Characteristics'!$C:$C,0))),"",INDEX('Policy Characteristics'!A:A,MATCH($C955,'Policy Characteristics'!$C:$C,0)))</f>
        <v>Industry</v>
      </c>
      <c r="B955" s="285" t="str">
        <f>IF(ISBLANK(INDEX('Policy Characteristics'!B:B,MATCH($C955,'Policy Characteristics'!$C:$C,0))),"",INDEX('Policy Characteristics'!B:B,MATCH($C955,'Policy Characteristics'!$C:$C,0)))</f>
        <v>Industry Energy Efficiency Standards</v>
      </c>
      <c r="C955" s="276" t="str">
        <f t="shared" si="40"/>
        <v>Percentage Improvement in Eqpt Efficiency Standards above BAU</v>
      </c>
      <c r="D955" s="47" t="s">
        <v>3101</v>
      </c>
      <c r="E955" s="47" t="s">
        <v>2736</v>
      </c>
      <c r="F955" t="s">
        <v>3126</v>
      </c>
      <c r="G955" s="47" t="s">
        <v>2739</v>
      </c>
      <c r="H955" s="44">
        <v>964</v>
      </c>
      <c r="I955" s="347" t="s">
        <v>45</v>
      </c>
      <c r="J955" s="277" t="str">
        <f>IF(ISBLANK(INDEX('Policy Characteristics'!D:D,MATCH($C955,'Policy Characteristics'!$C:$C,0))),"",INDEX('Policy Characteristics'!D:D,MATCH($C955,'Policy Characteristics'!$C:$C,0)))</f>
        <v>Industry Energy Efficiency Standards</v>
      </c>
      <c r="K955" s="276" t="str">
        <f>IF(ISBLANK(INDEX('Policy Characteristics'!E:E,MATCH($C955,'Policy Characteristics'!$C:$C,0))),"",INDEX('Policy Characteristics'!E:E,MATCH($C955,'Policy Characteristics'!$C:$C,0)))</f>
        <v>indst efficiency standards</v>
      </c>
      <c r="L955" s="284">
        <f>IF(ISBLANK(INDEX('Policy Characteristics'!F:F,MATCH($C955,'Policy Characteristics'!$C:$C,0))),"",INDEX('Policy Characteristics'!F:F,MATCH($C955,'Policy Characteristics'!$C:$C,0)))</f>
        <v>0</v>
      </c>
      <c r="M955" s="284">
        <f>IF(ISBLANK(INDEX('Policy Characteristics'!G:G,MATCH($C955,'Policy Characteristics'!$C:$C,0))),"",INDEX('Policy Characteristics'!G:G,MATCH($C955,'Policy Characteristics'!$C:$C,0)))</f>
        <v>0.25</v>
      </c>
      <c r="N955" s="284">
        <f>IF(ISBLANK(INDEX('Policy Characteristics'!H:H,MATCH($C955,'Policy Characteristics'!$C:$C,0))),"",INDEX('Policy Characteristics'!H:H,MATCH($C955,'Policy Characteristics'!$C:$C,0)))</f>
        <v>0.01</v>
      </c>
      <c r="O955" s="276" t="str">
        <f>IF(ISBLANK(INDEX('Policy Characteristics'!I:I,MATCH($C955,'Policy Characteristics'!$C:$C,0))),"",INDEX('Policy Characteristics'!I:I,MATCH($C955,'Policy Characteristics'!$C:$C,0)))</f>
        <v>% reduction in energy use</v>
      </c>
      <c r="P955" s="27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276" t="str">
        <f>IF(ISBLANK(INDEX('Policy Characteristics'!K:K,MATCH($C955,'Policy Characteristics'!$C:$C,0))),"",INDEX('Policy Characteristics'!K:K,MATCH($C955,'Policy Characteristics'!$C:$C,0)))</f>
        <v>industry-ag-main.html#eff-stds</v>
      </c>
      <c r="R955" s="276" t="str">
        <f>IF(ISBLANK(INDEX('Policy Characteristics'!L:L,MATCH($C955,'Policy Characteristics'!$C:$C,0))),"",INDEX('Policy Characteristics'!L:L,MATCH($C955,'Policy Characteristics'!$C:$C,0)))</f>
        <v>industry-energy-efficiency-standards.html</v>
      </c>
    </row>
    <row r="956" spans="1:18" s="4" customFormat="1" x14ac:dyDescent="0.25">
      <c r="A956" s="276" t="str">
        <f>IF(ISBLANK(INDEX('Policy Characteristics'!A:A,MATCH($C956,'Policy Characteristics'!$C:$C,0))),"",INDEX('Policy Characteristics'!A:A,MATCH($C956,'Policy Characteristics'!$C:$C,0)))</f>
        <v>Industry</v>
      </c>
      <c r="B956" s="285" t="str">
        <f>IF(ISBLANK(INDEX('Policy Characteristics'!B:B,MATCH($C956,'Policy Characteristics'!$C:$C,0))),"",INDEX('Policy Characteristics'!B:B,MATCH($C956,'Policy Characteristics'!$C:$C,0)))</f>
        <v>Industry Energy Efficiency Standards</v>
      </c>
      <c r="C956" s="276" t="str">
        <f t="shared" si="40"/>
        <v>Percentage Improvement in Eqpt Efficiency Standards above BAU</v>
      </c>
      <c r="D956" s="47" t="s">
        <v>3101</v>
      </c>
      <c r="E956" s="47" t="s">
        <v>2737</v>
      </c>
      <c r="F956" t="s">
        <v>3126</v>
      </c>
      <c r="G956" s="47" t="s">
        <v>2741</v>
      </c>
      <c r="H956" s="44">
        <v>965</v>
      </c>
      <c r="I956" s="347" t="s">
        <v>44</v>
      </c>
      <c r="J956" s="277" t="str">
        <f>IF(ISBLANK(INDEX('Policy Characteristics'!D:D,MATCH($C956,'Policy Characteristics'!$C:$C,0))),"",INDEX('Policy Characteristics'!D:D,MATCH($C956,'Policy Characteristics'!$C:$C,0)))</f>
        <v>Industry Energy Efficiency Standards</v>
      </c>
      <c r="K956" s="276" t="str">
        <f>IF(ISBLANK(INDEX('Policy Characteristics'!E:E,MATCH($C956,'Policy Characteristics'!$C:$C,0))),"",INDEX('Policy Characteristics'!E:E,MATCH($C956,'Policy Characteristics'!$C:$C,0)))</f>
        <v>indst efficiency standards</v>
      </c>
      <c r="L956" s="284">
        <f>IF(ISBLANK(INDEX('Policy Characteristics'!F:F,MATCH($C956,'Policy Characteristics'!$C:$C,0))),"",INDEX('Policy Characteristics'!F:F,MATCH($C956,'Policy Characteristics'!$C:$C,0)))</f>
        <v>0</v>
      </c>
      <c r="M956" s="284">
        <f>IF(ISBLANK(INDEX('Policy Characteristics'!G:G,MATCH($C956,'Policy Characteristics'!$C:$C,0))),"",INDEX('Policy Characteristics'!G:G,MATCH($C956,'Policy Characteristics'!$C:$C,0)))</f>
        <v>0.25</v>
      </c>
      <c r="N956" s="284">
        <f>IF(ISBLANK(INDEX('Policy Characteristics'!H:H,MATCH($C956,'Policy Characteristics'!$C:$C,0))),"",INDEX('Policy Characteristics'!H:H,MATCH($C956,'Policy Characteristics'!$C:$C,0)))</f>
        <v>0.01</v>
      </c>
      <c r="O956" s="276" t="str">
        <f>IF(ISBLANK(INDEX('Policy Characteristics'!I:I,MATCH($C956,'Policy Characteristics'!$C:$C,0))),"",INDEX('Policy Characteristics'!I:I,MATCH($C956,'Policy Characteristics'!$C:$C,0)))</f>
        <v>% reduction in energy use</v>
      </c>
      <c r="P956" s="27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276" t="str">
        <f>IF(ISBLANK(INDEX('Policy Characteristics'!K:K,MATCH($C956,'Policy Characteristics'!$C:$C,0))),"",INDEX('Policy Characteristics'!K:K,MATCH($C956,'Policy Characteristics'!$C:$C,0)))</f>
        <v>industry-ag-main.html#eff-stds</v>
      </c>
      <c r="R956" s="276" t="str">
        <f>IF(ISBLANK(INDEX('Policy Characteristics'!L:L,MATCH($C956,'Policy Characteristics'!$C:$C,0))),"",INDEX('Policy Characteristics'!L:L,MATCH($C956,'Policy Characteristics'!$C:$C,0)))</f>
        <v>industry-energy-efficiency-standards.html</v>
      </c>
    </row>
    <row r="957" spans="1:18" s="4" customFormat="1" x14ac:dyDescent="0.25">
      <c r="A957" s="276" t="str">
        <f>IF(ISBLANK(INDEX('Policy Characteristics'!A:A,MATCH($C957,'Policy Characteristics'!$C:$C,0))),"",INDEX('Policy Characteristics'!A:A,MATCH($C957,'Policy Characteristics'!$C:$C,0)))</f>
        <v>Industry</v>
      </c>
      <c r="B957" s="285" t="str">
        <f>IF(ISBLANK(INDEX('Policy Characteristics'!B:B,MATCH($C957,'Policy Characteristics'!$C:$C,0))),"",INDEX('Policy Characteristics'!B:B,MATCH($C957,'Policy Characteristics'!$C:$C,0)))</f>
        <v>Industry Energy Efficiency Standards</v>
      </c>
      <c r="C957" s="276" t="str">
        <f t="shared" si="40"/>
        <v>Percentage Improvement in Eqpt Efficiency Standards above BAU</v>
      </c>
      <c r="D957" s="47" t="s">
        <v>3101</v>
      </c>
      <c r="E957" s="47" t="s">
        <v>2738</v>
      </c>
      <c r="F957" t="s">
        <v>3126</v>
      </c>
      <c r="G957" s="47" t="s">
        <v>2742</v>
      </c>
      <c r="H957" s="44">
        <v>966</v>
      </c>
      <c r="I957" s="347" t="s">
        <v>44</v>
      </c>
      <c r="J957" s="277" t="str">
        <f>IF(ISBLANK(INDEX('Policy Characteristics'!D:D,MATCH($C957,'Policy Characteristics'!$C:$C,0))),"",INDEX('Policy Characteristics'!D:D,MATCH($C957,'Policy Characteristics'!$C:$C,0)))</f>
        <v>Industry Energy Efficiency Standards</v>
      </c>
      <c r="K957" s="276" t="str">
        <f>IF(ISBLANK(INDEX('Policy Characteristics'!E:E,MATCH($C957,'Policy Characteristics'!$C:$C,0))),"",INDEX('Policy Characteristics'!E:E,MATCH($C957,'Policy Characteristics'!$C:$C,0)))</f>
        <v>indst efficiency standards</v>
      </c>
      <c r="L957" s="284">
        <f>IF(ISBLANK(INDEX('Policy Characteristics'!F:F,MATCH($C957,'Policy Characteristics'!$C:$C,0))),"",INDEX('Policy Characteristics'!F:F,MATCH($C957,'Policy Characteristics'!$C:$C,0)))</f>
        <v>0</v>
      </c>
      <c r="M957" s="284">
        <f>IF(ISBLANK(INDEX('Policy Characteristics'!G:G,MATCH($C957,'Policy Characteristics'!$C:$C,0))),"",INDEX('Policy Characteristics'!G:G,MATCH($C957,'Policy Characteristics'!$C:$C,0)))</f>
        <v>0.25</v>
      </c>
      <c r="N957" s="284">
        <f>IF(ISBLANK(INDEX('Policy Characteristics'!H:H,MATCH($C957,'Policy Characteristics'!$C:$C,0))),"",INDEX('Policy Characteristics'!H:H,MATCH($C957,'Policy Characteristics'!$C:$C,0)))</f>
        <v>0.01</v>
      </c>
      <c r="O957" s="276" t="str">
        <f>IF(ISBLANK(INDEX('Policy Characteristics'!I:I,MATCH($C957,'Policy Characteristics'!$C:$C,0))),"",INDEX('Policy Characteristics'!I:I,MATCH($C957,'Policy Characteristics'!$C:$C,0)))</f>
        <v>% reduction in energy use</v>
      </c>
      <c r="P957" s="27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276" t="str">
        <f>IF(ISBLANK(INDEX('Policy Characteristics'!K:K,MATCH($C957,'Policy Characteristics'!$C:$C,0))),"",INDEX('Policy Characteristics'!K:K,MATCH($C957,'Policy Characteristics'!$C:$C,0)))</f>
        <v>industry-ag-main.html#eff-stds</v>
      </c>
      <c r="R957" s="276" t="str">
        <f>IF(ISBLANK(INDEX('Policy Characteristics'!L:L,MATCH($C957,'Policy Characteristics'!$C:$C,0))),"",INDEX('Policy Characteristics'!L:L,MATCH($C957,'Policy Characteristics'!$C:$C,0)))</f>
        <v>industry-energy-efficiency-standards.html</v>
      </c>
    </row>
    <row r="958" spans="1:18" s="4" customFormat="1" x14ac:dyDescent="0.25">
      <c r="A958" s="276" t="str">
        <f>IF(ISBLANK(INDEX('Policy Characteristics'!A:A,MATCH($C958,'Policy Characteristics'!$C:$C,0))),"",INDEX('Policy Characteristics'!A:A,MATCH($C958,'Policy Characteristics'!$C:$C,0)))</f>
        <v>Industry</v>
      </c>
      <c r="B958" s="285" t="str">
        <f>IF(ISBLANK(INDEX('Policy Characteristics'!B:B,MATCH($C958,'Policy Characteristics'!$C:$C,0))),"",INDEX('Policy Characteristics'!B:B,MATCH($C958,'Policy Characteristics'!$C:$C,0)))</f>
        <v>Industry Energy Efficiency Standards</v>
      </c>
      <c r="C958" s="276" t="str">
        <f t="shared" si="40"/>
        <v>Percentage Improvement in Eqpt Efficiency Standards above BAU</v>
      </c>
      <c r="D958" s="47" t="s">
        <v>3101</v>
      </c>
      <c r="E958" s="47" t="s">
        <v>2735</v>
      </c>
      <c r="F958" t="s">
        <v>3126</v>
      </c>
      <c r="G958" s="47" t="s">
        <v>2740</v>
      </c>
      <c r="H958" s="44">
        <v>967</v>
      </c>
      <c r="I958" s="347" t="s">
        <v>45</v>
      </c>
      <c r="J958" s="277" t="str">
        <f>IF(ISBLANK(INDEX('Policy Characteristics'!D:D,MATCH($C958,'Policy Characteristics'!$C:$C,0))),"",INDEX('Policy Characteristics'!D:D,MATCH($C958,'Policy Characteristics'!$C:$C,0)))</f>
        <v>Industry Energy Efficiency Standards</v>
      </c>
      <c r="K958" s="276" t="str">
        <f>IF(ISBLANK(INDEX('Policy Characteristics'!E:E,MATCH($C958,'Policy Characteristics'!$C:$C,0))),"",INDEX('Policy Characteristics'!E:E,MATCH($C958,'Policy Characteristics'!$C:$C,0)))</f>
        <v>indst efficiency standards</v>
      </c>
      <c r="L958" s="284">
        <f>IF(ISBLANK(INDEX('Policy Characteristics'!F:F,MATCH($C958,'Policy Characteristics'!$C:$C,0))),"",INDEX('Policy Characteristics'!F:F,MATCH($C958,'Policy Characteristics'!$C:$C,0)))</f>
        <v>0</v>
      </c>
      <c r="M958" s="284">
        <f>IF(ISBLANK(INDEX('Policy Characteristics'!G:G,MATCH($C958,'Policy Characteristics'!$C:$C,0))),"",INDEX('Policy Characteristics'!G:G,MATCH($C958,'Policy Characteristics'!$C:$C,0)))</f>
        <v>0.25</v>
      </c>
      <c r="N958" s="284">
        <f>IF(ISBLANK(INDEX('Policy Characteristics'!H:H,MATCH($C958,'Policy Characteristics'!$C:$C,0))),"",INDEX('Policy Characteristics'!H:H,MATCH($C958,'Policy Characteristics'!$C:$C,0)))</f>
        <v>0.01</v>
      </c>
      <c r="O958" s="276" t="str">
        <f>IF(ISBLANK(INDEX('Policy Characteristics'!I:I,MATCH($C958,'Policy Characteristics'!$C:$C,0))),"",INDEX('Policy Characteristics'!I:I,MATCH($C958,'Policy Characteristics'!$C:$C,0)))</f>
        <v>% reduction in energy use</v>
      </c>
      <c r="P958" s="27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276" t="str">
        <f>IF(ISBLANK(INDEX('Policy Characteristics'!K:K,MATCH($C958,'Policy Characteristics'!$C:$C,0))),"",INDEX('Policy Characteristics'!K:K,MATCH($C958,'Policy Characteristics'!$C:$C,0)))</f>
        <v>industry-ag-main.html#eff-stds</v>
      </c>
      <c r="R958" s="276" t="str">
        <f>IF(ISBLANK(INDEX('Policy Characteristics'!L:L,MATCH($C958,'Policy Characteristics'!$C:$C,0))),"",INDEX('Policy Characteristics'!L:L,MATCH($C958,'Policy Characteristics'!$C:$C,0)))</f>
        <v>industry-energy-efficiency-standards.html</v>
      </c>
    </row>
    <row r="959" spans="1:18" s="4" customFormat="1" x14ac:dyDescent="0.25">
      <c r="A959" s="276" t="str">
        <f>IF(ISBLANK(INDEX('Policy Characteristics'!A:A,MATCH($C959,'Policy Characteristics'!$C:$C,0))),"",INDEX('Policy Characteristics'!A:A,MATCH($C959,'Policy Characteristics'!$C:$C,0)))</f>
        <v>Industry</v>
      </c>
      <c r="B959" s="285" t="str">
        <f>IF(ISBLANK(INDEX('Policy Characteristics'!B:B,MATCH($C959,'Policy Characteristics'!$C:$C,0))),"",INDEX('Policy Characteristics'!B:B,MATCH($C959,'Policy Characteristics'!$C:$C,0)))</f>
        <v>Industry Energy Efficiency Standards</v>
      </c>
      <c r="C959" s="276" t="str">
        <f t="shared" si="40"/>
        <v>Percentage Improvement in Eqpt Efficiency Standards above BAU</v>
      </c>
      <c r="D959" s="6" t="s">
        <v>3102</v>
      </c>
      <c r="E959" s="47" t="s">
        <v>2424</v>
      </c>
      <c r="F959" t="s">
        <v>2790</v>
      </c>
      <c r="G959" s="47" t="s">
        <v>2430</v>
      </c>
      <c r="H959" s="44">
        <v>968</v>
      </c>
      <c r="I959" s="347" t="s">
        <v>44</v>
      </c>
      <c r="J959" s="277" t="str">
        <f>IF(ISBLANK(INDEX('Policy Characteristics'!D:D,MATCH($C959,'Policy Characteristics'!$C:$C,0))),"",INDEX('Policy Characteristics'!D:D,MATCH($C959,'Policy Characteristics'!$C:$C,0)))</f>
        <v>Industry Energy Efficiency Standards</v>
      </c>
      <c r="K959" s="276" t="str">
        <f>IF(ISBLANK(INDEX('Policy Characteristics'!E:E,MATCH($C959,'Policy Characteristics'!$C:$C,0))),"",INDEX('Policy Characteristics'!E:E,MATCH($C959,'Policy Characteristics'!$C:$C,0)))</f>
        <v>indst efficiency standards</v>
      </c>
      <c r="L959" s="284">
        <f>IF(ISBLANK(INDEX('Policy Characteristics'!F:F,MATCH($C959,'Policy Characteristics'!$C:$C,0))),"",INDEX('Policy Characteristics'!F:F,MATCH($C959,'Policy Characteristics'!$C:$C,0)))</f>
        <v>0</v>
      </c>
      <c r="M959" s="284">
        <f>IF(ISBLANK(INDEX('Policy Characteristics'!G:G,MATCH($C959,'Policy Characteristics'!$C:$C,0))),"",INDEX('Policy Characteristics'!G:G,MATCH($C959,'Policy Characteristics'!$C:$C,0)))</f>
        <v>0.25</v>
      </c>
      <c r="N959" s="284">
        <f>IF(ISBLANK(INDEX('Policy Characteristics'!H:H,MATCH($C959,'Policy Characteristics'!$C:$C,0))),"",INDEX('Policy Characteristics'!H:H,MATCH($C959,'Policy Characteristics'!$C:$C,0)))</f>
        <v>0.01</v>
      </c>
      <c r="O959" s="276" t="str">
        <f>IF(ISBLANK(INDEX('Policy Characteristics'!I:I,MATCH($C959,'Policy Characteristics'!$C:$C,0))),"",INDEX('Policy Characteristics'!I:I,MATCH($C959,'Policy Characteristics'!$C:$C,0)))</f>
        <v>% reduction in energy use</v>
      </c>
      <c r="P959" s="27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276" t="str">
        <f>IF(ISBLANK(INDEX('Policy Characteristics'!K:K,MATCH($C959,'Policy Characteristics'!$C:$C,0))),"",INDEX('Policy Characteristics'!K:K,MATCH($C959,'Policy Characteristics'!$C:$C,0)))</f>
        <v>industry-ag-main.html#eff-stds</v>
      </c>
      <c r="R959" s="276" t="str">
        <f>IF(ISBLANK(INDEX('Policy Characteristics'!L:L,MATCH($C959,'Policy Characteristics'!$C:$C,0))),"",INDEX('Policy Characteristics'!L:L,MATCH($C959,'Policy Characteristics'!$C:$C,0)))</f>
        <v>industry-energy-efficiency-standards.html</v>
      </c>
    </row>
    <row r="960" spans="1:18" s="4" customFormat="1" x14ac:dyDescent="0.25">
      <c r="A960" s="276" t="str">
        <f>IF(ISBLANK(INDEX('Policy Characteristics'!A:A,MATCH($C960,'Policy Characteristics'!$C:$C,0))),"",INDEX('Policy Characteristics'!A:A,MATCH($C960,'Policy Characteristics'!$C:$C,0)))</f>
        <v>Industry</v>
      </c>
      <c r="B960" s="285" t="str">
        <f>IF(ISBLANK(INDEX('Policy Characteristics'!B:B,MATCH($C960,'Policy Characteristics'!$C:$C,0))),"",INDEX('Policy Characteristics'!B:B,MATCH($C960,'Policy Characteristics'!$C:$C,0)))</f>
        <v>Industry Energy Efficiency Standards</v>
      </c>
      <c r="C960" s="276" t="str">
        <f t="shared" si="40"/>
        <v>Percentage Improvement in Eqpt Efficiency Standards above BAU</v>
      </c>
      <c r="D960" s="6" t="s">
        <v>3102</v>
      </c>
      <c r="E960" s="47" t="s">
        <v>2425</v>
      </c>
      <c r="F960" t="s">
        <v>2790</v>
      </c>
      <c r="G960" s="47" t="s">
        <v>2433</v>
      </c>
      <c r="H960" s="44">
        <v>969</v>
      </c>
      <c r="I960" s="347" t="s">
        <v>44</v>
      </c>
      <c r="J960" s="277" t="str">
        <f>IF(ISBLANK(INDEX('Policy Characteristics'!D:D,MATCH($C960,'Policy Characteristics'!$C:$C,0))),"",INDEX('Policy Characteristics'!D:D,MATCH($C960,'Policy Characteristics'!$C:$C,0)))</f>
        <v>Industry Energy Efficiency Standards</v>
      </c>
      <c r="K960" s="276" t="str">
        <f>IF(ISBLANK(INDEX('Policy Characteristics'!E:E,MATCH($C960,'Policy Characteristics'!$C:$C,0))),"",INDEX('Policy Characteristics'!E:E,MATCH($C960,'Policy Characteristics'!$C:$C,0)))</f>
        <v>indst efficiency standards</v>
      </c>
      <c r="L960" s="284">
        <f>IF(ISBLANK(INDEX('Policy Characteristics'!F:F,MATCH($C960,'Policy Characteristics'!$C:$C,0))),"",INDEX('Policy Characteristics'!F:F,MATCH($C960,'Policy Characteristics'!$C:$C,0)))</f>
        <v>0</v>
      </c>
      <c r="M960" s="284">
        <f>IF(ISBLANK(INDEX('Policy Characteristics'!G:G,MATCH($C960,'Policy Characteristics'!$C:$C,0))),"",INDEX('Policy Characteristics'!G:G,MATCH($C960,'Policy Characteristics'!$C:$C,0)))</f>
        <v>0.25</v>
      </c>
      <c r="N960" s="284">
        <f>IF(ISBLANK(INDEX('Policy Characteristics'!H:H,MATCH($C960,'Policy Characteristics'!$C:$C,0))),"",INDEX('Policy Characteristics'!H:H,MATCH($C960,'Policy Characteristics'!$C:$C,0)))</f>
        <v>0.01</v>
      </c>
      <c r="O960" s="276" t="str">
        <f>IF(ISBLANK(INDEX('Policy Characteristics'!I:I,MATCH($C960,'Policy Characteristics'!$C:$C,0))),"",INDEX('Policy Characteristics'!I:I,MATCH($C960,'Policy Characteristics'!$C:$C,0)))</f>
        <v>% reduction in energy use</v>
      </c>
      <c r="P960" s="27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276" t="str">
        <f>IF(ISBLANK(INDEX('Policy Characteristics'!K:K,MATCH($C960,'Policy Characteristics'!$C:$C,0))),"",INDEX('Policy Characteristics'!K:K,MATCH($C960,'Policy Characteristics'!$C:$C,0)))</f>
        <v>industry-ag-main.html#eff-stds</v>
      </c>
      <c r="R960" s="276" t="str">
        <f>IF(ISBLANK(INDEX('Policy Characteristics'!L:L,MATCH($C960,'Policy Characteristics'!$C:$C,0))),"",INDEX('Policy Characteristics'!L:L,MATCH($C960,'Policy Characteristics'!$C:$C,0)))</f>
        <v>industry-energy-efficiency-standards.html</v>
      </c>
    </row>
    <row r="961" spans="1:18" s="4" customFormat="1" x14ac:dyDescent="0.25">
      <c r="A961" s="276" t="str">
        <f>IF(ISBLANK(INDEX('Policy Characteristics'!A:A,MATCH($C961,'Policy Characteristics'!$C:$C,0))),"",INDEX('Policy Characteristics'!A:A,MATCH($C961,'Policy Characteristics'!$C:$C,0)))</f>
        <v>Industry</v>
      </c>
      <c r="B961" s="285" t="str">
        <f>IF(ISBLANK(INDEX('Policy Characteristics'!B:B,MATCH($C961,'Policy Characteristics'!$C:$C,0))),"",INDEX('Policy Characteristics'!B:B,MATCH($C961,'Policy Characteristics'!$C:$C,0)))</f>
        <v>Industry Energy Efficiency Standards</v>
      </c>
      <c r="C961" s="276" t="str">
        <f t="shared" si="40"/>
        <v>Percentage Improvement in Eqpt Efficiency Standards above BAU</v>
      </c>
      <c r="D961" s="6" t="s">
        <v>3102</v>
      </c>
      <c r="E961" s="47" t="s">
        <v>2426</v>
      </c>
      <c r="F961" t="s">
        <v>2790</v>
      </c>
      <c r="G961" s="47" t="s">
        <v>2434</v>
      </c>
      <c r="H961" s="44">
        <v>970</v>
      </c>
      <c r="I961" s="347" t="s">
        <v>44</v>
      </c>
      <c r="J961" s="277" t="str">
        <f>IF(ISBLANK(INDEX('Policy Characteristics'!D:D,MATCH($C961,'Policy Characteristics'!$C:$C,0))),"",INDEX('Policy Characteristics'!D:D,MATCH($C961,'Policy Characteristics'!$C:$C,0)))</f>
        <v>Industry Energy Efficiency Standards</v>
      </c>
      <c r="K961" s="276" t="str">
        <f>IF(ISBLANK(INDEX('Policy Characteristics'!E:E,MATCH($C961,'Policy Characteristics'!$C:$C,0))),"",INDEX('Policy Characteristics'!E:E,MATCH($C961,'Policy Characteristics'!$C:$C,0)))</f>
        <v>indst efficiency standards</v>
      </c>
      <c r="L961" s="284">
        <f>IF(ISBLANK(INDEX('Policy Characteristics'!F:F,MATCH($C961,'Policy Characteristics'!$C:$C,0))),"",INDEX('Policy Characteristics'!F:F,MATCH($C961,'Policy Characteristics'!$C:$C,0)))</f>
        <v>0</v>
      </c>
      <c r="M961" s="284">
        <f>IF(ISBLANK(INDEX('Policy Characteristics'!G:G,MATCH($C961,'Policy Characteristics'!$C:$C,0))),"",INDEX('Policy Characteristics'!G:G,MATCH($C961,'Policy Characteristics'!$C:$C,0)))</f>
        <v>0.25</v>
      </c>
      <c r="N961" s="284">
        <f>IF(ISBLANK(INDEX('Policy Characteristics'!H:H,MATCH($C961,'Policy Characteristics'!$C:$C,0))),"",INDEX('Policy Characteristics'!H:H,MATCH($C961,'Policy Characteristics'!$C:$C,0)))</f>
        <v>0.01</v>
      </c>
      <c r="O961" s="276" t="str">
        <f>IF(ISBLANK(INDEX('Policy Characteristics'!I:I,MATCH($C961,'Policy Characteristics'!$C:$C,0))),"",INDEX('Policy Characteristics'!I:I,MATCH($C961,'Policy Characteristics'!$C:$C,0)))</f>
        <v>% reduction in energy use</v>
      </c>
      <c r="P961" s="27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276" t="str">
        <f>IF(ISBLANK(INDEX('Policy Characteristics'!K:K,MATCH($C961,'Policy Characteristics'!$C:$C,0))),"",INDEX('Policy Characteristics'!K:K,MATCH($C961,'Policy Characteristics'!$C:$C,0)))</f>
        <v>industry-ag-main.html#eff-stds</v>
      </c>
      <c r="R961" s="276" t="str">
        <f>IF(ISBLANK(INDEX('Policy Characteristics'!L:L,MATCH($C961,'Policy Characteristics'!$C:$C,0))),"",INDEX('Policy Characteristics'!L:L,MATCH($C961,'Policy Characteristics'!$C:$C,0)))</f>
        <v>industry-energy-efficiency-standards.html</v>
      </c>
    </row>
    <row r="962" spans="1:18" s="4" customFormat="1" x14ac:dyDescent="0.25">
      <c r="A962" s="276" t="str">
        <f>IF(ISBLANK(INDEX('Policy Characteristics'!A:A,MATCH($C962,'Policy Characteristics'!$C:$C,0))),"",INDEX('Policy Characteristics'!A:A,MATCH($C962,'Policy Characteristics'!$C:$C,0)))</f>
        <v>Industry</v>
      </c>
      <c r="B962" s="285" t="str">
        <f>IF(ISBLANK(INDEX('Policy Characteristics'!B:B,MATCH($C962,'Policy Characteristics'!$C:$C,0))),"",INDEX('Policy Characteristics'!B:B,MATCH($C962,'Policy Characteristics'!$C:$C,0)))</f>
        <v>Industry Energy Efficiency Standards</v>
      </c>
      <c r="C962" s="276" t="str">
        <f t="shared" si="40"/>
        <v>Percentage Improvement in Eqpt Efficiency Standards above BAU</v>
      </c>
      <c r="D962" s="6" t="s">
        <v>3102</v>
      </c>
      <c r="E962" s="47" t="s">
        <v>2427</v>
      </c>
      <c r="F962" t="s">
        <v>2790</v>
      </c>
      <c r="G962" s="47" t="s">
        <v>2431</v>
      </c>
      <c r="H962" s="44">
        <v>971</v>
      </c>
      <c r="I962" s="347" t="s">
        <v>45</v>
      </c>
      <c r="J962" s="277" t="str">
        <f>IF(ISBLANK(INDEX('Policy Characteristics'!D:D,MATCH($C962,'Policy Characteristics'!$C:$C,0))),"",INDEX('Policy Characteristics'!D:D,MATCH($C962,'Policy Characteristics'!$C:$C,0)))</f>
        <v>Industry Energy Efficiency Standards</v>
      </c>
      <c r="K962" s="276" t="str">
        <f>IF(ISBLANK(INDEX('Policy Characteristics'!E:E,MATCH($C962,'Policy Characteristics'!$C:$C,0))),"",INDEX('Policy Characteristics'!E:E,MATCH($C962,'Policy Characteristics'!$C:$C,0)))</f>
        <v>indst efficiency standards</v>
      </c>
      <c r="L962" s="284">
        <f>IF(ISBLANK(INDEX('Policy Characteristics'!F:F,MATCH($C962,'Policy Characteristics'!$C:$C,0))),"",INDEX('Policy Characteristics'!F:F,MATCH($C962,'Policy Characteristics'!$C:$C,0)))</f>
        <v>0</v>
      </c>
      <c r="M962" s="284">
        <f>IF(ISBLANK(INDEX('Policy Characteristics'!G:G,MATCH($C962,'Policy Characteristics'!$C:$C,0))),"",INDEX('Policy Characteristics'!G:G,MATCH($C962,'Policy Characteristics'!$C:$C,0)))</f>
        <v>0.25</v>
      </c>
      <c r="N962" s="284">
        <f>IF(ISBLANK(INDEX('Policy Characteristics'!H:H,MATCH($C962,'Policy Characteristics'!$C:$C,0))),"",INDEX('Policy Characteristics'!H:H,MATCH($C962,'Policy Characteristics'!$C:$C,0)))</f>
        <v>0.01</v>
      </c>
      <c r="O962" s="276" t="str">
        <f>IF(ISBLANK(INDEX('Policy Characteristics'!I:I,MATCH($C962,'Policy Characteristics'!$C:$C,0))),"",INDEX('Policy Characteristics'!I:I,MATCH($C962,'Policy Characteristics'!$C:$C,0)))</f>
        <v>% reduction in energy use</v>
      </c>
      <c r="P962" s="27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276" t="str">
        <f>IF(ISBLANK(INDEX('Policy Characteristics'!K:K,MATCH($C962,'Policy Characteristics'!$C:$C,0))),"",INDEX('Policy Characteristics'!K:K,MATCH($C962,'Policy Characteristics'!$C:$C,0)))</f>
        <v>industry-ag-main.html#eff-stds</v>
      </c>
      <c r="R962" s="276" t="str">
        <f>IF(ISBLANK(INDEX('Policy Characteristics'!L:L,MATCH($C962,'Policy Characteristics'!$C:$C,0))),"",INDEX('Policy Characteristics'!L:L,MATCH($C962,'Policy Characteristics'!$C:$C,0)))</f>
        <v>industry-energy-efficiency-standards.html</v>
      </c>
    </row>
    <row r="963" spans="1:18" s="4" customFormat="1" x14ac:dyDescent="0.25">
      <c r="A963" s="276" t="str">
        <f>IF(ISBLANK(INDEX('Policy Characteristics'!A:A,MATCH($C963,'Policy Characteristics'!$C:$C,0))),"",INDEX('Policy Characteristics'!A:A,MATCH($C963,'Policy Characteristics'!$C:$C,0)))</f>
        <v>Industry</v>
      </c>
      <c r="B963" s="285" t="str">
        <f>IF(ISBLANK(INDEX('Policy Characteristics'!B:B,MATCH($C963,'Policy Characteristics'!$C:$C,0))),"",INDEX('Policy Characteristics'!B:B,MATCH($C963,'Policy Characteristics'!$C:$C,0)))</f>
        <v>Industry Energy Efficiency Standards</v>
      </c>
      <c r="C963" s="276" t="str">
        <f t="shared" si="40"/>
        <v>Percentage Improvement in Eqpt Efficiency Standards above BAU</v>
      </c>
      <c r="D963" s="6" t="s">
        <v>3102</v>
      </c>
      <c r="E963" s="47" t="s">
        <v>2428</v>
      </c>
      <c r="F963" t="s">
        <v>2790</v>
      </c>
      <c r="G963" s="47" t="s">
        <v>2432</v>
      </c>
      <c r="H963" s="44">
        <v>972</v>
      </c>
      <c r="I963" s="347" t="s">
        <v>44</v>
      </c>
      <c r="J963" s="277" t="str">
        <f>IF(ISBLANK(INDEX('Policy Characteristics'!D:D,MATCH($C963,'Policy Characteristics'!$C:$C,0))),"",INDEX('Policy Characteristics'!D:D,MATCH($C963,'Policy Characteristics'!$C:$C,0)))</f>
        <v>Industry Energy Efficiency Standards</v>
      </c>
      <c r="K963" s="276" t="str">
        <f>IF(ISBLANK(INDEX('Policy Characteristics'!E:E,MATCH($C963,'Policy Characteristics'!$C:$C,0))),"",INDEX('Policy Characteristics'!E:E,MATCH($C963,'Policy Characteristics'!$C:$C,0)))</f>
        <v>indst efficiency standards</v>
      </c>
      <c r="L963" s="284">
        <f>IF(ISBLANK(INDEX('Policy Characteristics'!F:F,MATCH($C963,'Policy Characteristics'!$C:$C,0))),"",INDEX('Policy Characteristics'!F:F,MATCH($C963,'Policy Characteristics'!$C:$C,0)))</f>
        <v>0</v>
      </c>
      <c r="M963" s="284">
        <f>IF(ISBLANK(INDEX('Policy Characteristics'!G:G,MATCH($C963,'Policy Characteristics'!$C:$C,0))),"",INDEX('Policy Characteristics'!G:G,MATCH($C963,'Policy Characteristics'!$C:$C,0)))</f>
        <v>0.25</v>
      </c>
      <c r="N963" s="284">
        <f>IF(ISBLANK(INDEX('Policy Characteristics'!H:H,MATCH($C963,'Policy Characteristics'!$C:$C,0))),"",INDEX('Policy Characteristics'!H:H,MATCH($C963,'Policy Characteristics'!$C:$C,0)))</f>
        <v>0.01</v>
      </c>
      <c r="O963" s="276" t="str">
        <f>IF(ISBLANK(INDEX('Policy Characteristics'!I:I,MATCH($C963,'Policy Characteristics'!$C:$C,0))),"",INDEX('Policy Characteristics'!I:I,MATCH($C963,'Policy Characteristics'!$C:$C,0)))</f>
        <v>% reduction in energy use</v>
      </c>
      <c r="P963" s="27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276" t="str">
        <f>IF(ISBLANK(INDEX('Policy Characteristics'!K:K,MATCH($C963,'Policy Characteristics'!$C:$C,0))),"",INDEX('Policy Characteristics'!K:K,MATCH($C963,'Policy Characteristics'!$C:$C,0)))</f>
        <v>industry-ag-main.html#eff-stds</v>
      </c>
      <c r="R963" s="276" t="str">
        <f>IF(ISBLANK(INDEX('Policy Characteristics'!L:L,MATCH($C963,'Policy Characteristics'!$C:$C,0))),"",INDEX('Policy Characteristics'!L:L,MATCH($C963,'Policy Characteristics'!$C:$C,0)))</f>
        <v>industry-energy-efficiency-standards.html</v>
      </c>
    </row>
    <row r="964" spans="1:18" s="4" customFormat="1" x14ac:dyDescent="0.25">
      <c r="A964" s="276" t="str">
        <f>IF(ISBLANK(INDEX('Policy Characteristics'!A:A,MATCH($C964,'Policy Characteristics'!$C:$C,0))),"",INDEX('Policy Characteristics'!A:A,MATCH($C964,'Policy Characteristics'!$C:$C,0)))</f>
        <v>Industry</v>
      </c>
      <c r="B964" s="285" t="str">
        <f>IF(ISBLANK(INDEX('Policy Characteristics'!B:B,MATCH($C964,'Policy Characteristics'!$C:$C,0))),"",INDEX('Policy Characteristics'!B:B,MATCH($C964,'Policy Characteristics'!$C:$C,0)))</f>
        <v>Industry Energy Efficiency Standards</v>
      </c>
      <c r="C964" s="276" t="str">
        <f t="shared" si="40"/>
        <v>Percentage Improvement in Eqpt Efficiency Standards above BAU</v>
      </c>
      <c r="D964" s="6" t="s">
        <v>3102</v>
      </c>
      <c r="E964" s="47" t="s">
        <v>2429</v>
      </c>
      <c r="F964" t="s">
        <v>2790</v>
      </c>
      <c r="G964" s="47" t="s">
        <v>2435</v>
      </c>
      <c r="H964" s="44">
        <v>973</v>
      </c>
      <c r="I964" s="347" t="s">
        <v>45</v>
      </c>
      <c r="J964" s="277" t="str">
        <f>IF(ISBLANK(INDEX('Policy Characteristics'!D:D,MATCH($C964,'Policy Characteristics'!$C:$C,0))),"",INDEX('Policy Characteristics'!D:D,MATCH($C964,'Policy Characteristics'!$C:$C,0)))</f>
        <v>Industry Energy Efficiency Standards</v>
      </c>
      <c r="K964" s="276" t="str">
        <f>IF(ISBLANK(INDEX('Policy Characteristics'!E:E,MATCH($C964,'Policy Characteristics'!$C:$C,0))),"",INDEX('Policy Characteristics'!E:E,MATCH($C964,'Policy Characteristics'!$C:$C,0)))</f>
        <v>indst efficiency standards</v>
      </c>
      <c r="L964" s="284">
        <f>IF(ISBLANK(INDEX('Policy Characteristics'!F:F,MATCH($C964,'Policy Characteristics'!$C:$C,0))),"",INDEX('Policy Characteristics'!F:F,MATCH($C964,'Policy Characteristics'!$C:$C,0)))</f>
        <v>0</v>
      </c>
      <c r="M964" s="284">
        <f>IF(ISBLANK(INDEX('Policy Characteristics'!G:G,MATCH($C964,'Policy Characteristics'!$C:$C,0))),"",INDEX('Policy Characteristics'!G:G,MATCH($C964,'Policy Characteristics'!$C:$C,0)))</f>
        <v>0.25</v>
      </c>
      <c r="N964" s="284">
        <f>IF(ISBLANK(INDEX('Policy Characteristics'!H:H,MATCH($C964,'Policy Characteristics'!$C:$C,0))),"",INDEX('Policy Characteristics'!H:H,MATCH($C964,'Policy Characteristics'!$C:$C,0)))</f>
        <v>0.01</v>
      </c>
      <c r="O964" s="276" t="str">
        <f>IF(ISBLANK(INDEX('Policy Characteristics'!I:I,MATCH($C964,'Policy Characteristics'!$C:$C,0))),"",INDEX('Policy Characteristics'!I:I,MATCH($C964,'Policy Characteristics'!$C:$C,0)))</f>
        <v>% reduction in energy use</v>
      </c>
      <c r="P964" s="27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276" t="str">
        <f>IF(ISBLANK(INDEX('Policy Characteristics'!K:K,MATCH($C964,'Policy Characteristics'!$C:$C,0))),"",INDEX('Policy Characteristics'!K:K,MATCH($C964,'Policy Characteristics'!$C:$C,0)))</f>
        <v>industry-ag-main.html#eff-stds</v>
      </c>
      <c r="R964" s="276" t="str">
        <f>IF(ISBLANK(INDEX('Policy Characteristics'!L:L,MATCH($C964,'Policy Characteristics'!$C:$C,0))),"",INDEX('Policy Characteristics'!L:L,MATCH($C964,'Policy Characteristics'!$C:$C,0)))</f>
        <v>industry-energy-efficiency-standards.html</v>
      </c>
    </row>
    <row r="965" spans="1:18" s="4" customFormat="1" x14ac:dyDescent="0.25">
      <c r="A965" s="276" t="str">
        <f>IF(ISBLANK(INDEX('Policy Characteristics'!A:A,MATCH($C965,'Policy Characteristics'!$C:$C,0))),"",INDEX('Policy Characteristics'!A:A,MATCH($C965,'Policy Characteristics'!$C:$C,0)))</f>
        <v>Industry</v>
      </c>
      <c r="B965" s="285" t="str">
        <f>IF(ISBLANK(INDEX('Policy Characteristics'!B:B,MATCH($C965,'Policy Characteristics'!$C:$C,0))),"",INDEX('Policy Characteristics'!B:B,MATCH($C965,'Policy Characteristics'!$C:$C,0)))</f>
        <v>Industry Energy Efficiency Standards</v>
      </c>
      <c r="C965" s="276" t="str">
        <f t="shared" si="40"/>
        <v>Percentage Improvement in Eqpt Efficiency Standards above BAU</v>
      </c>
      <c r="D965" s="6" t="s">
        <v>3102</v>
      </c>
      <c r="E965" s="47" t="s">
        <v>2736</v>
      </c>
      <c r="F965" t="s">
        <v>2790</v>
      </c>
      <c r="G965" s="47" t="s">
        <v>2739</v>
      </c>
      <c r="H965" s="44">
        <v>974</v>
      </c>
      <c r="I965" s="347" t="s">
        <v>45</v>
      </c>
      <c r="J965" s="277" t="str">
        <f>IF(ISBLANK(INDEX('Policy Characteristics'!D:D,MATCH($C965,'Policy Characteristics'!$C:$C,0))),"",INDEX('Policy Characteristics'!D:D,MATCH($C965,'Policy Characteristics'!$C:$C,0)))</f>
        <v>Industry Energy Efficiency Standards</v>
      </c>
      <c r="K965" s="276" t="str">
        <f>IF(ISBLANK(INDEX('Policy Characteristics'!E:E,MATCH($C965,'Policy Characteristics'!$C:$C,0))),"",INDEX('Policy Characteristics'!E:E,MATCH($C965,'Policy Characteristics'!$C:$C,0)))</f>
        <v>indst efficiency standards</v>
      </c>
      <c r="L965" s="284">
        <f>IF(ISBLANK(INDEX('Policy Characteristics'!F:F,MATCH($C965,'Policy Characteristics'!$C:$C,0))),"",INDEX('Policy Characteristics'!F:F,MATCH($C965,'Policy Characteristics'!$C:$C,0)))</f>
        <v>0</v>
      </c>
      <c r="M965" s="284">
        <f>IF(ISBLANK(INDEX('Policy Characteristics'!G:G,MATCH($C965,'Policy Characteristics'!$C:$C,0))),"",INDEX('Policy Characteristics'!G:G,MATCH($C965,'Policy Characteristics'!$C:$C,0)))</f>
        <v>0.25</v>
      </c>
      <c r="N965" s="284">
        <f>IF(ISBLANK(INDEX('Policy Characteristics'!H:H,MATCH($C965,'Policy Characteristics'!$C:$C,0))),"",INDEX('Policy Characteristics'!H:H,MATCH($C965,'Policy Characteristics'!$C:$C,0)))</f>
        <v>0.01</v>
      </c>
      <c r="O965" s="276" t="str">
        <f>IF(ISBLANK(INDEX('Policy Characteristics'!I:I,MATCH($C965,'Policy Characteristics'!$C:$C,0))),"",INDEX('Policy Characteristics'!I:I,MATCH($C965,'Policy Characteristics'!$C:$C,0)))</f>
        <v>% reduction in energy use</v>
      </c>
      <c r="P965" s="27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276" t="str">
        <f>IF(ISBLANK(INDEX('Policy Characteristics'!K:K,MATCH($C965,'Policy Characteristics'!$C:$C,0))),"",INDEX('Policy Characteristics'!K:K,MATCH($C965,'Policy Characteristics'!$C:$C,0)))</f>
        <v>industry-ag-main.html#eff-stds</v>
      </c>
      <c r="R965" s="276" t="str">
        <f>IF(ISBLANK(INDEX('Policy Characteristics'!L:L,MATCH($C965,'Policy Characteristics'!$C:$C,0))),"",INDEX('Policy Characteristics'!L:L,MATCH($C965,'Policy Characteristics'!$C:$C,0)))</f>
        <v>industry-energy-efficiency-standards.html</v>
      </c>
    </row>
    <row r="966" spans="1:18" s="4" customFormat="1" x14ac:dyDescent="0.25">
      <c r="A966" s="276" t="str">
        <f>IF(ISBLANK(INDEX('Policy Characteristics'!A:A,MATCH($C966,'Policy Characteristics'!$C:$C,0))),"",INDEX('Policy Characteristics'!A:A,MATCH($C966,'Policy Characteristics'!$C:$C,0)))</f>
        <v>Industry</v>
      </c>
      <c r="B966" s="285" t="str">
        <f>IF(ISBLANK(INDEX('Policy Characteristics'!B:B,MATCH($C966,'Policy Characteristics'!$C:$C,0))),"",INDEX('Policy Characteristics'!B:B,MATCH($C966,'Policy Characteristics'!$C:$C,0)))</f>
        <v>Industry Energy Efficiency Standards</v>
      </c>
      <c r="C966" s="276" t="str">
        <f t="shared" si="40"/>
        <v>Percentage Improvement in Eqpt Efficiency Standards above BAU</v>
      </c>
      <c r="D966" s="6" t="s">
        <v>3102</v>
      </c>
      <c r="E966" s="47" t="s">
        <v>2737</v>
      </c>
      <c r="F966" t="s">
        <v>2790</v>
      </c>
      <c r="G966" s="47" t="s">
        <v>2741</v>
      </c>
      <c r="H966" s="44">
        <v>975</v>
      </c>
      <c r="I966" s="347" t="s">
        <v>44</v>
      </c>
      <c r="J966" s="277" t="str">
        <f>IF(ISBLANK(INDEX('Policy Characteristics'!D:D,MATCH($C966,'Policy Characteristics'!$C:$C,0))),"",INDEX('Policy Characteristics'!D:D,MATCH($C966,'Policy Characteristics'!$C:$C,0)))</f>
        <v>Industry Energy Efficiency Standards</v>
      </c>
      <c r="K966" s="276" t="str">
        <f>IF(ISBLANK(INDEX('Policy Characteristics'!E:E,MATCH($C966,'Policy Characteristics'!$C:$C,0))),"",INDEX('Policy Characteristics'!E:E,MATCH($C966,'Policy Characteristics'!$C:$C,0)))</f>
        <v>indst efficiency standards</v>
      </c>
      <c r="L966" s="284">
        <f>IF(ISBLANK(INDEX('Policy Characteristics'!F:F,MATCH($C966,'Policy Characteristics'!$C:$C,0))),"",INDEX('Policy Characteristics'!F:F,MATCH($C966,'Policy Characteristics'!$C:$C,0)))</f>
        <v>0</v>
      </c>
      <c r="M966" s="284">
        <f>IF(ISBLANK(INDEX('Policy Characteristics'!G:G,MATCH($C966,'Policy Characteristics'!$C:$C,0))),"",INDEX('Policy Characteristics'!G:G,MATCH($C966,'Policy Characteristics'!$C:$C,0)))</f>
        <v>0.25</v>
      </c>
      <c r="N966" s="284">
        <f>IF(ISBLANK(INDEX('Policy Characteristics'!H:H,MATCH($C966,'Policy Characteristics'!$C:$C,0))),"",INDEX('Policy Characteristics'!H:H,MATCH($C966,'Policy Characteristics'!$C:$C,0)))</f>
        <v>0.01</v>
      </c>
      <c r="O966" s="276" t="str">
        <f>IF(ISBLANK(INDEX('Policy Characteristics'!I:I,MATCH($C966,'Policy Characteristics'!$C:$C,0))),"",INDEX('Policy Characteristics'!I:I,MATCH($C966,'Policy Characteristics'!$C:$C,0)))</f>
        <v>% reduction in energy use</v>
      </c>
      <c r="P966" s="27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276" t="str">
        <f>IF(ISBLANK(INDEX('Policy Characteristics'!K:K,MATCH($C966,'Policy Characteristics'!$C:$C,0))),"",INDEX('Policy Characteristics'!K:K,MATCH($C966,'Policy Characteristics'!$C:$C,0)))</f>
        <v>industry-ag-main.html#eff-stds</v>
      </c>
      <c r="R966" s="276" t="str">
        <f>IF(ISBLANK(INDEX('Policy Characteristics'!L:L,MATCH($C966,'Policy Characteristics'!$C:$C,0))),"",INDEX('Policy Characteristics'!L:L,MATCH($C966,'Policy Characteristics'!$C:$C,0)))</f>
        <v>industry-energy-efficiency-standards.html</v>
      </c>
    </row>
    <row r="967" spans="1:18" s="4" customFormat="1" x14ac:dyDescent="0.25">
      <c r="A967" s="276" t="str">
        <f>IF(ISBLANK(INDEX('Policy Characteristics'!A:A,MATCH($C967,'Policy Characteristics'!$C:$C,0))),"",INDEX('Policy Characteristics'!A:A,MATCH($C967,'Policy Characteristics'!$C:$C,0)))</f>
        <v>Industry</v>
      </c>
      <c r="B967" s="285" t="str">
        <f>IF(ISBLANK(INDEX('Policy Characteristics'!B:B,MATCH($C967,'Policy Characteristics'!$C:$C,0))),"",INDEX('Policy Characteristics'!B:B,MATCH($C967,'Policy Characteristics'!$C:$C,0)))</f>
        <v>Industry Energy Efficiency Standards</v>
      </c>
      <c r="C967" s="276" t="str">
        <f t="shared" si="40"/>
        <v>Percentage Improvement in Eqpt Efficiency Standards above BAU</v>
      </c>
      <c r="D967" s="6" t="s">
        <v>3102</v>
      </c>
      <c r="E967" s="47" t="s">
        <v>2738</v>
      </c>
      <c r="F967" t="s">
        <v>2790</v>
      </c>
      <c r="G967" s="47" t="s">
        <v>2742</v>
      </c>
      <c r="H967" s="44">
        <v>976</v>
      </c>
      <c r="I967" s="347" t="s">
        <v>45</v>
      </c>
      <c r="J967" s="277" t="str">
        <f>IF(ISBLANK(INDEX('Policy Characteristics'!D:D,MATCH($C967,'Policy Characteristics'!$C:$C,0))),"",INDEX('Policy Characteristics'!D:D,MATCH($C967,'Policy Characteristics'!$C:$C,0)))</f>
        <v>Industry Energy Efficiency Standards</v>
      </c>
      <c r="K967" s="276" t="str">
        <f>IF(ISBLANK(INDEX('Policy Characteristics'!E:E,MATCH($C967,'Policy Characteristics'!$C:$C,0))),"",INDEX('Policy Characteristics'!E:E,MATCH($C967,'Policy Characteristics'!$C:$C,0)))</f>
        <v>indst efficiency standards</v>
      </c>
      <c r="L967" s="284">
        <f>IF(ISBLANK(INDEX('Policy Characteristics'!F:F,MATCH($C967,'Policy Characteristics'!$C:$C,0))),"",INDEX('Policy Characteristics'!F:F,MATCH($C967,'Policy Characteristics'!$C:$C,0)))</f>
        <v>0</v>
      </c>
      <c r="M967" s="284">
        <f>IF(ISBLANK(INDEX('Policy Characteristics'!G:G,MATCH($C967,'Policy Characteristics'!$C:$C,0))),"",INDEX('Policy Characteristics'!G:G,MATCH($C967,'Policy Characteristics'!$C:$C,0)))</f>
        <v>0.25</v>
      </c>
      <c r="N967" s="284">
        <f>IF(ISBLANK(INDEX('Policy Characteristics'!H:H,MATCH($C967,'Policy Characteristics'!$C:$C,0))),"",INDEX('Policy Characteristics'!H:H,MATCH($C967,'Policy Characteristics'!$C:$C,0)))</f>
        <v>0.01</v>
      </c>
      <c r="O967" s="276" t="str">
        <f>IF(ISBLANK(INDEX('Policy Characteristics'!I:I,MATCH($C967,'Policy Characteristics'!$C:$C,0))),"",INDEX('Policy Characteristics'!I:I,MATCH($C967,'Policy Characteristics'!$C:$C,0)))</f>
        <v>% reduction in energy use</v>
      </c>
      <c r="P967" s="27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276" t="str">
        <f>IF(ISBLANK(INDEX('Policy Characteristics'!K:K,MATCH($C967,'Policy Characteristics'!$C:$C,0))),"",INDEX('Policy Characteristics'!K:K,MATCH($C967,'Policy Characteristics'!$C:$C,0)))</f>
        <v>industry-ag-main.html#eff-stds</v>
      </c>
      <c r="R967" s="276" t="str">
        <f>IF(ISBLANK(INDEX('Policy Characteristics'!L:L,MATCH($C967,'Policy Characteristics'!$C:$C,0))),"",INDEX('Policy Characteristics'!L:L,MATCH($C967,'Policy Characteristics'!$C:$C,0)))</f>
        <v>industry-energy-efficiency-standards.html</v>
      </c>
    </row>
    <row r="968" spans="1:18" s="4" customFormat="1" x14ac:dyDescent="0.25">
      <c r="A968" s="276" t="str">
        <f>IF(ISBLANK(INDEX('Policy Characteristics'!A:A,MATCH($C968,'Policy Characteristics'!$C:$C,0))),"",INDEX('Policy Characteristics'!A:A,MATCH($C968,'Policy Characteristics'!$C:$C,0)))</f>
        <v>Industry</v>
      </c>
      <c r="B968" s="285" t="str">
        <f>IF(ISBLANK(INDEX('Policy Characteristics'!B:B,MATCH($C968,'Policy Characteristics'!$C:$C,0))),"",INDEX('Policy Characteristics'!B:B,MATCH($C968,'Policy Characteristics'!$C:$C,0)))</f>
        <v>Industry Energy Efficiency Standards</v>
      </c>
      <c r="C968" s="276" t="str">
        <f t="shared" si="40"/>
        <v>Percentage Improvement in Eqpt Efficiency Standards above BAU</v>
      </c>
      <c r="D968" s="6" t="s">
        <v>3102</v>
      </c>
      <c r="E968" s="47" t="s">
        <v>2735</v>
      </c>
      <c r="F968" t="s">
        <v>2790</v>
      </c>
      <c r="G968" s="47" t="s">
        <v>2740</v>
      </c>
      <c r="H968" s="44">
        <v>977</v>
      </c>
      <c r="I968" s="347" t="s">
        <v>45</v>
      </c>
      <c r="J968" s="277" t="str">
        <f>IF(ISBLANK(INDEX('Policy Characteristics'!D:D,MATCH($C968,'Policy Characteristics'!$C:$C,0))),"",INDEX('Policy Characteristics'!D:D,MATCH($C968,'Policy Characteristics'!$C:$C,0)))</f>
        <v>Industry Energy Efficiency Standards</v>
      </c>
      <c r="K968" s="276" t="str">
        <f>IF(ISBLANK(INDEX('Policy Characteristics'!E:E,MATCH($C968,'Policy Characteristics'!$C:$C,0))),"",INDEX('Policy Characteristics'!E:E,MATCH($C968,'Policy Characteristics'!$C:$C,0)))</f>
        <v>indst efficiency standards</v>
      </c>
      <c r="L968" s="284">
        <f>IF(ISBLANK(INDEX('Policy Characteristics'!F:F,MATCH($C968,'Policy Characteristics'!$C:$C,0))),"",INDEX('Policy Characteristics'!F:F,MATCH($C968,'Policy Characteristics'!$C:$C,0)))</f>
        <v>0</v>
      </c>
      <c r="M968" s="284">
        <f>IF(ISBLANK(INDEX('Policy Characteristics'!G:G,MATCH($C968,'Policy Characteristics'!$C:$C,0))),"",INDEX('Policy Characteristics'!G:G,MATCH($C968,'Policy Characteristics'!$C:$C,0)))</f>
        <v>0.25</v>
      </c>
      <c r="N968" s="284">
        <f>IF(ISBLANK(INDEX('Policy Characteristics'!H:H,MATCH($C968,'Policy Characteristics'!$C:$C,0))),"",INDEX('Policy Characteristics'!H:H,MATCH($C968,'Policy Characteristics'!$C:$C,0)))</f>
        <v>0.01</v>
      </c>
      <c r="O968" s="276" t="str">
        <f>IF(ISBLANK(INDEX('Policy Characteristics'!I:I,MATCH($C968,'Policy Characteristics'!$C:$C,0))),"",INDEX('Policy Characteristics'!I:I,MATCH($C968,'Policy Characteristics'!$C:$C,0)))</f>
        <v>% reduction in energy use</v>
      </c>
      <c r="P968" s="27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276" t="str">
        <f>IF(ISBLANK(INDEX('Policy Characteristics'!K:K,MATCH($C968,'Policy Characteristics'!$C:$C,0))),"",INDEX('Policy Characteristics'!K:K,MATCH($C968,'Policy Characteristics'!$C:$C,0)))</f>
        <v>industry-ag-main.html#eff-stds</v>
      </c>
      <c r="R968" s="276" t="str">
        <f>IF(ISBLANK(INDEX('Policy Characteristics'!L:L,MATCH($C968,'Policy Characteristics'!$C:$C,0))),"",INDEX('Policy Characteristics'!L:L,MATCH($C968,'Policy Characteristics'!$C:$C,0)))</f>
        <v>industry-energy-efficiency-standards.html</v>
      </c>
    </row>
    <row r="969" spans="1:18" s="4" customFormat="1" x14ac:dyDescent="0.25">
      <c r="A969" s="276" t="str">
        <f>IF(ISBLANK(INDEX('Policy Characteristics'!A:A,MATCH($C969,'Policy Characteristics'!$C:$C,0))),"",INDEX('Policy Characteristics'!A:A,MATCH($C969,'Policy Characteristics'!$C:$C,0)))</f>
        <v>Industry</v>
      </c>
      <c r="B969" s="285" t="str">
        <f>IF(ISBLANK(INDEX('Policy Characteristics'!B:B,MATCH($C969,'Policy Characteristics'!$C:$C,0))),"",INDEX('Policy Characteristics'!B:B,MATCH($C969,'Policy Characteristics'!$C:$C,0)))</f>
        <v>Industry Energy Efficiency Standards</v>
      </c>
      <c r="C969" s="276" t="str">
        <f t="shared" si="40"/>
        <v>Percentage Improvement in Eqpt Efficiency Standards above BAU</v>
      </c>
      <c r="D969" s="6" t="s">
        <v>3103</v>
      </c>
      <c r="E969" s="47" t="s">
        <v>2424</v>
      </c>
      <c r="F969" t="s">
        <v>3067</v>
      </c>
      <c r="G969" s="47" t="s">
        <v>2430</v>
      </c>
      <c r="H969" s="44">
        <v>978</v>
      </c>
      <c r="I969" s="347" t="s">
        <v>44</v>
      </c>
      <c r="J969" s="277" t="str">
        <f>IF(ISBLANK(INDEX('Policy Characteristics'!D:D,MATCH($C969,'Policy Characteristics'!$C:$C,0))),"",INDEX('Policy Characteristics'!D:D,MATCH($C969,'Policy Characteristics'!$C:$C,0)))</f>
        <v>Industry Energy Efficiency Standards</v>
      </c>
      <c r="K969" s="276" t="str">
        <f>IF(ISBLANK(INDEX('Policy Characteristics'!E:E,MATCH($C969,'Policy Characteristics'!$C:$C,0))),"",INDEX('Policy Characteristics'!E:E,MATCH($C969,'Policy Characteristics'!$C:$C,0)))</f>
        <v>indst efficiency standards</v>
      </c>
      <c r="L969" s="284">
        <f>IF(ISBLANK(INDEX('Policy Characteristics'!F:F,MATCH($C969,'Policy Characteristics'!$C:$C,0))),"",INDEX('Policy Characteristics'!F:F,MATCH($C969,'Policy Characteristics'!$C:$C,0)))</f>
        <v>0</v>
      </c>
      <c r="M969" s="284">
        <f>IF(ISBLANK(INDEX('Policy Characteristics'!G:G,MATCH($C969,'Policy Characteristics'!$C:$C,0))),"",INDEX('Policy Characteristics'!G:G,MATCH($C969,'Policy Characteristics'!$C:$C,0)))</f>
        <v>0.25</v>
      </c>
      <c r="N969" s="284">
        <f>IF(ISBLANK(INDEX('Policy Characteristics'!H:H,MATCH($C969,'Policy Characteristics'!$C:$C,0))),"",INDEX('Policy Characteristics'!H:H,MATCH($C969,'Policy Characteristics'!$C:$C,0)))</f>
        <v>0.01</v>
      </c>
      <c r="O969" s="276" t="str">
        <f>IF(ISBLANK(INDEX('Policy Characteristics'!I:I,MATCH($C969,'Policy Characteristics'!$C:$C,0))),"",INDEX('Policy Characteristics'!I:I,MATCH($C969,'Policy Characteristics'!$C:$C,0)))</f>
        <v>% reduction in energy use</v>
      </c>
      <c r="P969" s="27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276" t="str">
        <f>IF(ISBLANK(INDEX('Policy Characteristics'!K:K,MATCH($C969,'Policy Characteristics'!$C:$C,0))),"",INDEX('Policy Characteristics'!K:K,MATCH($C969,'Policy Characteristics'!$C:$C,0)))</f>
        <v>industry-ag-main.html#eff-stds</v>
      </c>
      <c r="R969" s="276" t="str">
        <f>IF(ISBLANK(INDEX('Policy Characteristics'!L:L,MATCH($C969,'Policy Characteristics'!$C:$C,0))),"",INDEX('Policy Characteristics'!L:L,MATCH($C969,'Policy Characteristics'!$C:$C,0)))</f>
        <v>industry-energy-efficiency-standards.html</v>
      </c>
    </row>
    <row r="970" spans="1:18" s="4" customFormat="1" x14ac:dyDescent="0.25">
      <c r="A970" s="276" t="str">
        <f>IF(ISBLANK(INDEX('Policy Characteristics'!A:A,MATCH($C970,'Policy Characteristics'!$C:$C,0))),"",INDEX('Policy Characteristics'!A:A,MATCH($C970,'Policy Characteristics'!$C:$C,0)))</f>
        <v>Industry</v>
      </c>
      <c r="B970" s="285" t="str">
        <f>IF(ISBLANK(INDEX('Policy Characteristics'!B:B,MATCH($C970,'Policy Characteristics'!$C:$C,0))),"",INDEX('Policy Characteristics'!B:B,MATCH($C970,'Policy Characteristics'!$C:$C,0)))</f>
        <v>Industry Energy Efficiency Standards</v>
      </c>
      <c r="C970" s="276" t="str">
        <f t="shared" si="40"/>
        <v>Percentage Improvement in Eqpt Efficiency Standards above BAU</v>
      </c>
      <c r="D970" s="6" t="s">
        <v>3103</v>
      </c>
      <c r="E970" s="47" t="s">
        <v>2425</v>
      </c>
      <c r="F970" t="s">
        <v>3067</v>
      </c>
      <c r="G970" s="47" t="s">
        <v>2433</v>
      </c>
      <c r="H970" s="44">
        <v>979</v>
      </c>
      <c r="I970" s="347" t="s">
        <v>45</v>
      </c>
      <c r="J970" s="277" t="str">
        <f>IF(ISBLANK(INDEX('Policy Characteristics'!D:D,MATCH($C970,'Policy Characteristics'!$C:$C,0))),"",INDEX('Policy Characteristics'!D:D,MATCH($C970,'Policy Characteristics'!$C:$C,0)))</f>
        <v>Industry Energy Efficiency Standards</v>
      </c>
      <c r="K970" s="276" t="str">
        <f>IF(ISBLANK(INDEX('Policy Characteristics'!E:E,MATCH($C970,'Policy Characteristics'!$C:$C,0))),"",INDEX('Policy Characteristics'!E:E,MATCH($C970,'Policy Characteristics'!$C:$C,0)))</f>
        <v>indst efficiency standards</v>
      </c>
      <c r="L970" s="284">
        <f>IF(ISBLANK(INDEX('Policy Characteristics'!F:F,MATCH($C970,'Policy Characteristics'!$C:$C,0))),"",INDEX('Policy Characteristics'!F:F,MATCH($C970,'Policy Characteristics'!$C:$C,0)))</f>
        <v>0</v>
      </c>
      <c r="M970" s="284">
        <f>IF(ISBLANK(INDEX('Policy Characteristics'!G:G,MATCH($C970,'Policy Characteristics'!$C:$C,0))),"",INDEX('Policy Characteristics'!G:G,MATCH($C970,'Policy Characteristics'!$C:$C,0)))</f>
        <v>0.25</v>
      </c>
      <c r="N970" s="284">
        <f>IF(ISBLANK(INDEX('Policy Characteristics'!H:H,MATCH($C970,'Policy Characteristics'!$C:$C,0))),"",INDEX('Policy Characteristics'!H:H,MATCH($C970,'Policy Characteristics'!$C:$C,0)))</f>
        <v>0.01</v>
      </c>
      <c r="O970" s="276" t="str">
        <f>IF(ISBLANK(INDEX('Policy Characteristics'!I:I,MATCH($C970,'Policy Characteristics'!$C:$C,0))),"",INDEX('Policy Characteristics'!I:I,MATCH($C970,'Policy Characteristics'!$C:$C,0)))</f>
        <v>% reduction in energy use</v>
      </c>
      <c r="P970" s="27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276" t="str">
        <f>IF(ISBLANK(INDEX('Policy Characteristics'!K:K,MATCH($C970,'Policy Characteristics'!$C:$C,0))),"",INDEX('Policy Characteristics'!K:K,MATCH($C970,'Policy Characteristics'!$C:$C,0)))</f>
        <v>industry-ag-main.html#eff-stds</v>
      </c>
      <c r="R970" s="276" t="str">
        <f>IF(ISBLANK(INDEX('Policy Characteristics'!L:L,MATCH($C970,'Policy Characteristics'!$C:$C,0))),"",INDEX('Policy Characteristics'!L:L,MATCH($C970,'Policy Characteristics'!$C:$C,0)))</f>
        <v>industry-energy-efficiency-standards.html</v>
      </c>
    </row>
    <row r="971" spans="1:18" s="4" customFormat="1" x14ac:dyDescent="0.25">
      <c r="A971" s="276" t="str">
        <f>IF(ISBLANK(INDEX('Policy Characteristics'!A:A,MATCH($C971,'Policy Characteristics'!$C:$C,0))),"",INDEX('Policy Characteristics'!A:A,MATCH($C971,'Policy Characteristics'!$C:$C,0)))</f>
        <v>Industry</v>
      </c>
      <c r="B971" s="285" t="str">
        <f>IF(ISBLANK(INDEX('Policy Characteristics'!B:B,MATCH($C971,'Policy Characteristics'!$C:$C,0))),"",INDEX('Policy Characteristics'!B:B,MATCH($C971,'Policy Characteristics'!$C:$C,0)))</f>
        <v>Industry Energy Efficiency Standards</v>
      </c>
      <c r="C971" s="276" t="str">
        <f t="shared" si="40"/>
        <v>Percentage Improvement in Eqpt Efficiency Standards above BAU</v>
      </c>
      <c r="D971" s="6" t="s">
        <v>3103</v>
      </c>
      <c r="E971" s="47" t="s">
        <v>2426</v>
      </c>
      <c r="F971" t="s">
        <v>3067</v>
      </c>
      <c r="G971" s="47" t="s">
        <v>2434</v>
      </c>
      <c r="H971" s="44">
        <v>980</v>
      </c>
      <c r="I971" s="347" t="s">
        <v>44</v>
      </c>
      <c r="J971" s="277" t="str">
        <f>IF(ISBLANK(INDEX('Policy Characteristics'!D:D,MATCH($C971,'Policy Characteristics'!$C:$C,0))),"",INDEX('Policy Characteristics'!D:D,MATCH($C971,'Policy Characteristics'!$C:$C,0)))</f>
        <v>Industry Energy Efficiency Standards</v>
      </c>
      <c r="K971" s="276" t="str">
        <f>IF(ISBLANK(INDEX('Policy Characteristics'!E:E,MATCH($C971,'Policy Characteristics'!$C:$C,0))),"",INDEX('Policy Characteristics'!E:E,MATCH($C971,'Policy Characteristics'!$C:$C,0)))</f>
        <v>indst efficiency standards</v>
      </c>
      <c r="L971" s="284">
        <f>IF(ISBLANK(INDEX('Policy Characteristics'!F:F,MATCH($C971,'Policy Characteristics'!$C:$C,0))),"",INDEX('Policy Characteristics'!F:F,MATCH($C971,'Policy Characteristics'!$C:$C,0)))</f>
        <v>0</v>
      </c>
      <c r="M971" s="284">
        <f>IF(ISBLANK(INDEX('Policy Characteristics'!G:G,MATCH($C971,'Policy Characteristics'!$C:$C,0))),"",INDEX('Policy Characteristics'!G:G,MATCH($C971,'Policy Characteristics'!$C:$C,0)))</f>
        <v>0.25</v>
      </c>
      <c r="N971" s="284">
        <f>IF(ISBLANK(INDEX('Policy Characteristics'!H:H,MATCH($C971,'Policy Characteristics'!$C:$C,0))),"",INDEX('Policy Characteristics'!H:H,MATCH($C971,'Policy Characteristics'!$C:$C,0)))</f>
        <v>0.01</v>
      </c>
      <c r="O971" s="276" t="str">
        <f>IF(ISBLANK(INDEX('Policy Characteristics'!I:I,MATCH($C971,'Policy Characteristics'!$C:$C,0))),"",INDEX('Policy Characteristics'!I:I,MATCH($C971,'Policy Characteristics'!$C:$C,0)))</f>
        <v>% reduction in energy use</v>
      </c>
      <c r="P971" s="27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276" t="str">
        <f>IF(ISBLANK(INDEX('Policy Characteristics'!K:K,MATCH($C971,'Policy Characteristics'!$C:$C,0))),"",INDEX('Policy Characteristics'!K:K,MATCH($C971,'Policy Characteristics'!$C:$C,0)))</f>
        <v>industry-ag-main.html#eff-stds</v>
      </c>
      <c r="R971" s="276" t="str">
        <f>IF(ISBLANK(INDEX('Policy Characteristics'!L:L,MATCH($C971,'Policy Characteristics'!$C:$C,0))),"",INDEX('Policy Characteristics'!L:L,MATCH($C971,'Policy Characteristics'!$C:$C,0)))</f>
        <v>industry-energy-efficiency-standards.html</v>
      </c>
    </row>
    <row r="972" spans="1:18" s="4" customFormat="1" x14ac:dyDescent="0.25">
      <c r="A972" s="276" t="str">
        <f>IF(ISBLANK(INDEX('Policy Characteristics'!A:A,MATCH($C972,'Policy Characteristics'!$C:$C,0))),"",INDEX('Policy Characteristics'!A:A,MATCH($C972,'Policy Characteristics'!$C:$C,0)))</f>
        <v>Industry</v>
      </c>
      <c r="B972" s="285" t="str">
        <f>IF(ISBLANK(INDEX('Policy Characteristics'!B:B,MATCH($C972,'Policy Characteristics'!$C:$C,0))),"",INDEX('Policy Characteristics'!B:B,MATCH($C972,'Policy Characteristics'!$C:$C,0)))</f>
        <v>Industry Energy Efficiency Standards</v>
      </c>
      <c r="C972" s="276" t="str">
        <f t="shared" si="40"/>
        <v>Percentage Improvement in Eqpt Efficiency Standards above BAU</v>
      </c>
      <c r="D972" s="6" t="s">
        <v>3103</v>
      </c>
      <c r="E972" s="47" t="s">
        <v>2427</v>
      </c>
      <c r="F972" t="s">
        <v>3067</v>
      </c>
      <c r="G972" s="47" t="s">
        <v>2431</v>
      </c>
      <c r="H972" s="44">
        <v>981</v>
      </c>
      <c r="I972" s="347" t="s">
        <v>45</v>
      </c>
      <c r="J972" s="277" t="str">
        <f>IF(ISBLANK(INDEX('Policy Characteristics'!D:D,MATCH($C972,'Policy Characteristics'!$C:$C,0))),"",INDEX('Policy Characteristics'!D:D,MATCH($C972,'Policy Characteristics'!$C:$C,0)))</f>
        <v>Industry Energy Efficiency Standards</v>
      </c>
      <c r="K972" s="276" t="str">
        <f>IF(ISBLANK(INDEX('Policy Characteristics'!E:E,MATCH($C972,'Policy Characteristics'!$C:$C,0))),"",INDEX('Policy Characteristics'!E:E,MATCH($C972,'Policy Characteristics'!$C:$C,0)))</f>
        <v>indst efficiency standards</v>
      </c>
      <c r="L972" s="284">
        <f>IF(ISBLANK(INDEX('Policy Characteristics'!F:F,MATCH($C972,'Policy Characteristics'!$C:$C,0))),"",INDEX('Policy Characteristics'!F:F,MATCH($C972,'Policy Characteristics'!$C:$C,0)))</f>
        <v>0</v>
      </c>
      <c r="M972" s="284">
        <f>IF(ISBLANK(INDEX('Policy Characteristics'!G:G,MATCH($C972,'Policy Characteristics'!$C:$C,0))),"",INDEX('Policy Characteristics'!G:G,MATCH($C972,'Policy Characteristics'!$C:$C,0)))</f>
        <v>0.25</v>
      </c>
      <c r="N972" s="284">
        <f>IF(ISBLANK(INDEX('Policy Characteristics'!H:H,MATCH($C972,'Policy Characteristics'!$C:$C,0))),"",INDEX('Policy Characteristics'!H:H,MATCH($C972,'Policy Characteristics'!$C:$C,0)))</f>
        <v>0.01</v>
      </c>
      <c r="O972" s="276" t="str">
        <f>IF(ISBLANK(INDEX('Policy Characteristics'!I:I,MATCH($C972,'Policy Characteristics'!$C:$C,0))),"",INDEX('Policy Characteristics'!I:I,MATCH($C972,'Policy Characteristics'!$C:$C,0)))</f>
        <v>% reduction in energy use</v>
      </c>
      <c r="P972" s="276" t="str">
        <f>IF(ISBLANK(INDEX('Policy Characteristics'!J:J,MATCH($C972,'Policy Characteristics'!$C:$C,0))),"",INDEX('Policy Characteristics'!J:J,MATCH($C972,'Policy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2" s="276" t="str">
        <f>IF(ISBLANK(INDEX('Policy Characteristics'!K:K,MATCH($C972,'Policy Characteristics'!$C:$C,0))),"",INDEX('Policy Characteristics'!K:K,MATCH($C972,'Policy Characteristics'!$C:$C,0)))</f>
        <v>industry-ag-main.html#eff-stds</v>
      </c>
      <c r="R972" s="276" t="str">
        <f>IF(ISBLANK(INDEX('Policy Characteristics'!L:L,MATCH($C972,'Policy Characteristics'!$C:$C,0))),"",INDEX('Policy Characteristics'!L:L,MATCH($C972,'Policy Characteristics'!$C:$C,0)))</f>
        <v>industry-energy-efficiency-standards.html</v>
      </c>
    </row>
    <row r="973" spans="1:18" s="4" customFormat="1" x14ac:dyDescent="0.25">
      <c r="A973" s="276" t="str">
        <f>IF(ISBLANK(INDEX('Policy Characteristics'!A:A,MATCH($C973,'Policy Characteristics'!$C:$C,0))),"",INDEX('Policy Characteristics'!A:A,MATCH($C973,'Policy Characteristics'!$C:$C,0)))</f>
        <v>Industry</v>
      </c>
      <c r="B973" s="285" t="str">
        <f>IF(ISBLANK(INDEX('Policy Characteristics'!B:B,MATCH($C973,'Policy Characteristics'!$C:$C,0))),"",INDEX('Policy Characteristics'!B:B,MATCH($C973,'Policy Characteristics'!$C:$C,0)))</f>
        <v>Industry Energy Efficiency Standards</v>
      </c>
      <c r="C973" s="276" t="str">
        <f t="shared" si="40"/>
        <v>Percentage Improvement in Eqpt Efficiency Standards above BAU</v>
      </c>
      <c r="D973" s="6" t="s">
        <v>3103</v>
      </c>
      <c r="E973" s="47" t="s">
        <v>2428</v>
      </c>
      <c r="F973" t="s">
        <v>3067</v>
      </c>
      <c r="G973" s="47" t="s">
        <v>2432</v>
      </c>
      <c r="H973" s="44">
        <v>982</v>
      </c>
      <c r="I973" s="347" t="s">
        <v>44</v>
      </c>
      <c r="J973" s="277" t="str">
        <f>IF(ISBLANK(INDEX('Policy Characteristics'!D:D,MATCH($C973,'Policy Characteristics'!$C:$C,0))),"",INDEX('Policy Characteristics'!D:D,MATCH($C973,'Policy Characteristics'!$C:$C,0)))</f>
        <v>Industry Energy Efficiency Standards</v>
      </c>
      <c r="K973" s="276" t="str">
        <f>IF(ISBLANK(INDEX('Policy Characteristics'!E:E,MATCH($C973,'Policy Characteristics'!$C:$C,0))),"",INDEX('Policy Characteristics'!E:E,MATCH($C973,'Policy Characteristics'!$C:$C,0)))</f>
        <v>indst efficiency standards</v>
      </c>
      <c r="L973" s="284">
        <f>IF(ISBLANK(INDEX('Policy Characteristics'!F:F,MATCH($C973,'Policy Characteristics'!$C:$C,0))),"",INDEX('Policy Characteristics'!F:F,MATCH($C973,'Policy Characteristics'!$C:$C,0)))</f>
        <v>0</v>
      </c>
      <c r="M973" s="284">
        <f>IF(ISBLANK(INDEX('Policy Characteristics'!G:G,MATCH($C973,'Policy Characteristics'!$C:$C,0))),"",INDEX('Policy Characteristics'!G:G,MATCH($C973,'Policy Characteristics'!$C:$C,0)))</f>
        <v>0.25</v>
      </c>
      <c r="N973" s="284">
        <f>IF(ISBLANK(INDEX('Policy Characteristics'!H:H,MATCH($C973,'Policy Characteristics'!$C:$C,0))),"",INDEX('Policy Characteristics'!H:H,MATCH($C973,'Policy Characteristics'!$C:$C,0)))</f>
        <v>0.01</v>
      </c>
      <c r="O973" s="276" t="str">
        <f>IF(ISBLANK(INDEX('Policy Characteristics'!I:I,MATCH($C973,'Policy Characteristics'!$C:$C,0))),"",INDEX('Policy Characteristics'!I:I,MATCH($C973,'Policy Characteristics'!$C:$C,0)))</f>
        <v>% reduction in energy use</v>
      </c>
      <c r="P973" s="276" t="str">
        <f>IF(ISBLANK(INDEX('Policy Characteristics'!J:J,MATCH($C973,'Policy Characteristics'!$C:$C,0))),"",INDEX('Policy Characteristics'!J:J,MATCH($C973,'Policy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3" s="276" t="str">
        <f>IF(ISBLANK(INDEX('Policy Characteristics'!K:K,MATCH($C973,'Policy Characteristics'!$C:$C,0))),"",INDEX('Policy Characteristics'!K:K,MATCH($C973,'Policy Characteristics'!$C:$C,0)))</f>
        <v>industry-ag-main.html#eff-stds</v>
      </c>
      <c r="R973" s="276" t="str">
        <f>IF(ISBLANK(INDEX('Policy Characteristics'!L:L,MATCH($C973,'Policy Characteristics'!$C:$C,0))),"",INDEX('Policy Characteristics'!L:L,MATCH($C973,'Policy Characteristics'!$C:$C,0)))</f>
        <v>industry-energy-efficiency-standards.html</v>
      </c>
    </row>
    <row r="974" spans="1:18" s="4" customFormat="1" x14ac:dyDescent="0.25">
      <c r="A974" s="276" t="str">
        <f>IF(ISBLANK(INDEX('Policy Characteristics'!A:A,MATCH($C974,'Policy Characteristics'!$C:$C,0))),"",INDEX('Policy Characteristics'!A:A,MATCH($C974,'Policy Characteristics'!$C:$C,0)))</f>
        <v>Industry</v>
      </c>
      <c r="B974" s="285" t="str">
        <f>IF(ISBLANK(INDEX('Policy Characteristics'!B:B,MATCH($C974,'Policy Characteristics'!$C:$C,0))),"",INDEX('Policy Characteristics'!B:B,MATCH($C974,'Policy Characteristics'!$C:$C,0)))</f>
        <v>Industry Energy Efficiency Standards</v>
      </c>
      <c r="C974" s="276" t="str">
        <f t="shared" si="40"/>
        <v>Percentage Improvement in Eqpt Efficiency Standards above BAU</v>
      </c>
      <c r="D974" s="6" t="s">
        <v>3103</v>
      </c>
      <c r="E974" s="47" t="s">
        <v>2429</v>
      </c>
      <c r="F974" t="s">
        <v>3067</v>
      </c>
      <c r="G974" s="47" t="s">
        <v>2435</v>
      </c>
      <c r="H974" s="44">
        <v>983</v>
      </c>
      <c r="I974" s="347" t="s">
        <v>45</v>
      </c>
      <c r="J974" s="277" t="str">
        <f>IF(ISBLANK(INDEX('Policy Characteristics'!D:D,MATCH($C974,'Policy Characteristics'!$C:$C,0))),"",INDEX('Policy Characteristics'!D:D,MATCH($C974,'Policy Characteristics'!$C:$C,0)))</f>
        <v>Industry Energy Efficiency Standards</v>
      </c>
      <c r="K974" s="276" t="str">
        <f>IF(ISBLANK(INDEX('Policy Characteristics'!E:E,MATCH($C974,'Policy Characteristics'!$C:$C,0))),"",INDEX('Policy Characteristics'!E:E,MATCH($C974,'Policy Characteristics'!$C:$C,0)))</f>
        <v>indst efficiency standards</v>
      </c>
      <c r="L974" s="284">
        <f>IF(ISBLANK(INDEX('Policy Characteristics'!F:F,MATCH($C974,'Policy Characteristics'!$C:$C,0))),"",INDEX('Policy Characteristics'!F:F,MATCH($C974,'Policy Characteristics'!$C:$C,0)))</f>
        <v>0</v>
      </c>
      <c r="M974" s="284">
        <f>IF(ISBLANK(INDEX('Policy Characteristics'!G:G,MATCH($C974,'Policy Characteristics'!$C:$C,0))),"",INDEX('Policy Characteristics'!G:G,MATCH($C974,'Policy Characteristics'!$C:$C,0)))</f>
        <v>0.25</v>
      </c>
      <c r="N974" s="284">
        <f>IF(ISBLANK(INDEX('Policy Characteristics'!H:H,MATCH($C974,'Policy Characteristics'!$C:$C,0))),"",INDEX('Policy Characteristics'!H:H,MATCH($C974,'Policy Characteristics'!$C:$C,0)))</f>
        <v>0.01</v>
      </c>
      <c r="O974" s="276" t="str">
        <f>IF(ISBLANK(INDEX('Policy Characteristics'!I:I,MATCH($C974,'Policy Characteristics'!$C:$C,0))),"",INDEX('Policy Characteristics'!I:I,MATCH($C974,'Policy Characteristics'!$C:$C,0)))</f>
        <v>% reduction in energy use</v>
      </c>
      <c r="P974" s="276" t="str">
        <f>IF(ISBLANK(INDEX('Policy Characteristics'!J:J,MATCH($C974,'Policy Characteristics'!$C:$C,0))),"",INDEX('Policy Characteristics'!J:J,MATCH($C974,'Policy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4" s="276" t="str">
        <f>IF(ISBLANK(INDEX('Policy Characteristics'!K:K,MATCH($C974,'Policy Characteristics'!$C:$C,0))),"",INDEX('Policy Characteristics'!K:K,MATCH($C974,'Policy Characteristics'!$C:$C,0)))</f>
        <v>industry-ag-main.html#eff-stds</v>
      </c>
      <c r="R974" s="276" t="str">
        <f>IF(ISBLANK(INDEX('Policy Characteristics'!L:L,MATCH($C974,'Policy Characteristics'!$C:$C,0))),"",INDEX('Policy Characteristics'!L:L,MATCH($C974,'Policy Characteristics'!$C:$C,0)))</f>
        <v>industry-energy-efficiency-standards.html</v>
      </c>
    </row>
    <row r="975" spans="1:18" s="4" customFormat="1" x14ac:dyDescent="0.25">
      <c r="A975" s="276" t="str">
        <f>IF(ISBLANK(INDEX('Policy Characteristics'!A:A,MATCH($C975,'Policy Characteristics'!$C:$C,0))),"",INDEX('Policy Characteristics'!A:A,MATCH($C975,'Policy Characteristics'!$C:$C,0)))</f>
        <v>Industry</v>
      </c>
      <c r="B975" s="285" t="str">
        <f>IF(ISBLANK(INDEX('Policy Characteristics'!B:B,MATCH($C975,'Policy Characteristics'!$C:$C,0))),"",INDEX('Policy Characteristics'!B:B,MATCH($C975,'Policy Characteristics'!$C:$C,0)))</f>
        <v>Industry Energy Efficiency Standards</v>
      </c>
      <c r="C975" s="276" t="str">
        <f t="shared" si="40"/>
        <v>Percentage Improvement in Eqpt Efficiency Standards above BAU</v>
      </c>
      <c r="D975" s="6" t="s">
        <v>3103</v>
      </c>
      <c r="E975" s="47" t="s">
        <v>2736</v>
      </c>
      <c r="F975" t="s">
        <v>3067</v>
      </c>
      <c r="G975" s="47" t="s">
        <v>2739</v>
      </c>
      <c r="H975" s="44">
        <v>984</v>
      </c>
      <c r="I975" s="347" t="s">
        <v>45</v>
      </c>
      <c r="J975" s="277" t="str">
        <f>IF(ISBLANK(INDEX('Policy Characteristics'!D:D,MATCH($C975,'Policy Characteristics'!$C:$C,0))),"",INDEX('Policy Characteristics'!D:D,MATCH($C975,'Policy Characteristics'!$C:$C,0)))</f>
        <v>Industry Energy Efficiency Standards</v>
      </c>
      <c r="K975" s="276" t="str">
        <f>IF(ISBLANK(INDEX('Policy Characteristics'!E:E,MATCH($C975,'Policy Characteristics'!$C:$C,0))),"",INDEX('Policy Characteristics'!E:E,MATCH($C975,'Policy Characteristics'!$C:$C,0)))</f>
        <v>indst efficiency standards</v>
      </c>
      <c r="L975" s="284">
        <f>IF(ISBLANK(INDEX('Policy Characteristics'!F:F,MATCH($C975,'Policy Characteristics'!$C:$C,0))),"",INDEX('Policy Characteristics'!F:F,MATCH($C975,'Policy Characteristics'!$C:$C,0)))</f>
        <v>0</v>
      </c>
      <c r="M975" s="284">
        <f>IF(ISBLANK(INDEX('Policy Characteristics'!G:G,MATCH($C975,'Policy Characteristics'!$C:$C,0))),"",INDEX('Policy Characteristics'!G:G,MATCH($C975,'Policy Characteristics'!$C:$C,0)))</f>
        <v>0.25</v>
      </c>
      <c r="N975" s="284">
        <f>IF(ISBLANK(INDEX('Policy Characteristics'!H:H,MATCH($C975,'Policy Characteristics'!$C:$C,0))),"",INDEX('Policy Characteristics'!H:H,MATCH($C975,'Policy Characteristics'!$C:$C,0)))</f>
        <v>0.01</v>
      </c>
      <c r="O975" s="276" t="str">
        <f>IF(ISBLANK(INDEX('Policy Characteristics'!I:I,MATCH($C975,'Policy Characteristics'!$C:$C,0))),"",INDEX('Policy Characteristics'!I:I,MATCH($C975,'Policy Characteristics'!$C:$C,0)))</f>
        <v>% reduction in energy use</v>
      </c>
      <c r="P975" s="276" t="str">
        <f>IF(ISBLANK(INDEX('Policy Characteristics'!J:J,MATCH($C975,'Policy Characteristics'!$C:$C,0))),"",INDEX('Policy Characteristics'!J:J,MATCH($C975,'Policy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5" s="276" t="str">
        <f>IF(ISBLANK(INDEX('Policy Characteristics'!K:K,MATCH($C975,'Policy Characteristics'!$C:$C,0))),"",INDEX('Policy Characteristics'!K:K,MATCH($C975,'Policy Characteristics'!$C:$C,0)))</f>
        <v>industry-ag-main.html#eff-stds</v>
      </c>
      <c r="R975" s="276" t="str">
        <f>IF(ISBLANK(INDEX('Policy Characteristics'!L:L,MATCH($C975,'Policy Characteristics'!$C:$C,0))),"",INDEX('Policy Characteristics'!L:L,MATCH($C975,'Policy Characteristics'!$C:$C,0)))</f>
        <v>industry-energy-efficiency-standards.html</v>
      </c>
    </row>
    <row r="976" spans="1:18" s="4" customFormat="1" x14ac:dyDescent="0.25">
      <c r="A976" s="276" t="str">
        <f>IF(ISBLANK(INDEX('Policy Characteristics'!A:A,MATCH($C976,'Policy Characteristics'!$C:$C,0))),"",INDEX('Policy Characteristics'!A:A,MATCH($C976,'Policy Characteristics'!$C:$C,0)))</f>
        <v>Industry</v>
      </c>
      <c r="B976" s="285" t="str">
        <f>IF(ISBLANK(INDEX('Policy Characteristics'!B:B,MATCH($C976,'Policy Characteristics'!$C:$C,0))),"",INDEX('Policy Characteristics'!B:B,MATCH($C976,'Policy Characteristics'!$C:$C,0)))</f>
        <v>Industry Energy Efficiency Standards</v>
      </c>
      <c r="C976" s="276" t="str">
        <f t="shared" si="40"/>
        <v>Percentage Improvement in Eqpt Efficiency Standards above BAU</v>
      </c>
      <c r="D976" s="6" t="s">
        <v>3103</v>
      </c>
      <c r="E976" s="47" t="s">
        <v>2737</v>
      </c>
      <c r="F976" t="s">
        <v>3067</v>
      </c>
      <c r="G976" s="47" t="s">
        <v>2741</v>
      </c>
      <c r="H976" s="44">
        <v>985</v>
      </c>
      <c r="I976" s="347" t="s">
        <v>44</v>
      </c>
      <c r="J976" s="277" t="str">
        <f>IF(ISBLANK(INDEX('Policy Characteristics'!D:D,MATCH($C976,'Policy Characteristics'!$C:$C,0))),"",INDEX('Policy Characteristics'!D:D,MATCH($C976,'Policy Characteristics'!$C:$C,0)))</f>
        <v>Industry Energy Efficiency Standards</v>
      </c>
      <c r="K976" s="276" t="str">
        <f>IF(ISBLANK(INDEX('Policy Characteristics'!E:E,MATCH($C976,'Policy Characteristics'!$C:$C,0))),"",INDEX('Policy Characteristics'!E:E,MATCH($C976,'Policy Characteristics'!$C:$C,0)))</f>
        <v>indst efficiency standards</v>
      </c>
      <c r="L976" s="284">
        <f>IF(ISBLANK(INDEX('Policy Characteristics'!F:F,MATCH($C976,'Policy Characteristics'!$C:$C,0))),"",INDEX('Policy Characteristics'!F:F,MATCH($C976,'Policy Characteristics'!$C:$C,0)))</f>
        <v>0</v>
      </c>
      <c r="M976" s="284">
        <f>IF(ISBLANK(INDEX('Policy Characteristics'!G:G,MATCH($C976,'Policy Characteristics'!$C:$C,0))),"",INDEX('Policy Characteristics'!G:G,MATCH($C976,'Policy Characteristics'!$C:$C,0)))</f>
        <v>0.25</v>
      </c>
      <c r="N976" s="284">
        <f>IF(ISBLANK(INDEX('Policy Characteristics'!H:H,MATCH($C976,'Policy Characteristics'!$C:$C,0))),"",INDEX('Policy Characteristics'!H:H,MATCH($C976,'Policy Characteristics'!$C:$C,0)))</f>
        <v>0.01</v>
      </c>
      <c r="O976" s="276" t="str">
        <f>IF(ISBLANK(INDEX('Policy Characteristics'!I:I,MATCH($C976,'Policy Characteristics'!$C:$C,0))),"",INDEX('Policy Characteristics'!I:I,MATCH($C976,'Policy Characteristics'!$C:$C,0)))</f>
        <v>% reduction in energy use</v>
      </c>
      <c r="P976" s="276" t="str">
        <f>IF(ISBLANK(INDEX('Policy Characteristics'!J:J,MATCH($C976,'Policy Characteristics'!$C:$C,0))),"",INDEX('Policy Characteristics'!J:J,MATCH($C976,'Policy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6" s="276" t="str">
        <f>IF(ISBLANK(INDEX('Policy Characteristics'!K:K,MATCH($C976,'Policy Characteristics'!$C:$C,0))),"",INDEX('Policy Characteristics'!K:K,MATCH($C976,'Policy Characteristics'!$C:$C,0)))</f>
        <v>industry-ag-main.html#eff-stds</v>
      </c>
      <c r="R976" s="276" t="str">
        <f>IF(ISBLANK(INDEX('Policy Characteristics'!L:L,MATCH($C976,'Policy Characteristics'!$C:$C,0))),"",INDEX('Policy Characteristics'!L:L,MATCH($C976,'Policy Characteristics'!$C:$C,0)))</f>
        <v>industry-energy-efficiency-standards.html</v>
      </c>
    </row>
    <row r="977" spans="1:18" s="4" customFormat="1" x14ac:dyDescent="0.25">
      <c r="A977" s="276" t="str">
        <f>IF(ISBLANK(INDEX('Policy Characteristics'!A:A,MATCH($C977,'Policy Characteristics'!$C:$C,0))),"",INDEX('Policy Characteristics'!A:A,MATCH($C977,'Policy Characteristics'!$C:$C,0)))</f>
        <v>Industry</v>
      </c>
      <c r="B977" s="285" t="str">
        <f>IF(ISBLANK(INDEX('Policy Characteristics'!B:B,MATCH($C977,'Policy Characteristics'!$C:$C,0))),"",INDEX('Policy Characteristics'!B:B,MATCH($C977,'Policy Characteristics'!$C:$C,0)))</f>
        <v>Industry Energy Efficiency Standards</v>
      </c>
      <c r="C977" s="276" t="str">
        <f t="shared" si="40"/>
        <v>Percentage Improvement in Eqpt Efficiency Standards above BAU</v>
      </c>
      <c r="D977" s="6" t="s">
        <v>3103</v>
      </c>
      <c r="E977" s="47" t="s">
        <v>2738</v>
      </c>
      <c r="F977" t="s">
        <v>3067</v>
      </c>
      <c r="G977" s="47" t="s">
        <v>2742</v>
      </c>
      <c r="H977" s="44">
        <v>986</v>
      </c>
      <c r="I977" s="347" t="s">
        <v>45</v>
      </c>
      <c r="J977" s="277" t="str">
        <f>IF(ISBLANK(INDEX('Policy Characteristics'!D:D,MATCH($C977,'Policy Characteristics'!$C:$C,0))),"",INDEX('Policy Characteristics'!D:D,MATCH($C977,'Policy Characteristics'!$C:$C,0)))</f>
        <v>Industry Energy Efficiency Standards</v>
      </c>
      <c r="K977" s="276" t="str">
        <f>IF(ISBLANK(INDEX('Policy Characteristics'!E:E,MATCH($C977,'Policy Characteristics'!$C:$C,0))),"",INDEX('Policy Characteristics'!E:E,MATCH($C977,'Policy Characteristics'!$C:$C,0)))</f>
        <v>indst efficiency standards</v>
      </c>
      <c r="L977" s="284">
        <f>IF(ISBLANK(INDEX('Policy Characteristics'!F:F,MATCH($C977,'Policy Characteristics'!$C:$C,0))),"",INDEX('Policy Characteristics'!F:F,MATCH($C977,'Policy Characteristics'!$C:$C,0)))</f>
        <v>0</v>
      </c>
      <c r="M977" s="284">
        <f>IF(ISBLANK(INDEX('Policy Characteristics'!G:G,MATCH($C977,'Policy Characteristics'!$C:$C,0))),"",INDEX('Policy Characteristics'!G:G,MATCH($C977,'Policy Characteristics'!$C:$C,0)))</f>
        <v>0.25</v>
      </c>
      <c r="N977" s="284">
        <f>IF(ISBLANK(INDEX('Policy Characteristics'!H:H,MATCH($C977,'Policy Characteristics'!$C:$C,0))),"",INDEX('Policy Characteristics'!H:H,MATCH($C977,'Policy Characteristics'!$C:$C,0)))</f>
        <v>0.01</v>
      </c>
      <c r="O977" s="276" t="str">
        <f>IF(ISBLANK(INDEX('Policy Characteristics'!I:I,MATCH($C977,'Policy Characteristics'!$C:$C,0))),"",INDEX('Policy Characteristics'!I:I,MATCH($C977,'Policy Characteristics'!$C:$C,0)))</f>
        <v>% reduction in energy use</v>
      </c>
      <c r="P977" s="276" t="str">
        <f>IF(ISBLANK(INDEX('Policy Characteristics'!J:J,MATCH($C977,'Policy Characteristics'!$C:$C,0))),"",INDEX('Policy Characteristics'!J:J,MATCH($C977,'Policy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7" s="276" t="str">
        <f>IF(ISBLANK(INDEX('Policy Characteristics'!K:K,MATCH($C977,'Policy Characteristics'!$C:$C,0))),"",INDEX('Policy Characteristics'!K:K,MATCH($C977,'Policy Characteristics'!$C:$C,0)))</f>
        <v>industry-ag-main.html#eff-stds</v>
      </c>
      <c r="R977" s="276" t="str">
        <f>IF(ISBLANK(INDEX('Policy Characteristics'!L:L,MATCH($C977,'Policy Characteristics'!$C:$C,0))),"",INDEX('Policy Characteristics'!L:L,MATCH($C977,'Policy Characteristics'!$C:$C,0)))</f>
        <v>industry-energy-efficiency-standards.html</v>
      </c>
    </row>
    <row r="978" spans="1:18" s="4" customFormat="1" x14ac:dyDescent="0.25">
      <c r="A978" s="276" t="str">
        <f>IF(ISBLANK(INDEX('Policy Characteristics'!A:A,MATCH($C978,'Policy Characteristics'!$C:$C,0))),"",INDEX('Policy Characteristics'!A:A,MATCH($C978,'Policy Characteristics'!$C:$C,0)))</f>
        <v>Industry</v>
      </c>
      <c r="B978" s="285" t="str">
        <f>IF(ISBLANK(INDEX('Policy Characteristics'!B:B,MATCH($C978,'Policy Characteristics'!$C:$C,0))),"",INDEX('Policy Characteristics'!B:B,MATCH($C978,'Policy Characteristics'!$C:$C,0)))</f>
        <v>Industry Energy Efficiency Standards</v>
      </c>
      <c r="C978" s="276" t="str">
        <f t="shared" si="40"/>
        <v>Percentage Improvement in Eqpt Efficiency Standards above BAU</v>
      </c>
      <c r="D978" s="6" t="s">
        <v>3103</v>
      </c>
      <c r="E978" s="47" t="s">
        <v>2735</v>
      </c>
      <c r="F978" t="s">
        <v>3067</v>
      </c>
      <c r="G978" s="47" t="s">
        <v>2740</v>
      </c>
      <c r="H978" s="44">
        <v>987</v>
      </c>
      <c r="I978" s="347" t="s">
        <v>45</v>
      </c>
      <c r="J978" s="277" t="str">
        <f>IF(ISBLANK(INDEX('Policy Characteristics'!D:D,MATCH($C978,'Policy Characteristics'!$C:$C,0))),"",INDEX('Policy Characteristics'!D:D,MATCH($C978,'Policy Characteristics'!$C:$C,0)))</f>
        <v>Industry Energy Efficiency Standards</v>
      </c>
      <c r="K978" s="276" t="str">
        <f>IF(ISBLANK(INDEX('Policy Characteristics'!E:E,MATCH($C978,'Policy Characteristics'!$C:$C,0))),"",INDEX('Policy Characteristics'!E:E,MATCH($C978,'Policy Characteristics'!$C:$C,0)))</f>
        <v>indst efficiency standards</v>
      </c>
      <c r="L978" s="284">
        <f>IF(ISBLANK(INDEX('Policy Characteristics'!F:F,MATCH($C978,'Policy Characteristics'!$C:$C,0))),"",INDEX('Policy Characteristics'!F:F,MATCH($C978,'Policy Characteristics'!$C:$C,0)))</f>
        <v>0</v>
      </c>
      <c r="M978" s="284">
        <f>IF(ISBLANK(INDEX('Policy Characteristics'!G:G,MATCH($C978,'Policy Characteristics'!$C:$C,0))),"",INDEX('Policy Characteristics'!G:G,MATCH($C978,'Policy Characteristics'!$C:$C,0)))</f>
        <v>0.25</v>
      </c>
      <c r="N978" s="284">
        <f>IF(ISBLANK(INDEX('Policy Characteristics'!H:H,MATCH($C978,'Policy Characteristics'!$C:$C,0))),"",INDEX('Policy Characteristics'!H:H,MATCH($C978,'Policy Characteristics'!$C:$C,0)))</f>
        <v>0.01</v>
      </c>
      <c r="O978" s="276" t="str">
        <f>IF(ISBLANK(INDEX('Policy Characteristics'!I:I,MATCH($C978,'Policy Characteristics'!$C:$C,0))),"",INDEX('Policy Characteristics'!I:I,MATCH($C978,'Policy Characteristics'!$C:$C,0)))</f>
        <v>% reduction in energy use</v>
      </c>
      <c r="P978" s="276" t="str">
        <f>IF(ISBLANK(INDEX('Policy Characteristics'!J:J,MATCH($C978,'Policy Characteristics'!$C:$C,0))),"",INDEX('Policy Characteristics'!J:J,MATCH($C978,'Policy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8" s="276" t="str">
        <f>IF(ISBLANK(INDEX('Policy Characteristics'!K:K,MATCH($C978,'Policy Characteristics'!$C:$C,0))),"",INDEX('Policy Characteristics'!K:K,MATCH($C978,'Policy Characteristics'!$C:$C,0)))</f>
        <v>industry-ag-main.html#eff-stds</v>
      </c>
      <c r="R978" s="276" t="str">
        <f>IF(ISBLANK(INDEX('Policy Characteristics'!L:L,MATCH($C978,'Policy Characteristics'!$C:$C,0))),"",INDEX('Policy Characteristics'!L:L,MATCH($C978,'Policy Characteristics'!$C:$C,0)))</f>
        <v>industry-energy-efficiency-standards.html</v>
      </c>
    </row>
    <row r="979" spans="1:18" s="4" customFormat="1" x14ac:dyDescent="0.25">
      <c r="A979" s="276" t="str">
        <f>IF(ISBLANK(INDEX('Policy Characteristics'!A:A,MATCH($C979,'Policy Characteristics'!$C:$C,0))),"",INDEX('Policy Characteristics'!A:A,MATCH($C979,'Policy Characteristics'!$C:$C,0)))</f>
        <v>Industry</v>
      </c>
      <c r="B979" s="285" t="str">
        <f>IF(ISBLANK(INDEX('Policy Characteristics'!B:B,MATCH($C979,'Policy Characteristics'!$C:$C,0))),"",INDEX('Policy Characteristics'!B:B,MATCH($C979,'Policy Characteristics'!$C:$C,0)))</f>
        <v>Industry Energy Efficiency Standards</v>
      </c>
      <c r="C979" s="276" t="str">
        <f t="shared" si="40"/>
        <v>Percentage Improvement in Eqpt Efficiency Standards above BAU</v>
      </c>
      <c r="D979" s="6" t="s">
        <v>3104</v>
      </c>
      <c r="E979" s="47" t="s">
        <v>2424</v>
      </c>
      <c r="F979" t="s">
        <v>3068</v>
      </c>
      <c r="G979" s="47" t="s">
        <v>2430</v>
      </c>
      <c r="H979" s="44">
        <v>988</v>
      </c>
      <c r="I979" s="347" t="s">
        <v>44</v>
      </c>
      <c r="J979" s="277" t="str">
        <f>IF(ISBLANK(INDEX('Policy Characteristics'!D:D,MATCH($C979,'Policy Characteristics'!$C:$C,0))),"",INDEX('Policy Characteristics'!D:D,MATCH($C979,'Policy Characteristics'!$C:$C,0)))</f>
        <v>Industry Energy Efficiency Standards</v>
      </c>
      <c r="K979" s="276" t="str">
        <f>IF(ISBLANK(INDEX('Policy Characteristics'!E:E,MATCH($C979,'Policy Characteristics'!$C:$C,0))),"",INDEX('Policy Characteristics'!E:E,MATCH($C979,'Policy Characteristics'!$C:$C,0)))</f>
        <v>indst efficiency standards</v>
      </c>
      <c r="L979" s="284">
        <f>IF(ISBLANK(INDEX('Policy Characteristics'!F:F,MATCH($C979,'Policy Characteristics'!$C:$C,0))),"",INDEX('Policy Characteristics'!F:F,MATCH($C979,'Policy Characteristics'!$C:$C,0)))</f>
        <v>0</v>
      </c>
      <c r="M979" s="284">
        <f>IF(ISBLANK(INDEX('Policy Characteristics'!G:G,MATCH($C979,'Policy Characteristics'!$C:$C,0))),"",INDEX('Policy Characteristics'!G:G,MATCH($C979,'Policy Characteristics'!$C:$C,0)))</f>
        <v>0.25</v>
      </c>
      <c r="N979" s="284">
        <f>IF(ISBLANK(INDEX('Policy Characteristics'!H:H,MATCH($C979,'Policy Characteristics'!$C:$C,0))),"",INDEX('Policy Characteristics'!H:H,MATCH($C979,'Policy Characteristics'!$C:$C,0)))</f>
        <v>0.01</v>
      </c>
      <c r="O979" s="276" t="str">
        <f>IF(ISBLANK(INDEX('Policy Characteristics'!I:I,MATCH($C979,'Policy Characteristics'!$C:$C,0))),"",INDEX('Policy Characteristics'!I:I,MATCH($C979,'Policy Characteristics'!$C:$C,0)))</f>
        <v>% reduction in energy use</v>
      </c>
      <c r="P979" s="276" t="str">
        <f>IF(ISBLANK(INDEX('Policy Characteristics'!J:J,MATCH($C979,'Policy Characteristics'!$C:$C,0))),"",INDEX('Policy Characteristics'!J:J,MATCH($C979,'Policy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9" s="276" t="str">
        <f>IF(ISBLANK(INDEX('Policy Characteristics'!K:K,MATCH($C979,'Policy Characteristics'!$C:$C,0))),"",INDEX('Policy Characteristics'!K:K,MATCH($C979,'Policy Characteristics'!$C:$C,0)))</f>
        <v>industry-ag-main.html#eff-stds</v>
      </c>
      <c r="R979" s="276" t="str">
        <f>IF(ISBLANK(INDEX('Policy Characteristics'!L:L,MATCH($C979,'Policy Characteristics'!$C:$C,0))),"",INDEX('Policy Characteristics'!L:L,MATCH($C979,'Policy Characteristics'!$C:$C,0)))</f>
        <v>industry-energy-efficiency-standards.html</v>
      </c>
    </row>
    <row r="980" spans="1:18" s="4" customFormat="1" x14ac:dyDescent="0.25">
      <c r="A980" s="276" t="str">
        <f>IF(ISBLANK(INDEX('Policy Characteristics'!A:A,MATCH($C980,'Policy Characteristics'!$C:$C,0))),"",INDEX('Policy Characteristics'!A:A,MATCH($C980,'Policy Characteristics'!$C:$C,0)))</f>
        <v>Industry</v>
      </c>
      <c r="B980" s="285" t="str">
        <f>IF(ISBLANK(INDEX('Policy Characteristics'!B:B,MATCH($C980,'Policy Characteristics'!$C:$C,0))),"",INDEX('Policy Characteristics'!B:B,MATCH($C980,'Policy Characteristics'!$C:$C,0)))</f>
        <v>Industry Energy Efficiency Standards</v>
      </c>
      <c r="C980" s="276" t="str">
        <f t="shared" si="40"/>
        <v>Percentage Improvement in Eqpt Efficiency Standards above BAU</v>
      </c>
      <c r="D980" s="6" t="s">
        <v>3104</v>
      </c>
      <c r="E980" s="47" t="s">
        <v>2425</v>
      </c>
      <c r="F980" t="s">
        <v>3068</v>
      </c>
      <c r="G980" s="47" t="s">
        <v>2433</v>
      </c>
      <c r="H980" s="44">
        <v>989</v>
      </c>
      <c r="I980" s="347" t="s">
        <v>45</v>
      </c>
      <c r="J980" s="277" t="str">
        <f>IF(ISBLANK(INDEX('Policy Characteristics'!D:D,MATCH($C980,'Policy Characteristics'!$C:$C,0))),"",INDEX('Policy Characteristics'!D:D,MATCH($C980,'Policy Characteristics'!$C:$C,0)))</f>
        <v>Industry Energy Efficiency Standards</v>
      </c>
      <c r="K980" s="276" t="str">
        <f>IF(ISBLANK(INDEX('Policy Characteristics'!E:E,MATCH($C980,'Policy Characteristics'!$C:$C,0))),"",INDEX('Policy Characteristics'!E:E,MATCH($C980,'Policy Characteristics'!$C:$C,0)))</f>
        <v>indst efficiency standards</v>
      </c>
      <c r="L980" s="284">
        <f>IF(ISBLANK(INDEX('Policy Characteristics'!F:F,MATCH($C980,'Policy Characteristics'!$C:$C,0))),"",INDEX('Policy Characteristics'!F:F,MATCH($C980,'Policy Characteristics'!$C:$C,0)))</f>
        <v>0</v>
      </c>
      <c r="M980" s="284">
        <f>IF(ISBLANK(INDEX('Policy Characteristics'!G:G,MATCH($C980,'Policy Characteristics'!$C:$C,0))),"",INDEX('Policy Characteristics'!G:G,MATCH($C980,'Policy Characteristics'!$C:$C,0)))</f>
        <v>0.25</v>
      </c>
      <c r="N980" s="284">
        <f>IF(ISBLANK(INDEX('Policy Characteristics'!H:H,MATCH($C980,'Policy Characteristics'!$C:$C,0))),"",INDEX('Policy Characteristics'!H:H,MATCH($C980,'Policy Characteristics'!$C:$C,0)))</f>
        <v>0.01</v>
      </c>
      <c r="O980" s="276" t="str">
        <f>IF(ISBLANK(INDEX('Policy Characteristics'!I:I,MATCH($C980,'Policy Characteristics'!$C:$C,0))),"",INDEX('Policy Characteristics'!I:I,MATCH($C980,'Policy Characteristics'!$C:$C,0)))</f>
        <v>% reduction in energy use</v>
      </c>
      <c r="P980" s="276" t="str">
        <f>IF(ISBLANK(INDEX('Policy Characteristics'!J:J,MATCH($C980,'Policy Characteristics'!$C:$C,0))),"",INDEX('Policy Characteristics'!J:J,MATCH($C980,'Policy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0" s="276" t="str">
        <f>IF(ISBLANK(INDEX('Policy Characteristics'!K:K,MATCH($C980,'Policy Characteristics'!$C:$C,0))),"",INDEX('Policy Characteristics'!K:K,MATCH($C980,'Policy Characteristics'!$C:$C,0)))</f>
        <v>industry-ag-main.html#eff-stds</v>
      </c>
      <c r="R980" s="276" t="str">
        <f>IF(ISBLANK(INDEX('Policy Characteristics'!L:L,MATCH($C980,'Policy Characteristics'!$C:$C,0))),"",INDEX('Policy Characteristics'!L:L,MATCH($C980,'Policy Characteristics'!$C:$C,0)))</f>
        <v>industry-energy-efficiency-standards.html</v>
      </c>
    </row>
    <row r="981" spans="1:18" s="4" customFormat="1" x14ac:dyDescent="0.25">
      <c r="A981" s="276" t="str">
        <f>IF(ISBLANK(INDEX('Policy Characteristics'!A:A,MATCH($C981,'Policy Characteristics'!$C:$C,0))),"",INDEX('Policy Characteristics'!A:A,MATCH($C981,'Policy Characteristics'!$C:$C,0)))</f>
        <v>Industry</v>
      </c>
      <c r="B981" s="285" t="str">
        <f>IF(ISBLANK(INDEX('Policy Characteristics'!B:B,MATCH($C981,'Policy Characteristics'!$C:$C,0))),"",INDEX('Policy Characteristics'!B:B,MATCH($C981,'Policy Characteristics'!$C:$C,0)))</f>
        <v>Industry Energy Efficiency Standards</v>
      </c>
      <c r="C981" s="276" t="str">
        <f t="shared" si="40"/>
        <v>Percentage Improvement in Eqpt Efficiency Standards above BAU</v>
      </c>
      <c r="D981" s="6" t="s">
        <v>3104</v>
      </c>
      <c r="E981" s="47" t="s">
        <v>2426</v>
      </c>
      <c r="F981" t="s">
        <v>3068</v>
      </c>
      <c r="G981" s="47" t="s">
        <v>2434</v>
      </c>
      <c r="H981" s="44">
        <v>990</v>
      </c>
      <c r="I981" s="347" t="s">
        <v>44</v>
      </c>
      <c r="J981" s="277" t="str">
        <f>IF(ISBLANK(INDEX('Policy Characteristics'!D:D,MATCH($C981,'Policy Characteristics'!$C:$C,0))),"",INDEX('Policy Characteristics'!D:D,MATCH($C981,'Policy Characteristics'!$C:$C,0)))</f>
        <v>Industry Energy Efficiency Standards</v>
      </c>
      <c r="K981" s="276" t="str">
        <f>IF(ISBLANK(INDEX('Policy Characteristics'!E:E,MATCH($C981,'Policy Characteristics'!$C:$C,0))),"",INDEX('Policy Characteristics'!E:E,MATCH($C981,'Policy Characteristics'!$C:$C,0)))</f>
        <v>indst efficiency standards</v>
      </c>
      <c r="L981" s="284">
        <f>IF(ISBLANK(INDEX('Policy Characteristics'!F:F,MATCH($C981,'Policy Characteristics'!$C:$C,0))),"",INDEX('Policy Characteristics'!F:F,MATCH($C981,'Policy Characteristics'!$C:$C,0)))</f>
        <v>0</v>
      </c>
      <c r="M981" s="284">
        <f>IF(ISBLANK(INDEX('Policy Characteristics'!G:G,MATCH($C981,'Policy Characteristics'!$C:$C,0))),"",INDEX('Policy Characteristics'!G:G,MATCH($C981,'Policy Characteristics'!$C:$C,0)))</f>
        <v>0.25</v>
      </c>
      <c r="N981" s="284">
        <f>IF(ISBLANK(INDEX('Policy Characteristics'!H:H,MATCH($C981,'Policy Characteristics'!$C:$C,0))),"",INDEX('Policy Characteristics'!H:H,MATCH($C981,'Policy Characteristics'!$C:$C,0)))</f>
        <v>0.01</v>
      </c>
      <c r="O981" s="276" t="str">
        <f>IF(ISBLANK(INDEX('Policy Characteristics'!I:I,MATCH($C981,'Policy Characteristics'!$C:$C,0))),"",INDEX('Policy Characteristics'!I:I,MATCH($C981,'Policy Characteristics'!$C:$C,0)))</f>
        <v>% reduction in energy use</v>
      </c>
      <c r="P981" s="276" t="str">
        <f>IF(ISBLANK(INDEX('Policy Characteristics'!J:J,MATCH($C981,'Policy Characteristics'!$C:$C,0))),"",INDEX('Policy Characteristics'!J:J,MATCH($C981,'Policy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1" s="276" t="str">
        <f>IF(ISBLANK(INDEX('Policy Characteristics'!K:K,MATCH($C981,'Policy Characteristics'!$C:$C,0))),"",INDEX('Policy Characteristics'!K:K,MATCH($C981,'Policy Characteristics'!$C:$C,0)))</f>
        <v>industry-ag-main.html#eff-stds</v>
      </c>
      <c r="R981" s="276" t="str">
        <f>IF(ISBLANK(INDEX('Policy Characteristics'!L:L,MATCH($C981,'Policy Characteristics'!$C:$C,0))),"",INDEX('Policy Characteristics'!L:L,MATCH($C981,'Policy Characteristics'!$C:$C,0)))</f>
        <v>industry-energy-efficiency-standards.html</v>
      </c>
    </row>
    <row r="982" spans="1:18" s="4" customFormat="1" x14ac:dyDescent="0.25">
      <c r="A982" s="276" t="str">
        <f>IF(ISBLANK(INDEX('Policy Characteristics'!A:A,MATCH($C982,'Policy Characteristics'!$C:$C,0))),"",INDEX('Policy Characteristics'!A:A,MATCH($C982,'Policy Characteristics'!$C:$C,0)))</f>
        <v>Industry</v>
      </c>
      <c r="B982" s="285" t="str">
        <f>IF(ISBLANK(INDEX('Policy Characteristics'!B:B,MATCH($C982,'Policy Characteristics'!$C:$C,0))),"",INDEX('Policy Characteristics'!B:B,MATCH($C982,'Policy Characteristics'!$C:$C,0)))</f>
        <v>Industry Energy Efficiency Standards</v>
      </c>
      <c r="C982" s="276" t="str">
        <f t="shared" si="40"/>
        <v>Percentage Improvement in Eqpt Efficiency Standards above BAU</v>
      </c>
      <c r="D982" s="6" t="s">
        <v>3104</v>
      </c>
      <c r="E982" s="47" t="s">
        <v>2427</v>
      </c>
      <c r="F982" t="s">
        <v>3068</v>
      </c>
      <c r="G982" s="47" t="s">
        <v>2431</v>
      </c>
      <c r="H982" s="44">
        <v>991</v>
      </c>
      <c r="I982" s="347" t="s">
        <v>45</v>
      </c>
      <c r="J982" s="277" t="str">
        <f>IF(ISBLANK(INDEX('Policy Characteristics'!D:D,MATCH($C982,'Policy Characteristics'!$C:$C,0))),"",INDEX('Policy Characteristics'!D:D,MATCH($C982,'Policy Characteristics'!$C:$C,0)))</f>
        <v>Industry Energy Efficiency Standards</v>
      </c>
      <c r="K982" s="276" t="str">
        <f>IF(ISBLANK(INDEX('Policy Characteristics'!E:E,MATCH($C982,'Policy Characteristics'!$C:$C,0))),"",INDEX('Policy Characteristics'!E:E,MATCH($C982,'Policy Characteristics'!$C:$C,0)))</f>
        <v>indst efficiency standards</v>
      </c>
      <c r="L982" s="284">
        <f>IF(ISBLANK(INDEX('Policy Characteristics'!F:F,MATCH($C982,'Policy Characteristics'!$C:$C,0))),"",INDEX('Policy Characteristics'!F:F,MATCH($C982,'Policy Characteristics'!$C:$C,0)))</f>
        <v>0</v>
      </c>
      <c r="M982" s="284">
        <f>IF(ISBLANK(INDEX('Policy Characteristics'!G:G,MATCH($C982,'Policy Characteristics'!$C:$C,0))),"",INDEX('Policy Characteristics'!G:G,MATCH($C982,'Policy Characteristics'!$C:$C,0)))</f>
        <v>0.25</v>
      </c>
      <c r="N982" s="284">
        <f>IF(ISBLANK(INDEX('Policy Characteristics'!H:H,MATCH($C982,'Policy Characteristics'!$C:$C,0))),"",INDEX('Policy Characteristics'!H:H,MATCH($C982,'Policy Characteristics'!$C:$C,0)))</f>
        <v>0.01</v>
      </c>
      <c r="O982" s="276" t="str">
        <f>IF(ISBLANK(INDEX('Policy Characteristics'!I:I,MATCH($C982,'Policy Characteristics'!$C:$C,0))),"",INDEX('Policy Characteristics'!I:I,MATCH($C982,'Policy Characteristics'!$C:$C,0)))</f>
        <v>% reduction in energy use</v>
      </c>
      <c r="P982" s="276" t="str">
        <f>IF(ISBLANK(INDEX('Policy Characteristics'!J:J,MATCH($C982,'Policy Characteristics'!$C:$C,0))),"",INDEX('Policy Characteristics'!J:J,MATCH($C982,'Policy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2" s="276" t="str">
        <f>IF(ISBLANK(INDEX('Policy Characteristics'!K:K,MATCH($C982,'Policy Characteristics'!$C:$C,0))),"",INDEX('Policy Characteristics'!K:K,MATCH($C982,'Policy Characteristics'!$C:$C,0)))</f>
        <v>industry-ag-main.html#eff-stds</v>
      </c>
      <c r="R982" s="276" t="str">
        <f>IF(ISBLANK(INDEX('Policy Characteristics'!L:L,MATCH($C982,'Policy Characteristics'!$C:$C,0))),"",INDEX('Policy Characteristics'!L:L,MATCH($C982,'Policy Characteristics'!$C:$C,0)))</f>
        <v>industry-energy-efficiency-standards.html</v>
      </c>
    </row>
    <row r="983" spans="1:18" s="4" customFormat="1" x14ac:dyDescent="0.25">
      <c r="A983" s="276" t="str">
        <f>IF(ISBLANK(INDEX('Policy Characteristics'!A:A,MATCH($C983,'Policy Characteristics'!$C:$C,0))),"",INDEX('Policy Characteristics'!A:A,MATCH($C983,'Policy Characteristics'!$C:$C,0)))</f>
        <v>Industry</v>
      </c>
      <c r="B983" s="285" t="str">
        <f>IF(ISBLANK(INDEX('Policy Characteristics'!B:B,MATCH($C983,'Policy Characteristics'!$C:$C,0))),"",INDEX('Policy Characteristics'!B:B,MATCH($C983,'Policy Characteristics'!$C:$C,0)))</f>
        <v>Industry Energy Efficiency Standards</v>
      </c>
      <c r="C983" s="276" t="str">
        <f t="shared" si="40"/>
        <v>Percentage Improvement in Eqpt Efficiency Standards above BAU</v>
      </c>
      <c r="D983" s="6" t="s">
        <v>3104</v>
      </c>
      <c r="E983" s="47" t="s">
        <v>2428</v>
      </c>
      <c r="F983" t="s">
        <v>3068</v>
      </c>
      <c r="G983" s="47" t="s">
        <v>2432</v>
      </c>
      <c r="H983" s="44">
        <v>992</v>
      </c>
      <c r="I983" s="347" t="s">
        <v>44</v>
      </c>
      <c r="J983" s="277" t="str">
        <f>IF(ISBLANK(INDEX('Policy Characteristics'!D:D,MATCH($C983,'Policy Characteristics'!$C:$C,0))),"",INDEX('Policy Characteristics'!D:D,MATCH($C983,'Policy Characteristics'!$C:$C,0)))</f>
        <v>Industry Energy Efficiency Standards</v>
      </c>
      <c r="K983" s="276" t="str">
        <f>IF(ISBLANK(INDEX('Policy Characteristics'!E:E,MATCH($C983,'Policy Characteristics'!$C:$C,0))),"",INDEX('Policy Characteristics'!E:E,MATCH($C983,'Policy Characteristics'!$C:$C,0)))</f>
        <v>indst efficiency standards</v>
      </c>
      <c r="L983" s="284">
        <f>IF(ISBLANK(INDEX('Policy Characteristics'!F:F,MATCH($C983,'Policy Characteristics'!$C:$C,0))),"",INDEX('Policy Characteristics'!F:F,MATCH($C983,'Policy Characteristics'!$C:$C,0)))</f>
        <v>0</v>
      </c>
      <c r="M983" s="284">
        <f>IF(ISBLANK(INDEX('Policy Characteristics'!G:G,MATCH($C983,'Policy Characteristics'!$C:$C,0))),"",INDEX('Policy Characteristics'!G:G,MATCH($C983,'Policy Characteristics'!$C:$C,0)))</f>
        <v>0.25</v>
      </c>
      <c r="N983" s="284">
        <f>IF(ISBLANK(INDEX('Policy Characteristics'!H:H,MATCH($C983,'Policy Characteristics'!$C:$C,0))),"",INDEX('Policy Characteristics'!H:H,MATCH($C983,'Policy Characteristics'!$C:$C,0)))</f>
        <v>0.01</v>
      </c>
      <c r="O983" s="276" t="str">
        <f>IF(ISBLANK(INDEX('Policy Characteristics'!I:I,MATCH($C983,'Policy Characteristics'!$C:$C,0))),"",INDEX('Policy Characteristics'!I:I,MATCH($C983,'Policy Characteristics'!$C:$C,0)))</f>
        <v>% reduction in energy use</v>
      </c>
      <c r="P983" s="276" t="str">
        <f>IF(ISBLANK(INDEX('Policy Characteristics'!J:J,MATCH($C983,'Policy Characteristics'!$C:$C,0))),"",INDEX('Policy Characteristics'!J:J,MATCH($C983,'Policy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3" s="276" t="str">
        <f>IF(ISBLANK(INDEX('Policy Characteristics'!K:K,MATCH($C983,'Policy Characteristics'!$C:$C,0))),"",INDEX('Policy Characteristics'!K:K,MATCH($C983,'Policy Characteristics'!$C:$C,0)))</f>
        <v>industry-ag-main.html#eff-stds</v>
      </c>
      <c r="R983" s="276" t="str">
        <f>IF(ISBLANK(INDEX('Policy Characteristics'!L:L,MATCH($C983,'Policy Characteristics'!$C:$C,0))),"",INDEX('Policy Characteristics'!L:L,MATCH($C983,'Policy Characteristics'!$C:$C,0)))</f>
        <v>industry-energy-efficiency-standards.html</v>
      </c>
    </row>
    <row r="984" spans="1:18" s="4" customFormat="1" x14ac:dyDescent="0.25">
      <c r="A984" s="276" t="str">
        <f>IF(ISBLANK(INDEX('Policy Characteristics'!A:A,MATCH($C984,'Policy Characteristics'!$C:$C,0))),"",INDEX('Policy Characteristics'!A:A,MATCH($C984,'Policy Characteristics'!$C:$C,0)))</f>
        <v>Industry</v>
      </c>
      <c r="B984" s="285" t="str">
        <f>IF(ISBLANK(INDEX('Policy Characteristics'!B:B,MATCH($C984,'Policy Characteristics'!$C:$C,0))),"",INDEX('Policy Characteristics'!B:B,MATCH($C984,'Policy Characteristics'!$C:$C,0)))</f>
        <v>Industry Energy Efficiency Standards</v>
      </c>
      <c r="C984" s="276" t="str">
        <f t="shared" si="40"/>
        <v>Percentage Improvement in Eqpt Efficiency Standards above BAU</v>
      </c>
      <c r="D984" s="6" t="s">
        <v>3104</v>
      </c>
      <c r="E984" s="47" t="s">
        <v>2429</v>
      </c>
      <c r="F984" t="s">
        <v>3068</v>
      </c>
      <c r="G984" s="47" t="s">
        <v>2435</v>
      </c>
      <c r="H984" s="44">
        <v>993</v>
      </c>
      <c r="I984" s="347" t="s">
        <v>45</v>
      </c>
      <c r="J984" s="277" t="str">
        <f>IF(ISBLANK(INDEX('Policy Characteristics'!D:D,MATCH($C984,'Policy Characteristics'!$C:$C,0))),"",INDEX('Policy Characteristics'!D:D,MATCH($C984,'Policy Characteristics'!$C:$C,0)))</f>
        <v>Industry Energy Efficiency Standards</v>
      </c>
      <c r="K984" s="276" t="str">
        <f>IF(ISBLANK(INDEX('Policy Characteristics'!E:E,MATCH($C984,'Policy Characteristics'!$C:$C,0))),"",INDEX('Policy Characteristics'!E:E,MATCH($C984,'Policy Characteristics'!$C:$C,0)))</f>
        <v>indst efficiency standards</v>
      </c>
      <c r="L984" s="284">
        <f>IF(ISBLANK(INDEX('Policy Characteristics'!F:F,MATCH($C984,'Policy Characteristics'!$C:$C,0))),"",INDEX('Policy Characteristics'!F:F,MATCH($C984,'Policy Characteristics'!$C:$C,0)))</f>
        <v>0</v>
      </c>
      <c r="M984" s="284">
        <f>IF(ISBLANK(INDEX('Policy Characteristics'!G:G,MATCH($C984,'Policy Characteristics'!$C:$C,0))),"",INDEX('Policy Characteristics'!G:G,MATCH($C984,'Policy Characteristics'!$C:$C,0)))</f>
        <v>0.25</v>
      </c>
      <c r="N984" s="284">
        <f>IF(ISBLANK(INDEX('Policy Characteristics'!H:H,MATCH($C984,'Policy Characteristics'!$C:$C,0))),"",INDEX('Policy Characteristics'!H:H,MATCH($C984,'Policy Characteristics'!$C:$C,0)))</f>
        <v>0.01</v>
      </c>
      <c r="O984" s="276" t="str">
        <f>IF(ISBLANK(INDEX('Policy Characteristics'!I:I,MATCH($C984,'Policy Characteristics'!$C:$C,0))),"",INDEX('Policy Characteristics'!I:I,MATCH($C984,'Policy Characteristics'!$C:$C,0)))</f>
        <v>% reduction in energy use</v>
      </c>
      <c r="P984" s="276" t="str">
        <f>IF(ISBLANK(INDEX('Policy Characteristics'!J:J,MATCH($C984,'Policy Characteristics'!$C:$C,0))),"",INDEX('Policy Characteristics'!J:J,MATCH($C984,'Policy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4" s="276" t="str">
        <f>IF(ISBLANK(INDEX('Policy Characteristics'!K:K,MATCH($C984,'Policy Characteristics'!$C:$C,0))),"",INDEX('Policy Characteristics'!K:K,MATCH($C984,'Policy Characteristics'!$C:$C,0)))</f>
        <v>industry-ag-main.html#eff-stds</v>
      </c>
      <c r="R984" s="276" t="str">
        <f>IF(ISBLANK(INDEX('Policy Characteristics'!L:L,MATCH($C984,'Policy Characteristics'!$C:$C,0))),"",INDEX('Policy Characteristics'!L:L,MATCH($C984,'Policy Characteristics'!$C:$C,0)))</f>
        <v>industry-energy-efficiency-standards.html</v>
      </c>
    </row>
    <row r="985" spans="1:18" s="4" customFormat="1" x14ac:dyDescent="0.25">
      <c r="A985" s="276" t="str">
        <f>IF(ISBLANK(INDEX('Policy Characteristics'!A:A,MATCH($C985,'Policy Characteristics'!$C:$C,0))),"",INDEX('Policy Characteristics'!A:A,MATCH($C985,'Policy Characteristics'!$C:$C,0)))</f>
        <v>Industry</v>
      </c>
      <c r="B985" s="285" t="str">
        <f>IF(ISBLANK(INDEX('Policy Characteristics'!B:B,MATCH($C985,'Policy Characteristics'!$C:$C,0))),"",INDEX('Policy Characteristics'!B:B,MATCH($C985,'Policy Characteristics'!$C:$C,0)))</f>
        <v>Industry Energy Efficiency Standards</v>
      </c>
      <c r="C985" s="276" t="str">
        <f t="shared" si="40"/>
        <v>Percentage Improvement in Eqpt Efficiency Standards above BAU</v>
      </c>
      <c r="D985" s="6" t="s">
        <v>3104</v>
      </c>
      <c r="E985" s="47" t="s">
        <v>2736</v>
      </c>
      <c r="F985" t="s">
        <v>3068</v>
      </c>
      <c r="G985" s="47" t="s">
        <v>2739</v>
      </c>
      <c r="H985" s="44">
        <v>994</v>
      </c>
      <c r="I985" s="347" t="s">
        <v>45</v>
      </c>
      <c r="J985" s="277" t="str">
        <f>IF(ISBLANK(INDEX('Policy Characteristics'!D:D,MATCH($C985,'Policy Characteristics'!$C:$C,0))),"",INDEX('Policy Characteristics'!D:D,MATCH($C985,'Policy Characteristics'!$C:$C,0)))</f>
        <v>Industry Energy Efficiency Standards</v>
      </c>
      <c r="K985" s="276" t="str">
        <f>IF(ISBLANK(INDEX('Policy Characteristics'!E:E,MATCH($C985,'Policy Characteristics'!$C:$C,0))),"",INDEX('Policy Characteristics'!E:E,MATCH($C985,'Policy Characteristics'!$C:$C,0)))</f>
        <v>indst efficiency standards</v>
      </c>
      <c r="L985" s="284">
        <f>IF(ISBLANK(INDEX('Policy Characteristics'!F:F,MATCH($C985,'Policy Characteristics'!$C:$C,0))),"",INDEX('Policy Characteristics'!F:F,MATCH($C985,'Policy Characteristics'!$C:$C,0)))</f>
        <v>0</v>
      </c>
      <c r="M985" s="284">
        <f>IF(ISBLANK(INDEX('Policy Characteristics'!G:G,MATCH($C985,'Policy Characteristics'!$C:$C,0))),"",INDEX('Policy Characteristics'!G:G,MATCH($C985,'Policy Characteristics'!$C:$C,0)))</f>
        <v>0.25</v>
      </c>
      <c r="N985" s="284">
        <f>IF(ISBLANK(INDEX('Policy Characteristics'!H:H,MATCH($C985,'Policy Characteristics'!$C:$C,0))),"",INDEX('Policy Characteristics'!H:H,MATCH($C985,'Policy Characteristics'!$C:$C,0)))</f>
        <v>0.01</v>
      </c>
      <c r="O985" s="276" t="str">
        <f>IF(ISBLANK(INDEX('Policy Characteristics'!I:I,MATCH($C985,'Policy Characteristics'!$C:$C,0))),"",INDEX('Policy Characteristics'!I:I,MATCH($C985,'Policy Characteristics'!$C:$C,0)))</f>
        <v>% reduction in energy use</v>
      </c>
      <c r="P985" s="276" t="str">
        <f>IF(ISBLANK(INDEX('Policy Characteristics'!J:J,MATCH($C985,'Policy Characteristics'!$C:$C,0))),"",INDEX('Policy Characteristics'!J:J,MATCH($C985,'Policy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5" s="276" t="str">
        <f>IF(ISBLANK(INDEX('Policy Characteristics'!K:K,MATCH($C985,'Policy Characteristics'!$C:$C,0))),"",INDEX('Policy Characteristics'!K:K,MATCH($C985,'Policy Characteristics'!$C:$C,0)))</f>
        <v>industry-ag-main.html#eff-stds</v>
      </c>
      <c r="R985" s="276" t="str">
        <f>IF(ISBLANK(INDEX('Policy Characteristics'!L:L,MATCH($C985,'Policy Characteristics'!$C:$C,0))),"",INDEX('Policy Characteristics'!L:L,MATCH($C985,'Policy Characteristics'!$C:$C,0)))</f>
        <v>industry-energy-efficiency-standards.html</v>
      </c>
    </row>
    <row r="986" spans="1:18" s="4" customFormat="1" x14ac:dyDescent="0.25">
      <c r="A986" s="276" t="str">
        <f>IF(ISBLANK(INDEX('Policy Characteristics'!A:A,MATCH($C986,'Policy Characteristics'!$C:$C,0))),"",INDEX('Policy Characteristics'!A:A,MATCH($C986,'Policy Characteristics'!$C:$C,0)))</f>
        <v>Industry</v>
      </c>
      <c r="B986" s="285" t="str">
        <f>IF(ISBLANK(INDEX('Policy Characteristics'!B:B,MATCH($C986,'Policy Characteristics'!$C:$C,0))),"",INDEX('Policy Characteristics'!B:B,MATCH($C986,'Policy Characteristics'!$C:$C,0)))</f>
        <v>Industry Energy Efficiency Standards</v>
      </c>
      <c r="C986" s="276" t="str">
        <f t="shared" si="40"/>
        <v>Percentage Improvement in Eqpt Efficiency Standards above BAU</v>
      </c>
      <c r="D986" s="6" t="s">
        <v>3104</v>
      </c>
      <c r="E986" s="47" t="s">
        <v>2737</v>
      </c>
      <c r="F986" t="s">
        <v>3068</v>
      </c>
      <c r="G986" s="47" t="s">
        <v>2741</v>
      </c>
      <c r="H986" s="44">
        <v>995</v>
      </c>
      <c r="I986" s="347" t="s">
        <v>44</v>
      </c>
      <c r="J986" s="277" t="str">
        <f>IF(ISBLANK(INDEX('Policy Characteristics'!D:D,MATCH($C986,'Policy Characteristics'!$C:$C,0))),"",INDEX('Policy Characteristics'!D:D,MATCH($C986,'Policy Characteristics'!$C:$C,0)))</f>
        <v>Industry Energy Efficiency Standards</v>
      </c>
      <c r="K986" s="276" t="str">
        <f>IF(ISBLANK(INDEX('Policy Characteristics'!E:E,MATCH($C986,'Policy Characteristics'!$C:$C,0))),"",INDEX('Policy Characteristics'!E:E,MATCH($C986,'Policy Characteristics'!$C:$C,0)))</f>
        <v>indst efficiency standards</v>
      </c>
      <c r="L986" s="284">
        <f>IF(ISBLANK(INDEX('Policy Characteristics'!F:F,MATCH($C986,'Policy Characteristics'!$C:$C,0))),"",INDEX('Policy Characteristics'!F:F,MATCH($C986,'Policy Characteristics'!$C:$C,0)))</f>
        <v>0</v>
      </c>
      <c r="M986" s="284">
        <f>IF(ISBLANK(INDEX('Policy Characteristics'!G:G,MATCH($C986,'Policy Characteristics'!$C:$C,0))),"",INDEX('Policy Characteristics'!G:G,MATCH($C986,'Policy Characteristics'!$C:$C,0)))</f>
        <v>0.25</v>
      </c>
      <c r="N986" s="284">
        <f>IF(ISBLANK(INDEX('Policy Characteristics'!H:H,MATCH($C986,'Policy Characteristics'!$C:$C,0))),"",INDEX('Policy Characteristics'!H:H,MATCH($C986,'Policy Characteristics'!$C:$C,0)))</f>
        <v>0.01</v>
      </c>
      <c r="O986" s="276" t="str">
        <f>IF(ISBLANK(INDEX('Policy Characteristics'!I:I,MATCH($C986,'Policy Characteristics'!$C:$C,0))),"",INDEX('Policy Characteristics'!I:I,MATCH($C986,'Policy Characteristics'!$C:$C,0)))</f>
        <v>% reduction in energy use</v>
      </c>
      <c r="P986" s="276" t="str">
        <f>IF(ISBLANK(INDEX('Policy Characteristics'!J:J,MATCH($C986,'Policy Characteristics'!$C:$C,0))),"",INDEX('Policy Characteristics'!J:J,MATCH($C986,'Policy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6" s="276" t="str">
        <f>IF(ISBLANK(INDEX('Policy Characteristics'!K:K,MATCH($C986,'Policy Characteristics'!$C:$C,0))),"",INDEX('Policy Characteristics'!K:K,MATCH($C986,'Policy Characteristics'!$C:$C,0)))</f>
        <v>industry-ag-main.html#eff-stds</v>
      </c>
      <c r="R986" s="276" t="str">
        <f>IF(ISBLANK(INDEX('Policy Characteristics'!L:L,MATCH($C986,'Policy Characteristics'!$C:$C,0))),"",INDEX('Policy Characteristics'!L:L,MATCH($C986,'Policy Characteristics'!$C:$C,0)))</f>
        <v>industry-energy-efficiency-standards.html</v>
      </c>
    </row>
    <row r="987" spans="1:18" s="4" customFormat="1" x14ac:dyDescent="0.25">
      <c r="A987" s="276" t="str">
        <f>IF(ISBLANK(INDEX('Policy Characteristics'!A:A,MATCH($C987,'Policy Characteristics'!$C:$C,0))),"",INDEX('Policy Characteristics'!A:A,MATCH($C987,'Policy Characteristics'!$C:$C,0)))</f>
        <v>Industry</v>
      </c>
      <c r="B987" s="285" t="str">
        <f>IF(ISBLANK(INDEX('Policy Characteristics'!B:B,MATCH($C987,'Policy Characteristics'!$C:$C,0))),"",INDEX('Policy Characteristics'!B:B,MATCH($C987,'Policy Characteristics'!$C:$C,0)))</f>
        <v>Industry Energy Efficiency Standards</v>
      </c>
      <c r="C987" s="276" t="str">
        <f t="shared" si="40"/>
        <v>Percentage Improvement in Eqpt Efficiency Standards above BAU</v>
      </c>
      <c r="D987" s="6" t="s">
        <v>3104</v>
      </c>
      <c r="E987" s="47" t="s">
        <v>2738</v>
      </c>
      <c r="F987" t="s">
        <v>3068</v>
      </c>
      <c r="G987" s="47" t="s">
        <v>2742</v>
      </c>
      <c r="H987" s="44">
        <v>996</v>
      </c>
      <c r="I987" s="347" t="s">
        <v>45</v>
      </c>
      <c r="J987" s="277" t="str">
        <f>IF(ISBLANK(INDEX('Policy Characteristics'!D:D,MATCH($C987,'Policy Characteristics'!$C:$C,0))),"",INDEX('Policy Characteristics'!D:D,MATCH($C987,'Policy Characteristics'!$C:$C,0)))</f>
        <v>Industry Energy Efficiency Standards</v>
      </c>
      <c r="K987" s="276" t="str">
        <f>IF(ISBLANK(INDEX('Policy Characteristics'!E:E,MATCH($C987,'Policy Characteristics'!$C:$C,0))),"",INDEX('Policy Characteristics'!E:E,MATCH($C987,'Policy Characteristics'!$C:$C,0)))</f>
        <v>indst efficiency standards</v>
      </c>
      <c r="L987" s="284">
        <f>IF(ISBLANK(INDEX('Policy Characteristics'!F:F,MATCH($C987,'Policy Characteristics'!$C:$C,0))),"",INDEX('Policy Characteristics'!F:F,MATCH($C987,'Policy Characteristics'!$C:$C,0)))</f>
        <v>0</v>
      </c>
      <c r="M987" s="284">
        <f>IF(ISBLANK(INDEX('Policy Characteristics'!G:G,MATCH($C987,'Policy Characteristics'!$C:$C,0))),"",INDEX('Policy Characteristics'!G:G,MATCH($C987,'Policy Characteristics'!$C:$C,0)))</f>
        <v>0.25</v>
      </c>
      <c r="N987" s="284">
        <f>IF(ISBLANK(INDEX('Policy Characteristics'!H:H,MATCH($C987,'Policy Characteristics'!$C:$C,0))),"",INDEX('Policy Characteristics'!H:H,MATCH($C987,'Policy Characteristics'!$C:$C,0)))</f>
        <v>0.01</v>
      </c>
      <c r="O987" s="276" t="str">
        <f>IF(ISBLANK(INDEX('Policy Characteristics'!I:I,MATCH($C987,'Policy Characteristics'!$C:$C,0))),"",INDEX('Policy Characteristics'!I:I,MATCH($C987,'Policy Characteristics'!$C:$C,0)))</f>
        <v>% reduction in energy use</v>
      </c>
      <c r="P987" s="276" t="str">
        <f>IF(ISBLANK(INDEX('Policy Characteristics'!J:J,MATCH($C987,'Policy Characteristics'!$C:$C,0))),"",INDEX('Policy Characteristics'!J:J,MATCH($C987,'Policy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7" s="276" t="str">
        <f>IF(ISBLANK(INDEX('Policy Characteristics'!K:K,MATCH($C987,'Policy Characteristics'!$C:$C,0))),"",INDEX('Policy Characteristics'!K:K,MATCH($C987,'Policy Characteristics'!$C:$C,0)))</f>
        <v>industry-ag-main.html#eff-stds</v>
      </c>
      <c r="R987" s="276" t="str">
        <f>IF(ISBLANK(INDEX('Policy Characteristics'!L:L,MATCH($C987,'Policy Characteristics'!$C:$C,0))),"",INDEX('Policy Characteristics'!L:L,MATCH($C987,'Policy Characteristics'!$C:$C,0)))</f>
        <v>industry-energy-efficiency-standards.html</v>
      </c>
    </row>
    <row r="988" spans="1:18" s="4" customFormat="1" x14ac:dyDescent="0.25">
      <c r="A988" s="276" t="str">
        <f>IF(ISBLANK(INDEX('Policy Characteristics'!A:A,MATCH($C988,'Policy Characteristics'!$C:$C,0))),"",INDEX('Policy Characteristics'!A:A,MATCH($C988,'Policy Characteristics'!$C:$C,0)))</f>
        <v>Industry</v>
      </c>
      <c r="B988" s="285" t="str">
        <f>IF(ISBLANK(INDEX('Policy Characteristics'!B:B,MATCH($C988,'Policy Characteristics'!$C:$C,0))),"",INDEX('Policy Characteristics'!B:B,MATCH($C988,'Policy Characteristics'!$C:$C,0)))</f>
        <v>Industry Energy Efficiency Standards</v>
      </c>
      <c r="C988" s="276" t="str">
        <f t="shared" si="40"/>
        <v>Percentage Improvement in Eqpt Efficiency Standards above BAU</v>
      </c>
      <c r="D988" s="6" t="s">
        <v>3104</v>
      </c>
      <c r="E988" s="47" t="s">
        <v>2735</v>
      </c>
      <c r="F988" t="s">
        <v>3068</v>
      </c>
      <c r="G988" s="47" t="s">
        <v>2740</v>
      </c>
      <c r="H988" s="44">
        <v>997</v>
      </c>
      <c r="I988" s="347" t="s">
        <v>45</v>
      </c>
      <c r="J988" s="277" t="str">
        <f>IF(ISBLANK(INDEX('Policy Characteristics'!D:D,MATCH($C988,'Policy Characteristics'!$C:$C,0))),"",INDEX('Policy Characteristics'!D:D,MATCH($C988,'Policy Characteristics'!$C:$C,0)))</f>
        <v>Industry Energy Efficiency Standards</v>
      </c>
      <c r="K988" s="276" t="str">
        <f>IF(ISBLANK(INDEX('Policy Characteristics'!E:E,MATCH($C988,'Policy Characteristics'!$C:$C,0))),"",INDEX('Policy Characteristics'!E:E,MATCH($C988,'Policy Characteristics'!$C:$C,0)))</f>
        <v>indst efficiency standards</v>
      </c>
      <c r="L988" s="284">
        <f>IF(ISBLANK(INDEX('Policy Characteristics'!F:F,MATCH($C988,'Policy Characteristics'!$C:$C,0))),"",INDEX('Policy Characteristics'!F:F,MATCH($C988,'Policy Characteristics'!$C:$C,0)))</f>
        <v>0</v>
      </c>
      <c r="M988" s="284">
        <f>IF(ISBLANK(INDEX('Policy Characteristics'!G:G,MATCH($C988,'Policy Characteristics'!$C:$C,0))),"",INDEX('Policy Characteristics'!G:G,MATCH($C988,'Policy Characteristics'!$C:$C,0)))</f>
        <v>0.25</v>
      </c>
      <c r="N988" s="284">
        <f>IF(ISBLANK(INDEX('Policy Characteristics'!H:H,MATCH($C988,'Policy Characteristics'!$C:$C,0))),"",INDEX('Policy Characteristics'!H:H,MATCH($C988,'Policy Characteristics'!$C:$C,0)))</f>
        <v>0.01</v>
      </c>
      <c r="O988" s="276" t="str">
        <f>IF(ISBLANK(INDEX('Policy Characteristics'!I:I,MATCH($C988,'Policy Characteristics'!$C:$C,0))),"",INDEX('Policy Characteristics'!I:I,MATCH($C988,'Policy Characteristics'!$C:$C,0)))</f>
        <v>% reduction in energy use</v>
      </c>
      <c r="P988" s="276" t="str">
        <f>IF(ISBLANK(INDEX('Policy Characteristics'!J:J,MATCH($C988,'Policy Characteristics'!$C:$C,0))),"",INDEX('Policy Characteristics'!J:J,MATCH($C988,'Policy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8" s="276" t="str">
        <f>IF(ISBLANK(INDEX('Policy Characteristics'!K:K,MATCH($C988,'Policy Characteristics'!$C:$C,0))),"",INDEX('Policy Characteristics'!K:K,MATCH($C988,'Policy Characteristics'!$C:$C,0)))</f>
        <v>industry-ag-main.html#eff-stds</v>
      </c>
      <c r="R988" s="276" t="str">
        <f>IF(ISBLANK(INDEX('Policy Characteristics'!L:L,MATCH($C988,'Policy Characteristics'!$C:$C,0))),"",INDEX('Policy Characteristics'!L:L,MATCH($C988,'Policy Characteristics'!$C:$C,0)))</f>
        <v>industry-energy-efficiency-standards.html</v>
      </c>
    </row>
    <row r="989" spans="1:18" s="4" customFormat="1" x14ac:dyDescent="0.25">
      <c r="A989" s="276" t="str">
        <f>IF(ISBLANK(INDEX('Policy Characteristics'!A:A,MATCH($C989,'Policy Characteristics'!$C:$C,0))),"",INDEX('Policy Characteristics'!A:A,MATCH($C989,'Policy Characteristics'!$C:$C,0)))</f>
        <v>Industry</v>
      </c>
      <c r="B989" s="285" t="str">
        <f>IF(ISBLANK(INDEX('Policy Characteristics'!B:B,MATCH($C989,'Policy Characteristics'!$C:$C,0))),"",INDEX('Policy Characteristics'!B:B,MATCH($C989,'Policy Characteristics'!$C:$C,0)))</f>
        <v>Industry Energy Efficiency Standards</v>
      </c>
      <c r="C989" s="276" t="str">
        <f t="shared" si="40"/>
        <v>Percentage Improvement in Eqpt Efficiency Standards above BAU</v>
      </c>
      <c r="D989" s="6" t="s">
        <v>3105</v>
      </c>
      <c r="E989" s="47" t="s">
        <v>2424</v>
      </c>
      <c r="F989" t="s">
        <v>3069</v>
      </c>
      <c r="G989" s="47" t="s">
        <v>2430</v>
      </c>
      <c r="H989" s="44">
        <v>998</v>
      </c>
      <c r="I989" s="347" t="s">
        <v>44</v>
      </c>
      <c r="J989" s="277" t="str">
        <f>IF(ISBLANK(INDEX('Policy Characteristics'!D:D,MATCH($C989,'Policy Characteristics'!$C:$C,0))),"",INDEX('Policy Characteristics'!D:D,MATCH($C989,'Policy Characteristics'!$C:$C,0)))</f>
        <v>Industry Energy Efficiency Standards</v>
      </c>
      <c r="K989" s="276" t="str">
        <f>IF(ISBLANK(INDEX('Policy Characteristics'!E:E,MATCH($C989,'Policy Characteristics'!$C:$C,0))),"",INDEX('Policy Characteristics'!E:E,MATCH($C989,'Policy Characteristics'!$C:$C,0)))</f>
        <v>indst efficiency standards</v>
      </c>
      <c r="L989" s="284">
        <f>IF(ISBLANK(INDEX('Policy Characteristics'!F:F,MATCH($C989,'Policy Characteristics'!$C:$C,0))),"",INDEX('Policy Characteristics'!F:F,MATCH($C989,'Policy Characteristics'!$C:$C,0)))</f>
        <v>0</v>
      </c>
      <c r="M989" s="284">
        <f>IF(ISBLANK(INDEX('Policy Characteristics'!G:G,MATCH($C989,'Policy Characteristics'!$C:$C,0))),"",INDEX('Policy Characteristics'!G:G,MATCH($C989,'Policy Characteristics'!$C:$C,0)))</f>
        <v>0.25</v>
      </c>
      <c r="N989" s="284">
        <f>IF(ISBLANK(INDEX('Policy Characteristics'!H:H,MATCH($C989,'Policy Characteristics'!$C:$C,0))),"",INDEX('Policy Characteristics'!H:H,MATCH($C989,'Policy Characteristics'!$C:$C,0)))</f>
        <v>0.01</v>
      </c>
      <c r="O989" s="276" t="str">
        <f>IF(ISBLANK(INDEX('Policy Characteristics'!I:I,MATCH($C989,'Policy Characteristics'!$C:$C,0))),"",INDEX('Policy Characteristics'!I:I,MATCH($C989,'Policy Characteristics'!$C:$C,0)))</f>
        <v>% reduction in energy use</v>
      </c>
      <c r="P989" s="276" t="str">
        <f>IF(ISBLANK(INDEX('Policy Characteristics'!J:J,MATCH($C989,'Policy Characteristics'!$C:$C,0))),"",INDEX('Policy Characteristics'!J:J,MATCH($C989,'Policy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89" s="276" t="str">
        <f>IF(ISBLANK(INDEX('Policy Characteristics'!K:K,MATCH($C989,'Policy Characteristics'!$C:$C,0))),"",INDEX('Policy Characteristics'!K:K,MATCH($C989,'Policy Characteristics'!$C:$C,0)))</f>
        <v>industry-ag-main.html#eff-stds</v>
      </c>
      <c r="R989" s="276" t="str">
        <f>IF(ISBLANK(INDEX('Policy Characteristics'!L:L,MATCH($C989,'Policy Characteristics'!$C:$C,0))),"",INDEX('Policy Characteristics'!L:L,MATCH($C989,'Policy Characteristics'!$C:$C,0)))</f>
        <v>industry-energy-efficiency-standards.html</v>
      </c>
    </row>
    <row r="990" spans="1:18" s="4" customFormat="1" x14ac:dyDescent="0.25">
      <c r="A990" s="276" t="str">
        <f>IF(ISBLANK(INDEX('Policy Characteristics'!A:A,MATCH($C990,'Policy Characteristics'!$C:$C,0))),"",INDEX('Policy Characteristics'!A:A,MATCH($C990,'Policy Characteristics'!$C:$C,0)))</f>
        <v>Industry</v>
      </c>
      <c r="B990" s="285" t="str">
        <f>IF(ISBLANK(INDEX('Policy Characteristics'!B:B,MATCH($C990,'Policy Characteristics'!$C:$C,0))),"",INDEX('Policy Characteristics'!B:B,MATCH($C990,'Policy Characteristics'!$C:$C,0)))</f>
        <v>Industry Energy Efficiency Standards</v>
      </c>
      <c r="C990" s="276" t="str">
        <f t="shared" si="40"/>
        <v>Percentage Improvement in Eqpt Efficiency Standards above BAU</v>
      </c>
      <c r="D990" s="6" t="s">
        <v>3105</v>
      </c>
      <c r="E990" s="47" t="s">
        <v>2425</v>
      </c>
      <c r="F990" t="s">
        <v>3069</v>
      </c>
      <c r="G990" s="47" t="s">
        <v>2433</v>
      </c>
      <c r="H990" s="44">
        <v>999</v>
      </c>
      <c r="I990" s="347" t="s">
        <v>44</v>
      </c>
      <c r="J990" s="277" t="str">
        <f>IF(ISBLANK(INDEX('Policy Characteristics'!D:D,MATCH($C990,'Policy Characteristics'!$C:$C,0))),"",INDEX('Policy Characteristics'!D:D,MATCH($C990,'Policy Characteristics'!$C:$C,0)))</f>
        <v>Industry Energy Efficiency Standards</v>
      </c>
      <c r="K990" s="276" t="str">
        <f>IF(ISBLANK(INDEX('Policy Characteristics'!E:E,MATCH($C990,'Policy Characteristics'!$C:$C,0))),"",INDEX('Policy Characteristics'!E:E,MATCH($C990,'Policy Characteristics'!$C:$C,0)))</f>
        <v>indst efficiency standards</v>
      </c>
      <c r="L990" s="284">
        <f>IF(ISBLANK(INDEX('Policy Characteristics'!F:F,MATCH($C990,'Policy Characteristics'!$C:$C,0))),"",INDEX('Policy Characteristics'!F:F,MATCH($C990,'Policy Characteristics'!$C:$C,0)))</f>
        <v>0</v>
      </c>
      <c r="M990" s="284">
        <f>IF(ISBLANK(INDEX('Policy Characteristics'!G:G,MATCH($C990,'Policy Characteristics'!$C:$C,0))),"",INDEX('Policy Characteristics'!G:G,MATCH($C990,'Policy Characteristics'!$C:$C,0)))</f>
        <v>0.25</v>
      </c>
      <c r="N990" s="284">
        <f>IF(ISBLANK(INDEX('Policy Characteristics'!H:H,MATCH($C990,'Policy Characteristics'!$C:$C,0))),"",INDEX('Policy Characteristics'!H:H,MATCH($C990,'Policy Characteristics'!$C:$C,0)))</f>
        <v>0.01</v>
      </c>
      <c r="O990" s="276" t="str">
        <f>IF(ISBLANK(INDEX('Policy Characteristics'!I:I,MATCH($C990,'Policy Characteristics'!$C:$C,0))),"",INDEX('Policy Characteristics'!I:I,MATCH($C990,'Policy Characteristics'!$C:$C,0)))</f>
        <v>% reduction in energy use</v>
      </c>
      <c r="P990" s="276" t="str">
        <f>IF(ISBLANK(INDEX('Policy Characteristics'!J:J,MATCH($C990,'Policy Characteristics'!$C:$C,0))),"",INDEX('Policy Characteristics'!J:J,MATCH($C990,'Policy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0" s="276" t="str">
        <f>IF(ISBLANK(INDEX('Policy Characteristics'!K:K,MATCH($C990,'Policy Characteristics'!$C:$C,0))),"",INDEX('Policy Characteristics'!K:K,MATCH($C990,'Policy Characteristics'!$C:$C,0)))</f>
        <v>industry-ag-main.html#eff-stds</v>
      </c>
      <c r="R990" s="276" t="str">
        <f>IF(ISBLANK(INDEX('Policy Characteristics'!L:L,MATCH($C990,'Policy Characteristics'!$C:$C,0))),"",INDEX('Policy Characteristics'!L:L,MATCH($C990,'Policy Characteristics'!$C:$C,0)))</f>
        <v>industry-energy-efficiency-standards.html</v>
      </c>
    </row>
    <row r="991" spans="1:18" s="4" customFormat="1" x14ac:dyDescent="0.25">
      <c r="A991" s="276" t="str">
        <f>IF(ISBLANK(INDEX('Policy Characteristics'!A:A,MATCH($C991,'Policy Characteristics'!$C:$C,0))),"",INDEX('Policy Characteristics'!A:A,MATCH($C991,'Policy Characteristics'!$C:$C,0)))</f>
        <v>Industry</v>
      </c>
      <c r="B991" s="285" t="str">
        <f>IF(ISBLANK(INDEX('Policy Characteristics'!B:B,MATCH($C991,'Policy Characteristics'!$C:$C,0))),"",INDEX('Policy Characteristics'!B:B,MATCH($C991,'Policy Characteristics'!$C:$C,0)))</f>
        <v>Industry Energy Efficiency Standards</v>
      </c>
      <c r="C991" s="276" t="str">
        <f t="shared" si="40"/>
        <v>Percentage Improvement in Eqpt Efficiency Standards above BAU</v>
      </c>
      <c r="D991" s="6" t="s">
        <v>3105</v>
      </c>
      <c r="E991" s="47" t="s">
        <v>2426</v>
      </c>
      <c r="F991" t="s">
        <v>3069</v>
      </c>
      <c r="G991" s="47" t="s">
        <v>2434</v>
      </c>
      <c r="H991" s="44">
        <v>1000</v>
      </c>
      <c r="I991" s="347" t="s">
        <v>44</v>
      </c>
      <c r="J991" s="277" t="str">
        <f>IF(ISBLANK(INDEX('Policy Characteristics'!D:D,MATCH($C991,'Policy Characteristics'!$C:$C,0))),"",INDEX('Policy Characteristics'!D:D,MATCH($C991,'Policy Characteristics'!$C:$C,0)))</f>
        <v>Industry Energy Efficiency Standards</v>
      </c>
      <c r="K991" s="276" t="str">
        <f>IF(ISBLANK(INDEX('Policy Characteristics'!E:E,MATCH($C991,'Policy Characteristics'!$C:$C,0))),"",INDEX('Policy Characteristics'!E:E,MATCH($C991,'Policy Characteristics'!$C:$C,0)))</f>
        <v>indst efficiency standards</v>
      </c>
      <c r="L991" s="284">
        <f>IF(ISBLANK(INDEX('Policy Characteristics'!F:F,MATCH($C991,'Policy Characteristics'!$C:$C,0))),"",INDEX('Policy Characteristics'!F:F,MATCH($C991,'Policy Characteristics'!$C:$C,0)))</f>
        <v>0</v>
      </c>
      <c r="M991" s="284">
        <f>IF(ISBLANK(INDEX('Policy Characteristics'!G:G,MATCH($C991,'Policy Characteristics'!$C:$C,0))),"",INDEX('Policy Characteristics'!G:G,MATCH($C991,'Policy Characteristics'!$C:$C,0)))</f>
        <v>0.25</v>
      </c>
      <c r="N991" s="284">
        <f>IF(ISBLANK(INDEX('Policy Characteristics'!H:H,MATCH($C991,'Policy Characteristics'!$C:$C,0))),"",INDEX('Policy Characteristics'!H:H,MATCH($C991,'Policy Characteristics'!$C:$C,0)))</f>
        <v>0.01</v>
      </c>
      <c r="O991" s="276" t="str">
        <f>IF(ISBLANK(INDEX('Policy Characteristics'!I:I,MATCH($C991,'Policy Characteristics'!$C:$C,0))),"",INDEX('Policy Characteristics'!I:I,MATCH($C991,'Policy Characteristics'!$C:$C,0)))</f>
        <v>% reduction in energy use</v>
      </c>
      <c r="P991" s="276" t="str">
        <f>IF(ISBLANK(INDEX('Policy Characteristics'!J:J,MATCH($C991,'Policy Characteristics'!$C:$C,0))),"",INDEX('Policy Characteristics'!J:J,MATCH($C991,'Policy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1" s="276" t="str">
        <f>IF(ISBLANK(INDEX('Policy Characteristics'!K:K,MATCH($C991,'Policy Characteristics'!$C:$C,0))),"",INDEX('Policy Characteristics'!K:K,MATCH($C991,'Policy Characteristics'!$C:$C,0)))</f>
        <v>industry-ag-main.html#eff-stds</v>
      </c>
      <c r="R991" s="276" t="str">
        <f>IF(ISBLANK(INDEX('Policy Characteristics'!L:L,MATCH($C991,'Policy Characteristics'!$C:$C,0))),"",INDEX('Policy Characteristics'!L:L,MATCH($C991,'Policy Characteristics'!$C:$C,0)))</f>
        <v>industry-energy-efficiency-standards.html</v>
      </c>
    </row>
    <row r="992" spans="1:18" s="4" customFormat="1" x14ac:dyDescent="0.25">
      <c r="A992" s="276" t="str">
        <f>IF(ISBLANK(INDEX('Policy Characteristics'!A:A,MATCH($C992,'Policy Characteristics'!$C:$C,0))),"",INDEX('Policy Characteristics'!A:A,MATCH($C992,'Policy Characteristics'!$C:$C,0)))</f>
        <v>Industry</v>
      </c>
      <c r="B992" s="285" t="str">
        <f>IF(ISBLANK(INDEX('Policy Characteristics'!B:B,MATCH($C992,'Policy Characteristics'!$C:$C,0))),"",INDEX('Policy Characteristics'!B:B,MATCH($C992,'Policy Characteristics'!$C:$C,0)))</f>
        <v>Industry Energy Efficiency Standards</v>
      </c>
      <c r="C992" s="276" t="str">
        <f t="shared" si="40"/>
        <v>Percentage Improvement in Eqpt Efficiency Standards above BAU</v>
      </c>
      <c r="D992" s="6" t="s">
        <v>3105</v>
      </c>
      <c r="E992" s="47" t="s">
        <v>2427</v>
      </c>
      <c r="F992" t="s">
        <v>3069</v>
      </c>
      <c r="G992" s="47" t="s">
        <v>2431</v>
      </c>
      <c r="H992" s="44">
        <v>1001</v>
      </c>
      <c r="I992" s="347" t="s">
        <v>45</v>
      </c>
      <c r="J992" s="277" t="str">
        <f>IF(ISBLANK(INDEX('Policy Characteristics'!D:D,MATCH($C992,'Policy Characteristics'!$C:$C,0))),"",INDEX('Policy Characteristics'!D:D,MATCH($C992,'Policy Characteristics'!$C:$C,0)))</f>
        <v>Industry Energy Efficiency Standards</v>
      </c>
      <c r="K992" s="276" t="str">
        <f>IF(ISBLANK(INDEX('Policy Characteristics'!E:E,MATCH($C992,'Policy Characteristics'!$C:$C,0))),"",INDEX('Policy Characteristics'!E:E,MATCH($C992,'Policy Characteristics'!$C:$C,0)))</f>
        <v>indst efficiency standards</v>
      </c>
      <c r="L992" s="284">
        <f>IF(ISBLANK(INDEX('Policy Characteristics'!F:F,MATCH($C992,'Policy Characteristics'!$C:$C,0))),"",INDEX('Policy Characteristics'!F:F,MATCH($C992,'Policy Characteristics'!$C:$C,0)))</f>
        <v>0</v>
      </c>
      <c r="M992" s="284">
        <f>IF(ISBLANK(INDEX('Policy Characteristics'!G:G,MATCH($C992,'Policy Characteristics'!$C:$C,0))),"",INDEX('Policy Characteristics'!G:G,MATCH($C992,'Policy Characteristics'!$C:$C,0)))</f>
        <v>0.25</v>
      </c>
      <c r="N992" s="284">
        <f>IF(ISBLANK(INDEX('Policy Characteristics'!H:H,MATCH($C992,'Policy Characteristics'!$C:$C,0))),"",INDEX('Policy Characteristics'!H:H,MATCH($C992,'Policy Characteristics'!$C:$C,0)))</f>
        <v>0.01</v>
      </c>
      <c r="O992" s="276" t="str">
        <f>IF(ISBLANK(INDEX('Policy Characteristics'!I:I,MATCH($C992,'Policy Characteristics'!$C:$C,0))),"",INDEX('Policy Characteristics'!I:I,MATCH($C992,'Policy Characteristics'!$C:$C,0)))</f>
        <v>% reduction in energy use</v>
      </c>
      <c r="P992" s="276" t="str">
        <f>IF(ISBLANK(INDEX('Policy Characteristics'!J:J,MATCH($C992,'Policy Characteristics'!$C:$C,0))),"",INDEX('Policy Characteristics'!J:J,MATCH($C992,'Policy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2" s="276" t="str">
        <f>IF(ISBLANK(INDEX('Policy Characteristics'!K:K,MATCH($C992,'Policy Characteristics'!$C:$C,0))),"",INDEX('Policy Characteristics'!K:K,MATCH($C992,'Policy Characteristics'!$C:$C,0)))</f>
        <v>industry-ag-main.html#eff-stds</v>
      </c>
      <c r="R992" s="276" t="str">
        <f>IF(ISBLANK(INDEX('Policy Characteristics'!L:L,MATCH($C992,'Policy Characteristics'!$C:$C,0))),"",INDEX('Policy Characteristics'!L:L,MATCH($C992,'Policy Characteristics'!$C:$C,0)))</f>
        <v>industry-energy-efficiency-standards.html</v>
      </c>
    </row>
    <row r="993" spans="1:18" s="4" customFormat="1" x14ac:dyDescent="0.25">
      <c r="A993" s="276" t="str">
        <f>IF(ISBLANK(INDEX('Policy Characteristics'!A:A,MATCH($C993,'Policy Characteristics'!$C:$C,0))),"",INDEX('Policy Characteristics'!A:A,MATCH($C993,'Policy Characteristics'!$C:$C,0)))</f>
        <v>Industry</v>
      </c>
      <c r="B993" s="285" t="str">
        <f>IF(ISBLANK(INDEX('Policy Characteristics'!B:B,MATCH($C993,'Policy Characteristics'!$C:$C,0))),"",INDEX('Policy Characteristics'!B:B,MATCH($C993,'Policy Characteristics'!$C:$C,0)))</f>
        <v>Industry Energy Efficiency Standards</v>
      </c>
      <c r="C993" s="276" t="str">
        <f t="shared" si="40"/>
        <v>Percentage Improvement in Eqpt Efficiency Standards above BAU</v>
      </c>
      <c r="D993" s="6" t="s">
        <v>3105</v>
      </c>
      <c r="E993" s="47" t="s">
        <v>2428</v>
      </c>
      <c r="F993" t="s">
        <v>3069</v>
      </c>
      <c r="G993" s="47" t="s">
        <v>2432</v>
      </c>
      <c r="H993" s="44">
        <v>1002</v>
      </c>
      <c r="I993" s="347" t="s">
        <v>44</v>
      </c>
      <c r="J993" s="277" t="str">
        <f>IF(ISBLANK(INDEX('Policy Characteristics'!D:D,MATCH($C993,'Policy Characteristics'!$C:$C,0))),"",INDEX('Policy Characteristics'!D:D,MATCH($C993,'Policy Characteristics'!$C:$C,0)))</f>
        <v>Industry Energy Efficiency Standards</v>
      </c>
      <c r="K993" s="276" t="str">
        <f>IF(ISBLANK(INDEX('Policy Characteristics'!E:E,MATCH($C993,'Policy Characteristics'!$C:$C,0))),"",INDEX('Policy Characteristics'!E:E,MATCH($C993,'Policy Characteristics'!$C:$C,0)))</f>
        <v>indst efficiency standards</v>
      </c>
      <c r="L993" s="284">
        <f>IF(ISBLANK(INDEX('Policy Characteristics'!F:F,MATCH($C993,'Policy Characteristics'!$C:$C,0))),"",INDEX('Policy Characteristics'!F:F,MATCH($C993,'Policy Characteristics'!$C:$C,0)))</f>
        <v>0</v>
      </c>
      <c r="M993" s="284">
        <f>IF(ISBLANK(INDEX('Policy Characteristics'!G:G,MATCH($C993,'Policy Characteristics'!$C:$C,0))),"",INDEX('Policy Characteristics'!G:G,MATCH($C993,'Policy Characteristics'!$C:$C,0)))</f>
        <v>0.25</v>
      </c>
      <c r="N993" s="284">
        <f>IF(ISBLANK(INDEX('Policy Characteristics'!H:H,MATCH($C993,'Policy Characteristics'!$C:$C,0))),"",INDEX('Policy Characteristics'!H:H,MATCH($C993,'Policy Characteristics'!$C:$C,0)))</f>
        <v>0.01</v>
      </c>
      <c r="O993" s="276" t="str">
        <f>IF(ISBLANK(INDEX('Policy Characteristics'!I:I,MATCH($C993,'Policy Characteristics'!$C:$C,0))),"",INDEX('Policy Characteristics'!I:I,MATCH($C993,'Policy Characteristics'!$C:$C,0)))</f>
        <v>% reduction in energy use</v>
      </c>
      <c r="P993" s="276" t="str">
        <f>IF(ISBLANK(INDEX('Policy Characteristics'!J:J,MATCH($C993,'Policy Characteristics'!$C:$C,0))),"",INDEX('Policy Characteristics'!J:J,MATCH($C993,'Policy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3" s="276" t="str">
        <f>IF(ISBLANK(INDEX('Policy Characteristics'!K:K,MATCH($C993,'Policy Characteristics'!$C:$C,0))),"",INDEX('Policy Characteristics'!K:K,MATCH($C993,'Policy Characteristics'!$C:$C,0)))</f>
        <v>industry-ag-main.html#eff-stds</v>
      </c>
      <c r="R993" s="276" t="str">
        <f>IF(ISBLANK(INDEX('Policy Characteristics'!L:L,MATCH($C993,'Policy Characteristics'!$C:$C,0))),"",INDEX('Policy Characteristics'!L:L,MATCH($C993,'Policy Characteristics'!$C:$C,0)))</f>
        <v>industry-energy-efficiency-standards.html</v>
      </c>
    </row>
    <row r="994" spans="1:18" s="4" customFormat="1" x14ac:dyDescent="0.25">
      <c r="A994" s="276" t="str">
        <f>IF(ISBLANK(INDEX('Policy Characteristics'!A:A,MATCH($C994,'Policy Characteristics'!$C:$C,0))),"",INDEX('Policy Characteristics'!A:A,MATCH($C994,'Policy Characteristics'!$C:$C,0)))</f>
        <v>Industry</v>
      </c>
      <c r="B994" s="285" t="str">
        <f>IF(ISBLANK(INDEX('Policy Characteristics'!B:B,MATCH($C994,'Policy Characteristics'!$C:$C,0))),"",INDEX('Policy Characteristics'!B:B,MATCH($C994,'Policy Characteristics'!$C:$C,0)))</f>
        <v>Industry Energy Efficiency Standards</v>
      </c>
      <c r="C994" s="276" t="str">
        <f t="shared" si="40"/>
        <v>Percentage Improvement in Eqpt Efficiency Standards above BAU</v>
      </c>
      <c r="D994" s="6" t="s">
        <v>3105</v>
      </c>
      <c r="E994" s="47" t="s">
        <v>2429</v>
      </c>
      <c r="F994" t="s">
        <v>3069</v>
      </c>
      <c r="G994" s="47" t="s">
        <v>2435</v>
      </c>
      <c r="H994" s="44">
        <v>1003</v>
      </c>
      <c r="I994" s="347" t="s">
        <v>45</v>
      </c>
      <c r="J994" s="277" t="str">
        <f>IF(ISBLANK(INDEX('Policy Characteristics'!D:D,MATCH($C994,'Policy Characteristics'!$C:$C,0))),"",INDEX('Policy Characteristics'!D:D,MATCH($C994,'Policy Characteristics'!$C:$C,0)))</f>
        <v>Industry Energy Efficiency Standards</v>
      </c>
      <c r="K994" s="276" t="str">
        <f>IF(ISBLANK(INDEX('Policy Characteristics'!E:E,MATCH($C994,'Policy Characteristics'!$C:$C,0))),"",INDEX('Policy Characteristics'!E:E,MATCH($C994,'Policy Characteristics'!$C:$C,0)))</f>
        <v>indst efficiency standards</v>
      </c>
      <c r="L994" s="284">
        <f>IF(ISBLANK(INDEX('Policy Characteristics'!F:F,MATCH($C994,'Policy Characteristics'!$C:$C,0))),"",INDEX('Policy Characteristics'!F:F,MATCH($C994,'Policy Characteristics'!$C:$C,0)))</f>
        <v>0</v>
      </c>
      <c r="M994" s="284">
        <f>IF(ISBLANK(INDEX('Policy Characteristics'!G:G,MATCH($C994,'Policy Characteristics'!$C:$C,0))),"",INDEX('Policy Characteristics'!G:G,MATCH($C994,'Policy Characteristics'!$C:$C,0)))</f>
        <v>0.25</v>
      </c>
      <c r="N994" s="284">
        <f>IF(ISBLANK(INDEX('Policy Characteristics'!H:H,MATCH($C994,'Policy Characteristics'!$C:$C,0))),"",INDEX('Policy Characteristics'!H:H,MATCH($C994,'Policy Characteristics'!$C:$C,0)))</f>
        <v>0.01</v>
      </c>
      <c r="O994" s="276" t="str">
        <f>IF(ISBLANK(INDEX('Policy Characteristics'!I:I,MATCH($C994,'Policy Characteristics'!$C:$C,0))),"",INDEX('Policy Characteristics'!I:I,MATCH($C994,'Policy Characteristics'!$C:$C,0)))</f>
        <v>% reduction in energy use</v>
      </c>
      <c r="P994" s="276" t="str">
        <f>IF(ISBLANK(INDEX('Policy Characteristics'!J:J,MATCH($C994,'Policy Characteristics'!$C:$C,0))),"",INDEX('Policy Characteristics'!J:J,MATCH($C994,'Policy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4" s="276" t="str">
        <f>IF(ISBLANK(INDEX('Policy Characteristics'!K:K,MATCH($C994,'Policy Characteristics'!$C:$C,0))),"",INDEX('Policy Characteristics'!K:K,MATCH($C994,'Policy Characteristics'!$C:$C,0)))</f>
        <v>industry-ag-main.html#eff-stds</v>
      </c>
      <c r="R994" s="276" t="str">
        <f>IF(ISBLANK(INDEX('Policy Characteristics'!L:L,MATCH($C994,'Policy Characteristics'!$C:$C,0))),"",INDEX('Policy Characteristics'!L:L,MATCH($C994,'Policy Characteristics'!$C:$C,0)))</f>
        <v>industry-energy-efficiency-standards.html</v>
      </c>
    </row>
    <row r="995" spans="1:18" s="4" customFormat="1" x14ac:dyDescent="0.25">
      <c r="A995" s="276" t="str">
        <f>IF(ISBLANK(INDEX('Policy Characteristics'!A:A,MATCH($C995,'Policy Characteristics'!$C:$C,0))),"",INDEX('Policy Characteristics'!A:A,MATCH($C995,'Policy Characteristics'!$C:$C,0)))</f>
        <v>Industry</v>
      </c>
      <c r="B995" s="285" t="str">
        <f>IF(ISBLANK(INDEX('Policy Characteristics'!B:B,MATCH($C995,'Policy Characteristics'!$C:$C,0))),"",INDEX('Policy Characteristics'!B:B,MATCH($C995,'Policy Characteristics'!$C:$C,0)))</f>
        <v>Industry Energy Efficiency Standards</v>
      </c>
      <c r="C995" s="276" t="str">
        <f t="shared" si="40"/>
        <v>Percentage Improvement in Eqpt Efficiency Standards above BAU</v>
      </c>
      <c r="D995" s="6" t="s">
        <v>3105</v>
      </c>
      <c r="E995" s="47" t="s">
        <v>2736</v>
      </c>
      <c r="F995" t="s">
        <v>3069</v>
      </c>
      <c r="G995" s="47" t="s">
        <v>2739</v>
      </c>
      <c r="H995" s="44">
        <v>1004</v>
      </c>
      <c r="I995" s="347" t="s">
        <v>45</v>
      </c>
      <c r="J995" s="277" t="str">
        <f>IF(ISBLANK(INDEX('Policy Characteristics'!D:D,MATCH($C995,'Policy Characteristics'!$C:$C,0))),"",INDEX('Policy Characteristics'!D:D,MATCH($C995,'Policy Characteristics'!$C:$C,0)))</f>
        <v>Industry Energy Efficiency Standards</v>
      </c>
      <c r="K995" s="276" t="str">
        <f>IF(ISBLANK(INDEX('Policy Characteristics'!E:E,MATCH($C995,'Policy Characteristics'!$C:$C,0))),"",INDEX('Policy Characteristics'!E:E,MATCH($C995,'Policy Characteristics'!$C:$C,0)))</f>
        <v>indst efficiency standards</v>
      </c>
      <c r="L995" s="284">
        <f>IF(ISBLANK(INDEX('Policy Characteristics'!F:F,MATCH($C995,'Policy Characteristics'!$C:$C,0))),"",INDEX('Policy Characteristics'!F:F,MATCH($C995,'Policy Characteristics'!$C:$C,0)))</f>
        <v>0</v>
      </c>
      <c r="M995" s="284">
        <f>IF(ISBLANK(INDEX('Policy Characteristics'!G:G,MATCH($C995,'Policy Characteristics'!$C:$C,0))),"",INDEX('Policy Characteristics'!G:G,MATCH($C995,'Policy Characteristics'!$C:$C,0)))</f>
        <v>0.25</v>
      </c>
      <c r="N995" s="284">
        <f>IF(ISBLANK(INDEX('Policy Characteristics'!H:H,MATCH($C995,'Policy Characteristics'!$C:$C,0))),"",INDEX('Policy Characteristics'!H:H,MATCH($C995,'Policy Characteristics'!$C:$C,0)))</f>
        <v>0.01</v>
      </c>
      <c r="O995" s="276" t="str">
        <f>IF(ISBLANK(INDEX('Policy Characteristics'!I:I,MATCH($C995,'Policy Characteristics'!$C:$C,0))),"",INDEX('Policy Characteristics'!I:I,MATCH($C995,'Policy Characteristics'!$C:$C,0)))</f>
        <v>% reduction in energy use</v>
      </c>
      <c r="P995" s="276" t="str">
        <f>IF(ISBLANK(INDEX('Policy Characteristics'!J:J,MATCH($C995,'Policy Characteristics'!$C:$C,0))),"",INDEX('Policy Characteristics'!J:J,MATCH($C995,'Policy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5" s="276" t="str">
        <f>IF(ISBLANK(INDEX('Policy Characteristics'!K:K,MATCH($C995,'Policy Characteristics'!$C:$C,0))),"",INDEX('Policy Characteristics'!K:K,MATCH($C995,'Policy Characteristics'!$C:$C,0)))</f>
        <v>industry-ag-main.html#eff-stds</v>
      </c>
      <c r="R995" s="276" t="str">
        <f>IF(ISBLANK(INDEX('Policy Characteristics'!L:L,MATCH($C995,'Policy Characteristics'!$C:$C,0))),"",INDEX('Policy Characteristics'!L:L,MATCH($C995,'Policy Characteristics'!$C:$C,0)))</f>
        <v>industry-energy-efficiency-standards.html</v>
      </c>
    </row>
    <row r="996" spans="1:18" s="4" customFormat="1" x14ac:dyDescent="0.25">
      <c r="A996" s="276" t="str">
        <f>IF(ISBLANK(INDEX('Policy Characteristics'!A:A,MATCH($C996,'Policy Characteristics'!$C:$C,0))),"",INDEX('Policy Characteristics'!A:A,MATCH($C996,'Policy Characteristics'!$C:$C,0)))</f>
        <v>Industry</v>
      </c>
      <c r="B996" s="285" t="str">
        <f>IF(ISBLANK(INDEX('Policy Characteristics'!B:B,MATCH($C996,'Policy Characteristics'!$C:$C,0))),"",INDEX('Policy Characteristics'!B:B,MATCH($C996,'Policy Characteristics'!$C:$C,0)))</f>
        <v>Industry Energy Efficiency Standards</v>
      </c>
      <c r="C996" s="276" t="str">
        <f t="shared" si="40"/>
        <v>Percentage Improvement in Eqpt Efficiency Standards above BAU</v>
      </c>
      <c r="D996" s="6" t="s">
        <v>3105</v>
      </c>
      <c r="E996" s="47" t="s">
        <v>2737</v>
      </c>
      <c r="F996" t="s">
        <v>3069</v>
      </c>
      <c r="G996" s="47" t="s">
        <v>2741</v>
      </c>
      <c r="H996" s="44">
        <v>1005</v>
      </c>
      <c r="I996" s="347" t="s">
        <v>44</v>
      </c>
      <c r="J996" s="277" t="str">
        <f>IF(ISBLANK(INDEX('Policy Characteristics'!D:D,MATCH($C996,'Policy Characteristics'!$C:$C,0))),"",INDEX('Policy Characteristics'!D:D,MATCH($C996,'Policy Characteristics'!$C:$C,0)))</f>
        <v>Industry Energy Efficiency Standards</v>
      </c>
      <c r="K996" s="276" t="str">
        <f>IF(ISBLANK(INDEX('Policy Characteristics'!E:E,MATCH($C996,'Policy Characteristics'!$C:$C,0))),"",INDEX('Policy Characteristics'!E:E,MATCH($C996,'Policy Characteristics'!$C:$C,0)))</f>
        <v>indst efficiency standards</v>
      </c>
      <c r="L996" s="284">
        <f>IF(ISBLANK(INDEX('Policy Characteristics'!F:F,MATCH($C996,'Policy Characteristics'!$C:$C,0))),"",INDEX('Policy Characteristics'!F:F,MATCH($C996,'Policy Characteristics'!$C:$C,0)))</f>
        <v>0</v>
      </c>
      <c r="M996" s="284">
        <f>IF(ISBLANK(INDEX('Policy Characteristics'!G:G,MATCH($C996,'Policy Characteristics'!$C:$C,0))),"",INDEX('Policy Characteristics'!G:G,MATCH($C996,'Policy Characteristics'!$C:$C,0)))</f>
        <v>0.25</v>
      </c>
      <c r="N996" s="284">
        <f>IF(ISBLANK(INDEX('Policy Characteristics'!H:H,MATCH($C996,'Policy Characteristics'!$C:$C,0))),"",INDEX('Policy Characteristics'!H:H,MATCH($C996,'Policy Characteristics'!$C:$C,0)))</f>
        <v>0.01</v>
      </c>
      <c r="O996" s="276" t="str">
        <f>IF(ISBLANK(INDEX('Policy Characteristics'!I:I,MATCH($C996,'Policy Characteristics'!$C:$C,0))),"",INDEX('Policy Characteristics'!I:I,MATCH($C996,'Policy Characteristics'!$C:$C,0)))</f>
        <v>% reduction in energy use</v>
      </c>
      <c r="P996" s="276" t="str">
        <f>IF(ISBLANK(INDEX('Policy Characteristics'!J:J,MATCH($C996,'Policy Characteristics'!$C:$C,0))),"",INDEX('Policy Characteristics'!J:J,MATCH($C996,'Policy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6" s="276" t="str">
        <f>IF(ISBLANK(INDEX('Policy Characteristics'!K:K,MATCH($C996,'Policy Characteristics'!$C:$C,0))),"",INDEX('Policy Characteristics'!K:K,MATCH($C996,'Policy Characteristics'!$C:$C,0)))</f>
        <v>industry-ag-main.html#eff-stds</v>
      </c>
      <c r="R996" s="276" t="str">
        <f>IF(ISBLANK(INDEX('Policy Characteristics'!L:L,MATCH($C996,'Policy Characteristics'!$C:$C,0))),"",INDEX('Policy Characteristics'!L:L,MATCH($C996,'Policy Characteristics'!$C:$C,0)))</f>
        <v>industry-energy-efficiency-standards.html</v>
      </c>
    </row>
    <row r="997" spans="1:18" s="4" customFormat="1" x14ac:dyDescent="0.25">
      <c r="A997" s="276" t="str">
        <f>IF(ISBLANK(INDEX('Policy Characteristics'!A:A,MATCH($C997,'Policy Characteristics'!$C:$C,0))),"",INDEX('Policy Characteristics'!A:A,MATCH($C997,'Policy Characteristics'!$C:$C,0)))</f>
        <v>Industry</v>
      </c>
      <c r="B997" s="285" t="str">
        <f>IF(ISBLANK(INDEX('Policy Characteristics'!B:B,MATCH($C997,'Policy Characteristics'!$C:$C,0))),"",INDEX('Policy Characteristics'!B:B,MATCH($C997,'Policy Characteristics'!$C:$C,0)))</f>
        <v>Industry Energy Efficiency Standards</v>
      </c>
      <c r="C997" s="276" t="str">
        <f t="shared" si="40"/>
        <v>Percentage Improvement in Eqpt Efficiency Standards above BAU</v>
      </c>
      <c r="D997" s="6" t="s">
        <v>3105</v>
      </c>
      <c r="E997" s="47" t="s">
        <v>2738</v>
      </c>
      <c r="F997" t="s">
        <v>3069</v>
      </c>
      <c r="G997" s="47" t="s">
        <v>2742</v>
      </c>
      <c r="H997" s="44">
        <v>1006</v>
      </c>
      <c r="I997" s="347" t="s">
        <v>44</v>
      </c>
      <c r="J997" s="277" t="str">
        <f>IF(ISBLANK(INDEX('Policy Characteristics'!D:D,MATCH($C997,'Policy Characteristics'!$C:$C,0))),"",INDEX('Policy Characteristics'!D:D,MATCH($C997,'Policy Characteristics'!$C:$C,0)))</f>
        <v>Industry Energy Efficiency Standards</v>
      </c>
      <c r="K997" s="276" t="str">
        <f>IF(ISBLANK(INDEX('Policy Characteristics'!E:E,MATCH($C997,'Policy Characteristics'!$C:$C,0))),"",INDEX('Policy Characteristics'!E:E,MATCH($C997,'Policy Characteristics'!$C:$C,0)))</f>
        <v>indst efficiency standards</v>
      </c>
      <c r="L997" s="284">
        <f>IF(ISBLANK(INDEX('Policy Characteristics'!F:F,MATCH($C997,'Policy Characteristics'!$C:$C,0))),"",INDEX('Policy Characteristics'!F:F,MATCH($C997,'Policy Characteristics'!$C:$C,0)))</f>
        <v>0</v>
      </c>
      <c r="M997" s="284">
        <f>IF(ISBLANK(INDEX('Policy Characteristics'!G:G,MATCH($C997,'Policy Characteristics'!$C:$C,0))),"",INDEX('Policy Characteristics'!G:G,MATCH($C997,'Policy Characteristics'!$C:$C,0)))</f>
        <v>0.25</v>
      </c>
      <c r="N997" s="284">
        <f>IF(ISBLANK(INDEX('Policy Characteristics'!H:H,MATCH($C997,'Policy Characteristics'!$C:$C,0))),"",INDEX('Policy Characteristics'!H:H,MATCH($C997,'Policy Characteristics'!$C:$C,0)))</f>
        <v>0.01</v>
      </c>
      <c r="O997" s="276" t="str">
        <f>IF(ISBLANK(INDEX('Policy Characteristics'!I:I,MATCH($C997,'Policy Characteristics'!$C:$C,0))),"",INDEX('Policy Characteristics'!I:I,MATCH($C997,'Policy Characteristics'!$C:$C,0)))</f>
        <v>% reduction in energy use</v>
      </c>
      <c r="P997" s="276" t="str">
        <f>IF(ISBLANK(INDEX('Policy Characteristics'!J:J,MATCH($C997,'Policy Characteristics'!$C:$C,0))),"",INDEX('Policy Characteristics'!J:J,MATCH($C997,'Policy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7" s="276" t="str">
        <f>IF(ISBLANK(INDEX('Policy Characteristics'!K:K,MATCH($C997,'Policy Characteristics'!$C:$C,0))),"",INDEX('Policy Characteristics'!K:K,MATCH($C997,'Policy Characteristics'!$C:$C,0)))</f>
        <v>industry-ag-main.html#eff-stds</v>
      </c>
      <c r="R997" s="276" t="str">
        <f>IF(ISBLANK(INDEX('Policy Characteristics'!L:L,MATCH($C997,'Policy Characteristics'!$C:$C,0))),"",INDEX('Policy Characteristics'!L:L,MATCH($C997,'Policy Characteristics'!$C:$C,0)))</f>
        <v>industry-energy-efficiency-standards.html</v>
      </c>
    </row>
    <row r="998" spans="1:18" s="4" customFormat="1" x14ac:dyDescent="0.25">
      <c r="A998" s="276" t="str">
        <f>IF(ISBLANK(INDEX('Policy Characteristics'!A:A,MATCH($C998,'Policy Characteristics'!$C:$C,0))),"",INDEX('Policy Characteristics'!A:A,MATCH($C998,'Policy Characteristics'!$C:$C,0)))</f>
        <v>Industry</v>
      </c>
      <c r="B998" s="285" t="str">
        <f>IF(ISBLANK(INDEX('Policy Characteristics'!B:B,MATCH($C998,'Policy Characteristics'!$C:$C,0))),"",INDEX('Policy Characteristics'!B:B,MATCH($C998,'Policy Characteristics'!$C:$C,0)))</f>
        <v>Industry Energy Efficiency Standards</v>
      </c>
      <c r="C998" s="276" t="str">
        <f t="shared" si="40"/>
        <v>Percentage Improvement in Eqpt Efficiency Standards above BAU</v>
      </c>
      <c r="D998" s="6" t="s">
        <v>3105</v>
      </c>
      <c r="E998" s="47" t="s">
        <v>2735</v>
      </c>
      <c r="F998" t="s">
        <v>3069</v>
      </c>
      <c r="G998" s="47" t="s">
        <v>2740</v>
      </c>
      <c r="H998" s="44">
        <v>1007</v>
      </c>
      <c r="I998" s="347" t="s">
        <v>45</v>
      </c>
      <c r="J998" s="277" t="str">
        <f>IF(ISBLANK(INDEX('Policy Characteristics'!D:D,MATCH($C998,'Policy Characteristics'!$C:$C,0))),"",INDEX('Policy Characteristics'!D:D,MATCH($C998,'Policy Characteristics'!$C:$C,0)))</f>
        <v>Industry Energy Efficiency Standards</v>
      </c>
      <c r="K998" s="276" t="str">
        <f>IF(ISBLANK(INDEX('Policy Characteristics'!E:E,MATCH($C998,'Policy Characteristics'!$C:$C,0))),"",INDEX('Policy Characteristics'!E:E,MATCH($C998,'Policy Characteristics'!$C:$C,0)))</f>
        <v>indst efficiency standards</v>
      </c>
      <c r="L998" s="284">
        <f>IF(ISBLANK(INDEX('Policy Characteristics'!F:F,MATCH($C998,'Policy Characteristics'!$C:$C,0))),"",INDEX('Policy Characteristics'!F:F,MATCH($C998,'Policy Characteristics'!$C:$C,0)))</f>
        <v>0</v>
      </c>
      <c r="M998" s="284">
        <f>IF(ISBLANK(INDEX('Policy Characteristics'!G:G,MATCH($C998,'Policy Characteristics'!$C:$C,0))),"",INDEX('Policy Characteristics'!G:G,MATCH($C998,'Policy Characteristics'!$C:$C,0)))</f>
        <v>0.25</v>
      </c>
      <c r="N998" s="284">
        <f>IF(ISBLANK(INDEX('Policy Characteristics'!H:H,MATCH($C998,'Policy Characteristics'!$C:$C,0))),"",INDEX('Policy Characteristics'!H:H,MATCH($C998,'Policy Characteristics'!$C:$C,0)))</f>
        <v>0.01</v>
      </c>
      <c r="O998" s="276" t="str">
        <f>IF(ISBLANK(INDEX('Policy Characteristics'!I:I,MATCH($C998,'Policy Characteristics'!$C:$C,0))),"",INDEX('Policy Characteristics'!I:I,MATCH($C998,'Policy Characteristics'!$C:$C,0)))</f>
        <v>% reduction in energy use</v>
      </c>
      <c r="P998" s="276" t="str">
        <f>IF(ISBLANK(INDEX('Policy Characteristics'!J:J,MATCH($C998,'Policy Characteristics'!$C:$C,0))),"",INDEX('Policy Characteristics'!J:J,MATCH($C998,'Policy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8" s="276" t="str">
        <f>IF(ISBLANK(INDEX('Policy Characteristics'!K:K,MATCH($C998,'Policy Characteristics'!$C:$C,0))),"",INDEX('Policy Characteristics'!K:K,MATCH($C998,'Policy Characteristics'!$C:$C,0)))</f>
        <v>industry-ag-main.html#eff-stds</v>
      </c>
      <c r="R998" s="276" t="str">
        <f>IF(ISBLANK(INDEX('Policy Characteristics'!L:L,MATCH($C998,'Policy Characteristics'!$C:$C,0))),"",INDEX('Policy Characteristics'!L:L,MATCH($C998,'Policy Characteristics'!$C:$C,0)))</f>
        <v>industry-energy-efficiency-standards.html</v>
      </c>
    </row>
    <row r="999" spans="1:18" s="4" customFormat="1" x14ac:dyDescent="0.25">
      <c r="A999" s="276" t="str">
        <f>IF(ISBLANK(INDEX('Policy Characteristics'!A:A,MATCH($C999,'Policy Characteristics'!$C:$C,0))),"",INDEX('Policy Characteristics'!A:A,MATCH($C999,'Policy Characteristics'!$C:$C,0)))</f>
        <v>Industry</v>
      </c>
      <c r="B999" s="285" t="str">
        <f>IF(ISBLANK(INDEX('Policy Characteristics'!B:B,MATCH($C999,'Policy Characteristics'!$C:$C,0))),"",INDEX('Policy Characteristics'!B:B,MATCH($C999,'Policy Characteristics'!$C:$C,0)))</f>
        <v>Industry Energy Efficiency Standards</v>
      </c>
      <c r="C999" s="276" t="str">
        <f t="shared" si="40"/>
        <v>Percentage Improvement in Eqpt Efficiency Standards above BAU</v>
      </c>
      <c r="D999" s="6" t="s">
        <v>3106</v>
      </c>
      <c r="E999" s="47" t="s">
        <v>2424</v>
      </c>
      <c r="F999" t="s">
        <v>3070</v>
      </c>
      <c r="G999" s="47" t="s">
        <v>2430</v>
      </c>
      <c r="H999" s="44">
        <v>1008</v>
      </c>
      <c r="I999" s="347" t="s">
        <v>44</v>
      </c>
      <c r="J999" s="277" t="str">
        <f>IF(ISBLANK(INDEX('Policy Characteristics'!D:D,MATCH($C999,'Policy Characteristics'!$C:$C,0))),"",INDEX('Policy Characteristics'!D:D,MATCH($C999,'Policy Characteristics'!$C:$C,0)))</f>
        <v>Industry Energy Efficiency Standards</v>
      </c>
      <c r="K999" s="276" t="str">
        <f>IF(ISBLANK(INDEX('Policy Characteristics'!E:E,MATCH($C999,'Policy Characteristics'!$C:$C,0))),"",INDEX('Policy Characteristics'!E:E,MATCH($C999,'Policy Characteristics'!$C:$C,0)))</f>
        <v>indst efficiency standards</v>
      </c>
      <c r="L999" s="284">
        <f>IF(ISBLANK(INDEX('Policy Characteristics'!F:F,MATCH($C999,'Policy Characteristics'!$C:$C,0))),"",INDEX('Policy Characteristics'!F:F,MATCH($C999,'Policy Characteristics'!$C:$C,0)))</f>
        <v>0</v>
      </c>
      <c r="M999" s="284">
        <f>IF(ISBLANK(INDEX('Policy Characteristics'!G:G,MATCH($C999,'Policy Characteristics'!$C:$C,0))),"",INDEX('Policy Characteristics'!G:G,MATCH($C999,'Policy Characteristics'!$C:$C,0)))</f>
        <v>0.25</v>
      </c>
      <c r="N999" s="284">
        <f>IF(ISBLANK(INDEX('Policy Characteristics'!H:H,MATCH($C999,'Policy Characteristics'!$C:$C,0))),"",INDEX('Policy Characteristics'!H:H,MATCH($C999,'Policy Characteristics'!$C:$C,0)))</f>
        <v>0.01</v>
      </c>
      <c r="O999" s="276" t="str">
        <f>IF(ISBLANK(INDEX('Policy Characteristics'!I:I,MATCH($C999,'Policy Characteristics'!$C:$C,0))),"",INDEX('Policy Characteristics'!I:I,MATCH($C999,'Policy Characteristics'!$C:$C,0)))</f>
        <v>% reduction in energy use</v>
      </c>
      <c r="P999" s="276" t="str">
        <f>IF(ISBLANK(INDEX('Policy Characteristics'!J:J,MATCH($C999,'Policy Characteristics'!$C:$C,0))),"",INDEX('Policy Characteristics'!J:J,MATCH($C999,'Policy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99" s="276" t="str">
        <f>IF(ISBLANK(INDEX('Policy Characteristics'!K:K,MATCH($C999,'Policy Characteristics'!$C:$C,0))),"",INDEX('Policy Characteristics'!K:K,MATCH($C999,'Policy Characteristics'!$C:$C,0)))</f>
        <v>industry-ag-main.html#eff-stds</v>
      </c>
      <c r="R999" s="276" t="str">
        <f>IF(ISBLANK(INDEX('Policy Characteristics'!L:L,MATCH($C999,'Policy Characteristics'!$C:$C,0))),"",INDEX('Policy Characteristics'!L:L,MATCH($C999,'Policy Characteristics'!$C:$C,0)))</f>
        <v>industry-energy-efficiency-standards.html</v>
      </c>
    </row>
    <row r="1000" spans="1:18" s="4" customFormat="1" x14ac:dyDescent="0.25">
      <c r="A1000" s="276" t="str">
        <f>IF(ISBLANK(INDEX('Policy Characteristics'!A:A,MATCH($C1000,'Policy Characteristics'!$C:$C,0))),"",INDEX('Policy Characteristics'!A:A,MATCH($C1000,'Policy Characteristics'!$C:$C,0)))</f>
        <v>Industry</v>
      </c>
      <c r="B1000" s="285" t="str">
        <f>IF(ISBLANK(INDEX('Policy Characteristics'!B:B,MATCH($C1000,'Policy Characteristics'!$C:$C,0))),"",INDEX('Policy Characteristics'!B:B,MATCH($C1000,'Policy Characteristics'!$C:$C,0)))</f>
        <v>Industry Energy Efficiency Standards</v>
      </c>
      <c r="C1000" s="276" t="str">
        <f t="shared" si="40"/>
        <v>Percentage Improvement in Eqpt Efficiency Standards above BAU</v>
      </c>
      <c r="D1000" s="6" t="s">
        <v>3106</v>
      </c>
      <c r="E1000" s="47" t="s">
        <v>2425</v>
      </c>
      <c r="F1000" t="s">
        <v>3070</v>
      </c>
      <c r="G1000" s="47" t="s">
        <v>2433</v>
      </c>
      <c r="H1000" s="44">
        <v>1009</v>
      </c>
      <c r="I1000" s="347" t="s">
        <v>44</v>
      </c>
      <c r="J1000" s="277" t="str">
        <f>IF(ISBLANK(INDEX('Policy Characteristics'!D:D,MATCH($C1000,'Policy Characteristics'!$C:$C,0))),"",INDEX('Policy Characteristics'!D:D,MATCH($C1000,'Policy Characteristics'!$C:$C,0)))</f>
        <v>Industry Energy Efficiency Standards</v>
      </c>
      <c r="K1000" s="276" t="str">
        <f>IF(ISBLANK(INDEX('Policy Characteristics'!E:E,MATCH($C1000,'Policy Characteristics'!$C:$C,0))),"",INDEX('Policy Characteristics'!E:E,MATCH($C1000,'Policy Characteristics'!$C:$C,0)))</f>
        <v>indst efficiency standards</v>
      </c>
      <c r="L1000" s="284">
        <f>IF(ISBLANK(INDEX('Policy Characteristics'!F:F,MATCH($C1000,'Policy Characteristics'!$C:$C,0))),"",INDEX('Policy Characteristics'!F:F,MATCH($C1000,'Policy Characteristics'!$C:$C,0)))</f>
        <v>0</v>
      </c>
      <c r="M1000" s="284">
        <f>IF(ISBLANK(INDEX('Policy Characteristics'!G:G,MATCH($C1000,'Policy Characteristics'!$C:$C,0))),"",INDEX('Policy Characteristics'!G:G,MATCH($C1000,'Policy Characteristics'!$C:$C,0)))</f>
        <v>0.25</v>
      </c>
      <c r="N1000" s="284">
        <f>IF(ISBLANK(INDEX('Policy Characteristics'!H:H,MATCH($C1000,'Policy Characteristics'!$C:$C,0))),"",INDEX('Policy Characteristics'!H:H,MATCH($C1000,'Policy Characteristics'!$C:$C,0)))</f>
        <v>0.01</v>
      </c>
      <c r="O1000" s="276" t="str">
        <f>IF(ISBLANK(INDEX('Policy Characteristics'!I:I,MATCH($C1000,'Policy Characteristics'!$C:$C,0))),"",INDEX('Policy Characteristics'!I:I,MATCH($C1000,'Policy Characteristics'!$C:$C,0)))</f>
        <v>% reduction in energy use</v>
      </c>
      <c r="P1000" s="276" t="str">
        <f>IF(ISBLANK(INDEX('Policy Characteristics'!J:J,MATCH($C1000,'Policy Characteristics'!$C:$C,0))),"",INDEX('Policy Characteristics'!J:J,MATCH($C1000,'Policy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0" s="276" t="str">
        <f>IF(ISBLANK(INDEX('Policy Characteristics'!K:K,MATCH($C1000,'Policy Characteristics'!$C:$C,0))),"",INDEX('Policy Characteristics'!K:K,MATCH($C1000,'Policy Characteristics'!$C:$C,0)))</f>
        <v>industry-ag-main.html#eff-stds</v>
      </c>
      <c r="R1000" s="276" t="str">
        <f>IF(ISBLANK(INDEX('Policy Characteristics'!L:L,MATCH($C1000,'Policy Characteristics'!$C:$C,0))),"",INDEX('Policy Characteristics'!L:L,MATCH($C1000,'Policy Characteristics'!$C:$C,0)))</f>
        <v>industry-energy-efficiency-standards.html</v>
      </c>
    </row>
    <row r="1001" spans="1:18" s="4" customFormat="1" x14ac:dyDescent="0.25">
      <c r="A1001" s="276" t="str">
        <f>IF(ISBLANK(INDEX('Policy Characteristics'!A:A,MATCH($C1001,'Policy Characteristics'!$C:$C,0))),"",INDEX('Policy Characteristics'!A:A,MATCH($C1001,'Policy Characteristics'!$C:$C,0)))</f>
        <v>Industry</v>
      </c>
      <c r="B1001" s="285" t="str">
        <f>IF(ISBLANK(INDEX('Policy Characteristics'!B:B,MATCH($C1001,'Policy Characteristics'!$C:$C,0))),"",INDEX('Policy Characteristics'!B:B,MATCH($C1001,'Policy Characteristics'!$C:$C,0)))</f>
        <v>Industry Energy Efficiency Standards</v>
      </c>
      <c r="C1001" s="276" t="str">
        <f t="shared" si="40"/>
        <v>Percentage Improvement in Eqpt Efficiency Standards above BAU</v>
      </c>
      <c r="D1001" s="6" t="s">
        <v>3106</v>
      </c>
      <c r="E1001" s="47" t="s">
        <v>2426</v>
      </c>
      <c r="F1001" t="s">
        <v>3070</v>
      </c>
      <c r="G1001" s="47" t="s">
        <v>2434</v>
      </c>
      <c r="H1001" s="44">
        <v>1010</v>
      </c>
      <c r="I1001" s="347" t="s">
        <v>44</v>
      </c>
      <c r="J1001" s="277" t="str">
        <f>IF(ISBLANK(INDEX('Policy Characteristics'!D:D,MATCH($C1001,'Policy Characteristics'!$C:$C,0))),"",INDEX('Policy Characteristics'!D:D,MATCH($C1001,'Policy Characteristics'!$C:$C,0)))</f>
        <v>Industry Energy Efficiency Standards</v>
      </c>
      <c r="K1001" s="276" t="str">
        <f>IF(ISBLANK(INDEX('Policy Characteristics'!E:E,MATCH($C1001,'Policy Characteristics'!$C:$C,0))),"",INDEX('Policy Characteristics'!E:E,MATCH($C1001,'Policy Characteristics'!$C:$C,0)))</f>
        <v>indst efficiency standards</v>
      </c>
      <c r="L1001" s="284">
        <f>IF(ISBLANK(INDEX('Policy Characteristics'!F:F,MATCH($C1001,'Policy Characteristics'!$C:$C,0))),"",INDEX('Policy Characteristics'!F:F,MATCH($C1001,'Policy Characteristics'!$C:$C,0)))</f>
        <v>0</v>
      </c>
      <c r="M1001" s="284">
        <f>IF(ISBLANK(INDEX('Policy Characteristics'!G:G,MATCH($C1001,'Policy Characteristics'!$C:$C,0))),"",INDEX('Policy Characteristics'!G:G,MATCH($C1001,'Policy Characteristics'!$C:$C,0)))</f>
        <v>0.25</v>
      </c>
      <c r="N1001" s="284">
        <f>IF(ISBLANK(INDEX('Policy Characteristics'!H:H,MATCH($C1001,'Policy Characteristics'!$C:$C,0))),"",INDEX('Policy Characteristics'!H:H,MATCH($C1001,'Policy Characteristics'!$C:$C,0)))</f>
        <v>0.01</v>
      </c>
      <c r="O1001" s="276" t="str">
        <f>IF(ISBLANK(INDEX('Policy Characteristics'!I:I,MATCH($C1001,'Policy Characteristics'!$C:$C,0))),"",INDEX('Policy Characteristics'!I:I,MATCH($C1001,'Policy Characteristics'!$C:$C,0)))</f>
        <v>% reduction in energy use</v>
      </c>
      <c r="P1001" s="276" t="str">
        <f>IF(ISBLANK(INDEX('Policy Characteristics'!J:J,MATCH($C1001,'Policy Characteristics'!$C:$C,0))),"",INDEX('Policy Characteristics'!J:J,MATCH($C1001,'Policy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1" s="276" t="str">
        <f>IF(ISBLANK(INDEX('Policy Characteristics'!K:K,MATCH($C1001,'Policy Characteristics'!$C:$C,0))),"",INDEX('Policy Characteristics'!K:K,MATCH($C1001,'Policy Characteristics'!$C:$C,0)))</f>
        <v>industry-ag-main.html#eff-stds</v>
      </c>
      <c r="R1001" s="276" t="str">
        <f>IF(ISBLANK(INDEX('Policy Characteristics'!L:L,MATCH($C1001,'Policy Characteristics'!$C:$C,0))),"",INDEX('Policy Characteristics'!L:L,MATCH($C1001,'Policy Characteristics'!$C:$C,0)))</f>
        <v>industry-energy-efficiency-standards.html</v>
      </c>
    </row>
    <row r="1002" spans="1:18" s="4" customFormat="1" x14ac:dyDescent="0.25">
      <c r="A1002" s="276" t="str">
        <f>IF(ISBLANK(INDEX('Policy Characteristics'!A:A,MATCH($C1002,'Policy Characteristics'!$C:$C,0))),"",INDEX('Policy Characteristics'!A:A,MATCH($C1002,'Policy Characteristics'!$C:$C,0)))</f>
        <v>Industry</v>
      </c>
      <c r="B1002" s="285" t="str">
        <f>IF(ISBLANK(INDEX('Policy Characteristics'!B:B,MATCH($C1002,'Policy Characteristics'!$C:$C,0))),"",INDEX('Policy Characteristics'!B:B,MATCH($C1002,'Policy Characteristics'!$C:$C,0)))</f>
        <v>Industry Energy Efficiency Standards</v>
      </c>
      <c r="C1002" s="276" t="str">
        <f t="shared" si="40"/>
        <v>Percentage Improvement in Eqpt Efficiency Standards above BAU</v>
      </c>
      <c r="D1002" s="6" t="s">
        <v>3106</v>
      </c>
      <c r="E1002" s="47" t="s">
        <v>2427</v>
      </c>
      <c r="F1002" t="s">
        <v>3070</v>
      </c>
      <c r="G1002" s="47" t="s">
        <v>2431</v>
      </c>
      <c r="H1002" s="44">
        <v>1011</v>
      </c>
      <c r="I1002" s="347" t="s">
        <v>45</v>
      </c>
      <c r="J1002" s="277" t="str">
        <f>IF(ISBLANK(INDEX('Policy Characteristics'!D:D,MATCH($C1002,'Policy Characteristics'!$C:$C,0))),"",INDEX('Policy Characteristics'!D:D,MATCH($C1002,'Policy Characteristics'!$C:$C,0)))</f>
        <v>Industry Energy Efficiency Standards</v>
      </c>
      <c r="K1002" s="276" t="str">
        <f>IF(ISBLANK(INDEX('Policy Characteristics'!E:E,MATCH($C1002,'Policy Characteristics'!$C:$C,0))),"",INDEX('Policy Characteristics'!E:E,MATCH($C1002,'Policy Characteristics'!$C:$C,0)))</f>
        <v>indst efficiency standards</v>
      </c>
      <c r="L1002" s="284">
        <f>IF(ISBLANK(INDEX('Policy Characteristics'!F:F,MATCH($C1002,'Policy Characteristics'!$C:$C,0))),"",INDEX('Policy Characteristics'!F:F,MATCH($C1002,'Policy Characteristics'!$C:$C,0)))</f>
        <v>0</v>
      </c>
      <c r="M1002" s="284">
        <f>IF(ISBLANK(INDEX('Policy Characteristics'!G:G,MATCH($C1002,'Policy Characteristics'!$C:$C,0))),"",INDEX('Policy Characteristics'!G:G,MATCH($C1002,'Policy Characteristics'!$C:$C,0)))</f>
        <v>0.25</v>
      </c>
      <c r="N1002" s="284">
        <f>IF(ISBLANK(INDEX('Policy Characteristics'!H:H,MATCH($C1002,'Policy Characteristics'!$C:$C,0))),"",INDEX('Policy Characteristics'!H:H,MATCH($C1002,'Policy Characteristics'!$C:$C,0)))</f>
        <v>0.01</v>
      </c>
      <c r="O1002" s="276" t="str">
        <f>IF(ISBLANK(INDEX('Policy Characteristics'!I:I,MATCH($C1002,'Policy Characteristics'!$C:$C,0))),"",INDEX('Policy Characteristics'!I:I,MATCH($C1002,'Policy Characteristics'!$C:$C,0)))</f>
        <v>% reduction in energy use</v>
      </c>
      <c r="P1002" s="276" t="str">
        <f>IF(ISBLANK(INDEX('Policy Characteristics'!J:J,MATCH($C1002,'Policy Characteristics'!$C:$C,0))),"",INDEX('Policy Characteristics'!J:J,MATCH($C1002,'Policy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2" s="276" t="str">
        <f>IF(ISBLANK(INDEX('Policy Characteristics'!K:K,MATCH($C1002,'Policy Characteristics'!$C:$C,0))),"",INDEX('Policy Characteristics'!K:K,MATCH($C1002,'Policy Characteristics'!$C:$C,0)))</f>
        <v>industry-ag-main.html#eff-stds</v>
      </c>
      <c r="R1002" s="276" t="str">
        <f>IF(ISBLANK(INDEX('Policy Characteristics'!L:L,MATCH($C1002,'Policy Characteristics'!$C:$C,0))),"",INDEX('Policy Characteristics'!L:L,MATCH($C1002,'Policy Characteristics'!$C:$C,0)))</f>
        <v>industry-energy-efficiency-standards.html</v>
      </c>
    </row>
    <row r="1003" spans="1:18" s="4" customFormat="1" x14ac:dyDescent="0.25">
      <c r="A1003" s="276" t="str">
        <f>IF(ISBLANK(INDEX('Policy Characteristics'!A:A,MATCH($C1003,'Policy Characteristics'!$C:$C,0))),"",INDEX('Policy Characteristics'!A:A,MATCH($C1003,'Policy Characteristics'!$C:$C,0)))</f>
        <v>Industry</v>
      </c>
      <c r="B1003" s="285" t="str">
        <f>IF(ISBLANK(INDEX('Policy Characteristics'!B:B,MATCH($C1003,'Policy Characteristics'!$C:$C,0))),"",INDEX('Policy Characteristics'!B:B,MATCH($C1003,'Policy Characteristics'!$C:$C,0)))</f>
        <v>Industry Energy Efficiency Standards</v>
      </c>
      <c r="C1003" s="276" t="str">
        <f t="shared" si="40"/>
        <v>Percentage Improvement in Eqpt Efficiency Standards above BAU</v>
      </c>
      <c r="D1003" s="6" t="s">
        <v>3106</v>
      </c>
      <c r="E1003" s="47" t="s">
        <v>2428</v>
      </c>
      <c r="F1003" t="s">
        <v>3070</v>
      </c>
      <c r="G1003" s="47" t="s">
        <v>2432</v>
      </c>
      <c r="H1003" s="44">
        <v>1012</v>
      </c>
      <c r="I1003" s="347" t="s">
        <v>44</v>
      </c>
      <c r="J1003" s="277" t="str">
        <f>IF(ISBLANK(INDEX('Policy Characteristics'!D:D,MATCH($C1003,'Policy Characteristics'!$C:$C,0))),"",INDEX('Policy Characteristics'!D:D,MATCH($C1003,'Policy Characteristics'!$C:$C,0)))</f>
        <v>Industry Energy Efficiency Standards</v>
      </c>
      <c r="K1003" s="276" t="str">
        <f>IF(ISBLANK(INDEX('Policy Characteristics'!E:E,MATCH($C1003,'Policy Characteristics'!$C:$C,0))),"",INDEX('Policy Characteristics'!E:E,MATCH($C1003,'Policy Characteristics'!$C:$C,0)))</f>
        <v>indst efficiency standards</v>
      </c>
      <c r="L1003" s="284">
        <f>IF(ISBLANK(INDEX('Policy Characteristics'!F:F,MATCH($C1003,'Policy Characteristics'!$C:$C,0))),"",INDEX('Policy Characteristics'!F:F,MATCH($C1003,'Policy Characteristics'!$C:$C,0)))</f>
        <v>0</v>
      </c>
      <c r="M1003" s="284">
        <f>IF(ISBLANK(INDEX('Policy Characteristics'!G:G,MATCH($C1003,'Policy Characteristics'!$C:$C,0))),"",INDEX('Policy Characteristics'!G:G,MATCH($C1003,'Policy Characteristics'!$C:$C,0)))</f>
        <v>0.25</v>
      </c>
      <c r="N1003" s="284">
        <f>IF(ISBLANK(INDEX('Policy Characteristics'!H:H,MATCH($C1003,'Policy Characteristics'!$C:$C,0))),"",INDEX('Policy Characteristics'!H:H,MATCH($C1003,'Policy Characteristics'!$C:$C,0)))</f>
        <v>0.01</v>
      </c>
      <c r="O1003" s="276" t="str">
        <f>IF(ISBLANK(INDEX('Policy Characteristics'!I:I,MATCH($C1003,'Policy Characteristics'!$C:$C,0))),"",INDEX('Policy Characteristics'!I:I,MATCH($C1003,'Policy Characteristics'!$C:$C,0)))</f>
        <v>% reduction in energy use</v>
      </c>
      <c r="P1003" s="276" t="str">
        <f>IF(ISBLANK(INDEX('Policy Characteristics'!J:J,MATCH($C1003,'Policy Characteristics'!$C:$C,0))),"",INDEX('Policy Characteristics'!J:J,MATCH($C1003,'Policy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3" s="276" t="str">
        <f>IF(ISBLANK(INDEX('Policy Characteristics'!K:K,MATCH($C1003,'Policy Characteristics'!$C:$C,0))),"",INDEX('Policy Characteristics'!K:K,MATCH($C1003,'Policy Characteristics'!$C:$C,0)))</f>
        <v>industry-ag-main.html#eff-stds</v>
      </c>
      <c r="R1003" s="276" t="str">
        <f>IF(ISBLANK(INDEX('Policy Characteristics'!L:L,MATCH($C1003,'Policy Characteristics'!$C:$C,0))),"",INDEX('Policy Characteristics'!L:L,MATCH($C1003,'Policy Characteristics'!$C:$C,0)))</f>
        <v>industry-energy-efficiency-standards.html</v>
      </c>
    </row>
    <row r="1004" spans="1:18" s="4" customFormat="1" x14ac:dyDescent="0.25">
      <c r="A1004" s="276" t="str">
        <f>IF(ISBLANK(INDEX('Policy Characteristics'!A:A,MATCH($C1004,'Policy Characteristics'!$C:$C,0))),"",INDEX('Policy Characteristics'!A:A,MATCH($C1004,'Policy Characteristics'!$C:$C,0)))</f>
        <v>Industry</v>
      </c>
      <c r="B1004" s="285" t="str">
        <f>IF(ISBLANK(INDEX('Policy Characteristics'!B:B,MATCH($C1004,'Policy Characteristics'!$C:$C,0))),"",INDEX('Policy Characteristics'!B:B,MATCH($C1004,'Policy Characteristics'!$C:$C,0)))</f>
        <v>Industry Energy Efficiency Standards</v>
      </c>
      <c r="C1004" s="276" t="str">
        <f t="shared" si="40"/>
        <v>Percentage Improvement in Eqpt Efficiency Standards above BAU</v>
      </c>
      <c r="D1004" s="6" t="s">
        <v>3106</v>
      </c>
      <c r="E1004" s="47" t="s">
        <v>2429</v>
      </c>
      <c r="F1004" t="s">
        <v>3070</v>
      </c>
      <c r="G1004" s="47" t="s">
        <v>2435</v>
      </c>
      <c r="H1004" s="44">
        <v>1013</v>
      </c>
      <c r="I1004" s="347" t="s">
        <v>45</v>
      </c>
      <c r="J1004" s="277" t="str">
        <f>IF(ISBLANK(INDEX('Policy Characteristics'!D:D,MATCH($C1004,'Policy Characteristics'!$C:$C,0))),"",INDEX('Policy Characteristics'!D:D,MATCH($C1004,'Policy Characteristics'!$C:$C,0)))</f>
        <v>Industry Energy Efficiency Standards</v>
      </c>
      <c r="K1004" s="276" t="str">
        <f>IF(ISBLANK(INDEX('Policy Characteristics'!E:E,MATCH($C1004,'Policy Characteristics'!$C:$C,0))),"",INDEX('Policy Characteristics'!E:E,MATCH($C1004,'Policy Characteristics'!$C:$C,0)))</f>
        <v>indst efficiency standards</v>
      </c>
      <c r="L1004" s="284">
        <f>IF(ISBLANK(INDEX('Policy Characteristics'!F:F,MATCH($C1004,'Policy Characteristics'!$C:$C,0))),"",INDEX('Policy Characteristics'!F:F,MATCH($C1004,'Policy Characteristics'!$C:$C,0)))</f>
        <v>0</v>
      </c>
      <c r="M1004" s="284">
        <f>IF(ISBLANK(INDEX('Policy Characteristics'!G:G,MATCH($C1004,'Policy Characteristics'!$C:$C,0))),"",INDEX('Policy Characteristics'!G:G,MATCH($C1004,'Policy Characteristics'!$C:$C,0)))</f>
        <v>0.25</v>
      </c>
      <c r="N1004" s="284">
        <f>IF(ISBLANK(INDEX('Policy Characteristics'!H:H,MATCH($C1004,'Policy Characteristics'!$C:$C,0))),"",INDEX('Policy Characteristics'!H:H,MATCH($C1004,'Policy Characteristics'!$C:$C,0)))</f>
        <v>0.01</v>
      </c>
      <c r="O1004" s="276" t="str">
        <f>IF(ISBLANK(INDEX('Policy Characteristics'!I:I,MATCH($C1004,'Policy Characteristics'!$C:$C,0))),"",INDEX('Policy Characteristics'!I:I,MATCH($C1004,'Policy Characteristics'!$C:$C,0)))</f>
        <v>% reduction in energy use</v>
      </c>
      <c r="P1004" s="276" t="str">
        <f>IF(ISBLANK(INDEX('Policy Characteristics'!J:J,MATCH($C1004,'Policy Characteristics'!$C:$C,0))),"",INDEX('Policy Characteristics'!J:J,MATCH($C1004,'Policy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4" s="276" t="str">
        <f>IF(ISBLANK(INDEX('Policy Characteristics'!K:K,MATCH($C1004,'Policy Characteristics'!$C:$C,0))),"",INDEX('Policy Characteristics'!K:K,MATCH($C1004,'Policy Characteristics'!$C:$C,0)))</f>
        <v>industry-ag-main.html#eff-stds</v>
      </c>
      <c r="R1004" s="276" t="str">
        <f>IF(ISBLANK(INDEX('Policy Characteristics'!L:L,MATCH($C1004,'Policy Characteristics'!$C:$C,0))),"",INDEX('Policy Characteristics'!L:L,MATCH($C1004,'Policy Characteristics'!$C:$C,0)))</f>
        <v>industry-energy-efficiency-standards.html</v>
      </c>
    </row>
    <row r="1005" spans="1:18" s="4" customFormat="1" x14ac:dyDescent="0.25">
      <c r="A1005" s="276" t="str">
        <f>IF(ISBLANK(INDEX('Policy Characteristics'!A:A,MATCH($C1005,'Policy Characteristics'!$C:$C,0))),"",INDEX('Policy Characteristics'!A:A,MATCH($C1005,'Policy Characteristics'!$C:$C,0)))</f>
        <v>Industry</v>
      </c>
      <c r="B1005" s="285" t="str">
        <f>IF(ISBLANK(INDEX('Policy Characteristics'!B:B,MATCH($C1005,'Policy Characteristics'!$C:$C,0))),"",INDEX('Policy Characteristics'!B:B,MATCH($C1005,'Policy Characteristics'!$C:$C,0)))</f>
        <v>Industry Energy Efficiency Standards</v>
      </c>
      <c r="C1005" s="276" t="str">
        <f t="shared" si="40"/>
        <v>Percentage Improvement in Eqpt Efficiency Standards above BAU</v>
      </c>
      <c r="D1005" s="6" t="s">
        <v>3106</v>
      </c>
      <c r="E1005" s="47" t="s">
        <v>2736</v>
      </c>
      <c r="F1005" t="s">
        <v>3070</v>
      </c>
      <c r="G1005" s="47" t="s">
        <v>2739</v>
      </c>
      <c r="H1005" s="44">
        <v>1014</v>
      </c>
      <c r="I1005" s="347" t="s">
        <v>45</v>
      </c>
      <c r="J1005" s="277" t="str">
        <f>IF(ISBLANK(INDEX('Policy Characteristics'!D:D,MATCH($C1005,'Policy Characteristics'!$C:$C,0))),"",INDEX('Policy Characteristics'!D:D,MATCH($C1005,'Policy Characteristics'!$C:$C,0)))</f>
        <v>Industry Energy Efficiency Standards</v>
      </c>
      <c r="K1005" s="276" t="str">
        <f>IF(ISBLANK(INDEX('Policy Characteristics'!E:E,MATCH($C1005,'Policy Characteristics'!$C:$C,0))),"",INDEX('Policy Characteristics'!E:E,MATCH($C1005,'Policy Characteristics'!$C:$C,0)))</f>
        <v>indst efficiency standards</v>
      </c>
      <c r="L1005" s="284">
        <f>IF(ISBLANK(INDEX('Policy Characteristics'!F:F,MATCH($C1005,'Policy Characteristics'!$C:$C,0))),"",INDEX('Policy Characteristics'!F:F,MATCH($C1005,'Policy Characteristics'!$C:$C,0)))</f>
        <v>0</v>
      </c>
      <c r="M1005" s="284">
        <f>IF(ISBLANK(INDEX('Policy Characteristics'!G:G,MATCH($C1005,'Policy Characteristics'!$C:$C,0))),"",INDEX('Policy Characteristics'!G:G,MATCH($C1005,'Policy Characteristics'!$C:$C,0)))</f>
        <v>0.25</v>
      </c>
      <c r="N1005" s="284">
        <f>IF(ISBLANK(INDEX('Policy Characteristics'!H:H,MATCH($C1005,'Policy Characteristics'!$C:$C,0))),"",INDEX('Policy Characteristics'!H:H,MATCH($C1005,'Policy Characteristics'!$C:$C,0)))</f>
        <v>0.01</v>
      </c>
      <c r="O1005" s="276" t="str">
        <f>IF(ISBLANK(INDEX('Policy Characteristics'!I:I,MATCH($C1005,'Policy Characteristics'!$C:$C,0))),"",INDEX('Policy Characteristics'!I:I,MATCH($C1005,'Policy Characteristics'!$C:$C,0)))</f>
        <v>% reduction in energy use</v>
      </c>
      <c r="P1005" s="276" t="str">
        <f>IF(ISBLANK(INDEX('Policy Characteristics'!J:J,MATCH($C1005,'Policy Characteristics'!$C:$C,0))),"",INDEX('Policy Characteristics'!J:J,MATCH($C1005,'Policy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5" s="276" t="str">
        <f>IF(ISBLANK(INDEX('Policy Characteristics'!K:K,MATCH($C1005,'Policy Characteristics'!$C:$C,0))),"",INDEX('Policy Characteristics'!K:K,MATCH($C1005,'Policy Characteristics'!$C:$C,0)))</f>
        <v>industry-ag-main.html#eff-stds</v>
      </c>
      <c r="R1005" s="276" t="str">
        <f>IF(ISBLANK(INDEX('Policy Characteristics'!L:L,MATCH($C1005,'Policy Characteristics'!$C:$C,0))),"",INDEX('Policy Characteristics'!L:L,MATCH($C1005,'Policy Characteristics'!$C:$C,0)))</f>
        <v>industry-energy-efficiency-standards.html</v>
      </c>
    </row>
    <row r="1006" spans="1:18" s="4" customFormat="1" x14ac:dyDescent="0.25">
      <c r="A1006" s="276" t="str">
        <f>IF(ISBLANK(INDEX('Policy Characteristics'!A:A,MATCH($C1006,'Policy Characteristics'!$C:$C,0))),"",INDEX('Policy Characteristics'!A:A,MATCH($C1006,'Policy Characteristics'!$C:$C,0)))</f>
        <v>Industry</v>
      </c>
      <c r="B1006" s="285" t="str">
        <f>IF(ISBLANK(INDEX('Policy Characteristics'!B:B,MATCH($C1006,'Policy Characteristics'!$C:$C,0))),"",INDEX('Policy Characteristics'!B:B,MATCH($C1006,'Policy Characteristics'!$C:$C,0)))</f>
        <v>Industry Energy Efficiency Standards</v>
      </c>
      <c r="C1006" s="276" t="str">
        <f t="shared" si="40"/>
        <v>Percentage Improvement in Eqpt Efficiency Standards above BAU</v>
      </c>
      <c r="D1006" s="6" t="s">
        <v>3106</v>
      </c>
      <c r="E1006" s="47" t="s">
        <v>2737</v>
      </c>
      <c r="F1006" t="s">
        <v>3070</v>
      </c>
      <c r="G1006" s="47" t="s">
        <v>2741</v>
      </c>
      <c r="H1006" s="44">
        <v>1015</v>
      </c>
      <c r="I1006" s="347" t="s">
        <v>44</v>
      </c>
      <c r="J1006" s="277" t="str">
        <f>IF(ISBLANK(INDEX('Policy Characteristics'!D:D,MATCH($C1006,'Policy Characteristics'!$C:$C,0))),"",INDEX('Policy Characteristics'!D:D,MATCH($C1006,'Policy Characteristics'!$C:$C,0)))</f>
        <v>Industry Energy Efficiency Standards</v>
      </c>
      <c r="K1006" s="276" t="str">
        <f>IF(ISBLANK(INDEX('Policy Characteristics'!E:E,MATCH($C1006,'Policy Characteristics'!$C:$C,0))),"",INDEX('Policy Characteristics'!E:E,MATCH($C1006,'Policy Characteristics'!$C:$C,0)))</f>
        <v>indst efficiency standards</v>
      </c>
      <c r="L1006" s="284">
        <f>IF(ISBLANK(INDEX('Policy Characteristics'!F:F,MATCH($C1006,'Policy Characteristics'!$C:$C,0))),"",INDEX('Policy Characteristics'!F:F,MATCH($C1006,'Policy Characteristics'!$C:$C,0)))</f>
        <v>0</v>
      </c>
      <c r="M1006" s="284">
        <f>IF(ISBLANK(INDEX('Policy Characteristics'!G:G,MATCH($C1006,'Policy Characteristics'!$C:$C,0))),"",INDEX('Policy Characteristics'!G:G,MATCH($C1006,'Policy Characteristics'!$C:$C,0)))</f>
        <v>0.25</v>
      </c>
      <c r="N1006" s="284">
        <f>IF(ISBLANK(INDEX('Policy Characteristics'!H:H,MATCH($C1006,'Policy Characteristics'!$C:$C,0))),"",INDEX('Policy Characteristics'!H:H,MATCH($C1006,'Policy Characteristics'!$C:$C,0)))</f>
        <v>0.01</v>
      </c>
      <c r="O1006" s="276" t="str">
        <f>IF(ISBLANK(INDEX('Policy Characteristics'!I:I,MATCH($C1006,'Policy Characteristics'!$C:$C,0))),"",INDEX('Policy Characteristics'!I:I,MATCH($C1006,'Policy Characteristics'!$C:$C,0)))</f>
        <v>% reduction in energy use</v>
      </c>
      <c r="P1006" s="276" t="str">
        <f>IF(ISBLANK(INDEX('Policy Characteristics'!J:J,MATCH($C1006,'Policy Characteristics'!$C:$C,0))),"",INDEX('Policy Characteristics'!J:J,MATCH($C1006,'Policy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6" s="276" t="str">
        <f>IF(ISBLANK(INDEX('Policy Characteristics'!K:K,MATCH($C1006,'Policy Characteristics'!$C:$C,0))),"",INDEX('Policy Characteristics'!K:K,MATCH($C1006,'Policy Characteristics'!$C:$C,0)))</f>
        <v>industry-ag-main.html#eff-stds</v>
      </c>
      <c r="R1006" s="276" t="str">
        <f>IF(ISBLANK(INDEX('Policy Characteristics'!L:L,MATCH($C1006,'Policy Characteristics'!$C:$C,0))),"",INDEX('Policy Characteristics'!L:L,MATCH($C1006,'Policy Characteristics'!$C:$C,0)))</f>
        <v>industry-energy-efficiency-standards.html</v>
      </c>
    </row>
    <row r="1007" spans="1:18" s="4" customFormat="1" x14ac:dyDescent="0.25">
      <c r="A1007" s="276" t="str">
        <f>IF(ISBLANK(INDEX('Policy Characteristics'!A:A,MATCH($C1007,'Policy Characteristics'!$C:$C,0))),"",INDEX('Policy Characteristics'!A:A,MATCH($C1007,'Policy Characteristics'!$C:$C,0)))</f>
        <v>Industry</v>
      </c>
      <c r="B1007" s="285" t="str">
        <f>IF(ISBLANK(INDEX('Policy Characteristics'!B:B,MATCH($C1007,'Policy Characteristics'!$C:$C,0))),"",INDEX('Policy Characteristics'!B:B,MATCH($C1007,'Policy Characteristics'!$C:$C,0)))</f>
        <v>Industry Energy Efficiency Standards</v>
      </c>
      <c r="C1007" s="276" t="str">
        <f t="shared" si="40"/>
        <v>Percentage Improvement in Eqpt Efficiency Standards above BAU</v>
      </c>
      <c r="D1007" s="6" t="s">
        <v>3106</v>
      </c>
      <c r="E1007" s="47" t="s">
        <v>2738</v>
      </c>
      <c r="F1007" t="s">
        <v>3070</v>
      </c>
      <c r="G1007" s="47" t="s">
        <v>2742</v>
      </c>
      <c r="H1007" s="44">
        <v>1016</v>
      </c>
      <c r="I1007" s="347" t="s">
        <v>44</v>
      </c>
      <c r="J1007" s="277" t="str">
        <f>IF(ISBLANK(INDEX('Policy Characteristics'!D:D,MATCH($C1007,'Policy Characteristics'!$C:$C,0))),"",INDEX('Policy Characteristics'!D:D,MATCH($C1007,'Policy Characteristics'!$C:$C,0)))</f>
        <v>Industry Energy Efficiency Standards</v>
      </c>
      <c r="K1007" s="276" t="str">
        <f>IF(ISBLANK(INDEX('Policy Characteristics'!E:E,MATCH($C1007,'Policy Characteristics'!$C:$C,0))),"",INDEX('Policy Characteristics'!E:E,MATCH($C1007,'Policy Characteristics'!$C:$C,0)))</f>
        <v>indst efficiency standards</v>
      </c>
      <c r="L1007" s="284">
        <f>IF(ISBLANK(INDEX('Policy Characteristics'!F:F,MATCH($C1007,'Policy Characteristics'!$C:$C,0))),"",INDEX('Policy Characteristics'!F:F,MATCH($C1007,'Policy Characteristics'!$C:$C,0)))</f>
        <v>0</v>
      </c>
      <c r="M1007" s="284">
        <f>IF(ISBLANK(INDEX('Policy Characteristics'!G:G,MATCH($C1007,'Policy Characteristics'!$C:$C,0))),"",INDEX('Policy Characteristics'!G:G,MATCH($C1007,'Policy Characteristics'!$C:$C,0)))</f>
        <v>0.25</v>
      </c>
      <c r="N1007" s="284">
        <f>IF(ISBLANK(INDEX('Policy Characteristics'!H:H,MATCH($C1007,'Policy Characteristics'!$C:$C,0))),"",INDEX('Policy Characteristics'!H:H,MATCH($C1007,'Policy Characteristics'!$C:$C,0)))</f>
        <v>0.01</v>
      </c>
      <c r="O1007" s="276" t="str">
        <f>IF(ISBLANK(INDEX('Policy Characteristics'!I:I,MATCH($C1007,'Policy Characteristics'!$C:$C,0))),"",INDEX('Policy Characteristics'!I:I,MATCH($C1007,'Policy Characteristics'!$C:$C,0)))</f>
        <v>% reduction in energy use</v>
      </c>
      <c r="P1007" s="276" t="str">
        <f>IF(ISBLANK(INDEX('Policy Characteristics'!J:J,MATCH($C1007,'Policy Characteristics'!$C:$C,0))),"",INDEX('Policy Characteristics'!J:J,MATCH($C1007,'Policy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7" s="276" t="str">
        <f>IF(ISBLANK(INDEX('Policy Characteristics'!K:K,MATCH($C1007,'Policy Characteristics'!$C:$C,0))),"",INDEX('Policy Characteristics'!K:K,MATCH($C1007,'Policy Characteristics'!$C:$C,0)))</f>
        <v>industry-ag-main.html#eff-stds</v>
      </c>
      <c r="R1007" s="276" t="str">
        <f>IF(ISBLANK(INDEX('Policy Characteristics'!L:L,MATCH($C1007,'Policy Characteristics'!$C:$C,0))),"",INDEX('Policy Characteristics'!L:L,MATCH($C1007,'Policy Characteristics'!$C:$C,0)))</f>
        <v>industry-energy-efficiency-standards.html</v>
      </c>
    </row>
    <row r="1008" spans="1:18" s="4" customFormat="1" x14ac:dyDescent="0.25">
      <c r="A1008" s="276" t="str">
        <f>IF(ISBLANK(INDEX('Policy Characteristics'!A:A,MATCH($C1008,'Policy Characteristics'!$C:$C,0))),"",INDEX('Policy Characteristics'!A:A,MATCH($C1008,'Policy Characteristics'!$C:$C,0)))</f>
        <v>Industry</v>
      </c>
      <c r="B1008" s="285" t="str">
        <f>IF(ISBLANK(INDEX('Policy Characteristics'!B:B,MATCH($C1008,'Policy Characteristics'!$C:$C,0))),"",INDEX('Policy Characteristics'!B:B,MATCH($C1008,'Policy Characteristics'!$C:$C,0)))</f>
        <v>Industry Energy Efficiency Standards</v>
      </c>
      <c r="C1008" s="276" t="str">
        <f t="shared" si="40"/>
        <v>Percentage Improvement in Eqpt Efficiency Standards above BAU</v>
      </c>
      <c r="D1008" s="6" t="s">
        <v>3106</v>
      </c>
      <c r="E1008" s="47" t="s">
        <v>2735</v>
      </c>
      <c r="F1008" t="s">
        <v>3070</v>
      </c>
      <c r="G1008" s="47" t="s">
        <v>2740</v>
      </c>
      <c r="H1008" s="44">
        <v>1017</v>
      </c>
      <c r="I1008" s="347" t="s">
        <v>45</v>
      </c>
      <c r="J1008" s="277" t="str">
        <f>IF(ISBLANK(INDEX('Policy Characteristics'!D:D,MATCH($C1008,'Policy Characteristics'!$C:$C,0))),"",INDEX('Policy Characteristics'!D:D,MATCH($C1008,'Policy Characteristics'!$C:$C,0)))</f>
        <v>Industry Energy Efficiency Standards</v>
      </c>
      <c r="K1008" s="276" t="str">
        <f>IF(ISBLANK(INDEX('Policy Characteristics'!E:E,MATCH($C1008,'Policy Characteristics'!$C:$C,0))),"",INDEX('Policy Characteristics'!E:E,MATCH($C1008,'Policy Characteristics'!$C:$C,0)))</f>
        <v>indst efficiency standards</v>
      </c>
      <c r="L1008" s="284">
        <f>IF(ISBLANK(INDEX('Policy Characteristics'!F:F,MATCH($C1008,'Policy Characteristics'!$C:$C,0))),"",INDEX('Policy Characteristics'!F:F,MATCH($C1008,'Policy Characteristics'!$C:$C,0)))</f>
        <v>0</v>
      </c>
      <c r="M1008" s="284">
        <f>IF(ISBLANK(INDEX('Policy Characteristics'!G:G,MATCH($C1008,'Policy Characteristics'!$C:$C,0))),"",INDEX('Policy Characteristics'!G:G,MATCH($C1008,'Policy Characteristics'!$C:$C,0)))</f>
        <v>0.25</v>
      </c>
      <c r="N1008" s="284">
        <f>IF(ISBLANK(INDEX('Policy Characteristics'!H:H,MATCH($C1008,'Policy Characteristics'!$C:$C,0))),"",INDEX('Policy Characteristics'!H:H,MATCH($C1008,'Policy Characteristics'!$C:$C,0)))</f>
        <v>0.01</v>
      </c>
      <c r="O1008" s="276" t="str">
        <f>IF(ISBLANK(INDEX('Policy Characteristics'!I:I,MATCH($C1008,'Policy Characteristics'!$C:$C,0))),"",INDEX('Policy Characteristics'!I:I,MATCH($C1008,'Policy Characteristics'!$C:$C,0)))</f>
        <v>% reduction in energy use</v>
      </c>
      <c r="P1008" s="276" t="str">
        <f>IF(ISBLANK(INDEX('Policy Characteristics'!J:J,MATCH($C1008,'Policy Characteristics'!$C:$C,0))),"",INDEX('Policy Characteristics'!J:J,MATCH($C1008,'Policy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8" s="276" t="str">
        <f>IF(ISBLANK(INDEX('Policy Characteristics'!K:K,MATCH($C1008,'Policy Characteristics'!$C:$C,0))),"",INDEX('Policy Characteristics'!K:K,MATCH($C1008,'Policy Characteristics'!$C:$C,0)))</f>
        <v>industry-ag-main.html#eff-stds</v>
      </c>
      <c r="R1008" s="276" t="str">
        <f>IF(ISBLANK(INDEX('Policy Characteristics'!L:L,MATCH($C1008,'Policy Characteristics'!$C:$C,0))),"",INDEX('Policy Characteristics'!L:L,MATCH($C1008,'Policy Characteristics'!$C:$C,0)))</f>
        <v>industry-energy-efficiency-standards.html</v>
      </c>
    </row>
    <row r="1009" spans="1:18" s="4" customFormat="1" x14ac:dyDescent="0.25">
      <c r="A1009" s="276" t="str">
        <f>IF(ISBLANK(INDEX('Policy Characteristics'!A:A,MATCH($C1009,'Policy Characteristics'!$C:$C,0))),"",INDEX('Policy Characteristics'!A:A,MATCH($C1009,'Policy Characteristics'!$C:$C,0)))</f>
        <v>Industry</v>
      </c>
      <c r="B1009" s="285" t="str">
        <f>IF(ISBLANK(INDEX('Policy Characteristics'!B:B,MATCH($C1009,'Policy Characteristics'!$C:$C,0))),"",INDEX('Policy Characteristics'!B:B,MATCH($C1009,'Policy Characteristics'!$C:$C,0)))</f>
        <v>Industry Energy Efficiency Standards</v>
      </c>
      <c r="C1009" s="276" t="str">
        <f t="shared" si="40"/>
        <v>Percentage Improvement in Eqpt Efficiency Standards above BAU</v>
      </c>
      <c r="D1009" s="6" t="s">
        <v>3107</v>
      </c>
      <c r="E1009" s="47" t="s">
        <v>2424</v>
      </c>
      <c r="F1009" t="s">
        <v>3071</v>
      </c>
      <c r="G1009" s="47" t="s">
        <v>2430</v>
      </c>
      <c r="H1009" s="44">
        <v>1018</v>
      </c>
      <c r="I1009" s="347" t="s">
        <v>44</v>
      </c>
      <c r="J1009" s="277" t="str">
        <f>IF(ISBLANK(INDEX('Policy Characteristics'!D:D,MATCH($C1009,'Policy Characteristics'!$C:$C,0))),"",INDEX('Policy Characteristics'!D:D,MATCH($C1009,'Policy Characteristics'!$C:$C,0)))</f>
        <v>Industry Energy Efficiency Standards</v>
      </c>
      <c r="K1009" s="276" t="str">
        <f>IF(ISBLANK(INDEX('Policy Characteristics'!E:E,MATCH($C1009,'Policy Characteristics'!$C:$C,0))),"",INDEX('Policy Characteristics'!E:E,MATCH($C1009,'Policy Characteristics'!$C:$C,0)))</f>
        <v>indst efficiency standards</v>
      </c>
      <c r="L1009" s="284">
        <f>IF(ISBLANK(INDEX('Policy Characteristics'!F:F,MATCH($C1009,'Policy Characteristics'!$C:$C,0))),"",INDEX('Policy Characteristics'!F:F,MATCH($C1009,'Policy Characteristics'!$C:$C,0)))</f>
        <v>0</v>
      </c>
      <c r="M1009" s="284">
        <f>IF(ISBLANK(INDEX('Policy Characteristics'!G:G,MATCH($C1009,'Policy Characteristics'!$C:$C,0))),"",INDEX('Policy Characteristics'!G:G,MATCH($C1009,'Policy Characteristics'!$C:$C,0)))</f>
        <v>0.25</v>
      </c>
      <c r="N1009" s="284">
        <f>IF(ISBLANK(INDEX('Policy Characteristics'!H:H,MATCH($C1009,'Policy Characteristics'!$C:$C,0))),"",INDEX('Policy Characteristics'!H:H,MATCH($C1009,'Policy Characteristics'!$C:$C,0)))</f>
        <v>0.01</v>
      </c>
      <c r="O1009" s="276" t="str">
        <f>IF(ISBLANK(INDEX('Policy Characteristics'!I:I,MATCH($C1009,'Policy Characteristics'!$C:$C,0))),"",INDEX('Policy Characteristics'!I:I,MATCH($C1009,'Policy Characteristics'!$C:$C,0)))</f>
        <v>% reduction in energy use</v>
      </c>
      <c r="P1009" s="276" t="str">
        <f>IF(ISBLANK(INDEX('Policy Characteristics'!J:J,MATCH($C1009,'Policy Characteristics'!$C:$C,0))),"",INDEX('Policy Characteristics'!J:J,MATCH($C1009,'Policy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09" s="276" t="str">
        <f>IF(ISBLANK(INDEX('Policy Characteristics'!K:K,MATCH($C1009,'Policy Characteristics'!$C:$C,0))),"",INDEX('Policy Characteristics'!K:K,MATCH($C1009,'Policy Characteristics'!$C:$C,0)))</f>
        <v>industry-ag-main.html#eff-stds</v>
      </c>
      <c r="R1009" s="276" t="str">
        <f>IF(ISBLANK(INDEX('Policy Characteristics'!L:L,MATCH($C1009,'Policy Characteristics'!$C:$C,0))),"",INDEX('Policy Characteristics'!L:L,MATCH($C1009,'Policy Characteristics'!$C:$C,0)))</f>
        <v>industry-energy-efficiency-standards.html</v>
      </c>
    </row>
    <row r="1010" spans="1:18" s="4" customFormat="1" x14ac:dyDescent="0.25">
      <c r="A1010" s="276" t="str">
        <f>IF(ISBLANK(INDEX('Policy Characteristics'!A:A,MATCH($C1010,'Policy Characteristics'!$C:$C,0))),"",INDEX('Policy Characteristics'!A:A,MATCH($C1010,'Policy Characteristics'!$C:$C,0)))</f>
        <v>Industry</v>
      </c>
      <c r="B1010" s="285" t="str">
        <f>IF(ISBLANK(INDEX('Policy Characteristics'!B:B,MATCH($C1010,'Policy Characteristics'!$C:$C,0))),"",INDEX('Policy Characteristics'!B:B,MATCH($C1010,'Policy Characteristics'!$C:$C,0)))</f>
        <v>Industry Energy Efficiency Standards</v>
      </c>
      <c r="C1010" s="276" t="str">
        <f t="shared" si="40"/>
        <v>Percentage Improvement in Eqpt Efficiency Standards above BAU</v>
      </c>
      <c r="D1010" s="6" t="s">
        <v>3107</v>
      </c>
      <c r="E1010" s="47" t="s">
        <v>2425</v>
      </c>
      <c r="F1010" t="s">
        <v>3071</v>
      </c>
      <c r="G1010" s="47" t="s">
        <v>2433</v>
      </c>
      <c r="H1010" s="44">
        <v>1019</v>
      </c>
      <c r="I1010" s="347" t="s">
        <v>44</v>
      </c>
      <c r="J1010" s="277" t="str">
        <f>IF(ISBLANK(INDEX('Policy Characteristics'!D:D,MATCH($C1010,'Policy Characteristics'!$C:$C,0))),"",INDEX('Policy Characteristics'!D:D,MATCH($C1010,'Policy Characteristics'!$C:$C,0)))</f>
        <v>Industry Energy Efficiency Standards</v>
      </c>
      <c r="K1010" s="276" t="str">
        <f>IF(ISBLANK(INDEX('Policy Characteristics'!E:E,MATCH($C1010,'Policy Characteristics'!$C:$C,0))),"",INDEX('Policy Characteristics'!E:E,MATCH($C1010,'Policy Characteristics'!$C:$C,0)))</f>
        <v>indst efficiency standards</v>
      </c>
      <c r="L1010" s="284">
        <f>IF(ISBLANK(INDEX('Policy Characteristics'!F:F,MATCH($C1010,'Policy Characteristics'!$C:$C,0))),"",INDEX('Policy Characteristics'!F:F,MATCH($C1010,'Policy Characteristics'!$C:$C,0)))</f>
        <v>0</v>
      </c>
      <c r="M1010" s="284">
        <f>IF(ISBLANK(INDEX('Policy Characteristics'!G:G,MATCH($C1010,'Policy Characteristics'!$C:$C,0))),"",INDEX('Policy Characteristics'!G:G,MATCH($C1010,'Policy Characteristics'!$C:$C,0)))</f>
        <v>0.25</v>
      </c>
      <c r="N1010" s="284">
        <f>IF(ISBLANK(INDEX('Policy Characteristics'!H:H,MATCH($C1010,'Policy Characteristics'!$C:$C,0))),"",INDEX('Policy Characteristics'!H:H,MATCH($C1010,'Policy Characteristics'!$C:$C,0)))</f>
        <v>0.01</v>
      </c>
      <c r="O1010" s="276" t="str">
        <f>IF(ISBLANK(INDEX('Policy Characteristics'!I:I,MATCH($C1010,'Policy Characteristics'!$C:$C,0))),"",INDEX('Policy Characteristics'!I:I,MATCH($C1010,'Policy Characteristics'!$C:$C,0)))</f>
        <v>% reduction in energy use</v>
      </c>
      <c r="P1010" s="276" t="str">
        <f>IF(ISBLANK(INDEX('Policy Characteristics'!J:J,MATCH($C1010,'Policy Characteristics'!$C:$C,0))),"",INDEX('Policy Characteristics'!J:J,MATCH($C1010,'Policy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0" s="276" t="str">
        <f>IF(ISBLANK(INDEX('Policy Characteristics'!K:K,MATCH($C1010,'Policy Characteristics'!$C:$C,0))),"",INDEX('Policy Characteristics'!K:K,MATCH($C1010,'Policy Characteristics'!$C:$C,0)))</f>
        <v>industry-ag-main.html#eff-stds</v>
      </c>
      <c r="R1010" s="276" t="str">
        <f>IF(ISBLANK(INDEX('Policy Characteristics'!L:L,MATCH($C1010,'Policy Characteristics'!$C:$C,0))),"",INDEX('Policy Characteristics'!L:L,MATCH($C1010,'Policy Characteristics'!$C:$C,0)))</f>
        <v>industry-energy-efficiency-standards.html</v>
      </c>
    </row>
    <row r="1011" spans="1:18" s="4" customFormat="1" x14ac:dyDescent="0.25">
      <c r="A1011" s="276" t="str">
        <f>IF(ISBLANK(INDEX('Policy Characteristics'!A:A,MATCH($C1011,'Policy Characteristics'!$C:$C,0))),"",INDEX('Policy Characteristics'!A:A,MATCH($C1011,'Policy Characteristics'!$C:$C,0)))</f>
        <v>Industry</v>
      </c>
      <c r="B1011" s="285" t="str">
        <f>IF(ISBLANK(INDEX('Policy Characteristics'!B:B,MATCH($C1011,'Policy Characteristics'!$C:$C,0))),"",INDEX('Policy Characteristics'!B:B,MATCH($C1011,'Policy Characteristics'!$C:$C,0)))</f>
        <v>Industry Energy Efficiency Standards</v>
      </c>
      <c r="C1011" s="276" t="str">
        <f t="shared" si="40"/>
        <v>Percentage Improvement in Eqpt Efficiency Standards above BAU</v>
      </c>
      <c r="D1011" s="6" t="s">
        <v>3107</v>
      </c>
      <c r="E1011" s="47" t="s">
        <v>2426</v>
      </c>
      <c r="F1011" t="s">
        <v>3071</v>
      </c>
      <c r="G1011" s="47" t="s">
        <v>2434</v>
      </c>
      <c r="H1011" s="44">
        <v>1020</v>
      </c>
      <c r="I1011" s="347" t="s">
        <v>44</v>
      </c>
      <c r="J1011" s="277" t="str">
        <f>IF(ISBLANK(INDEX('Policy Characteristics'!D:D,MATCH($C1011,'Policy Characteristics'!$C:$C,0))),"",INDEX('Policy Characteristics'!D:D,MATCH($C1011,'Policy Characteristics'!$C:$C,0)))</f>
        <v>Industry Energy Efficiency Standards</v>
      </c>
      <c r="K1011" s="276" t="str">
        <f>IF(ISBLANK(INDEX('Policy Characteristics'!E:E,MATCH($C1011,'Policy Characteristics'!$C:$C,0))),"",INDEX('Policy Characteristics'!E:E,MATCH($C1011,'Policy Characteristics'!$C:$C,0)))</f>
        <v>indst efficiency standards</v>
      </c>
      <c r="L1011" s="284">
        <f>IF(ISBLANK(INDEX('Policy Characteristics'!F:F,MATCH($C1011,'Policy Characteristics'!$C:$C,0))),"",INDEX('Policy Characteristics'!F:F,MATCH($C1011,'Policy Characteristics'!$C:$C,0)))</f>
        <v>0</v>
      </c>
      <c r="M1011" s="284">
        <f>IF(ISBLANK(INDEX('Policy Characteristics'!G:G,MATCH($C1011,'Policy Characteristics'!$C:$C,0))),"",INDEX('Policy Characteristics'!G:G,MATCH($C1011,'Policy Characteristics'!$C:$C,0)))</f>
        <v>0.25</v>
      </c>
      <c r="N1011" s="284">
        <f>IF(ISBLANK(INDEX('Policy Characteristics'!H:H,MATCH($C1011,'Policy Characteristics'!$C:$C,0))),"",INDEX('Policy Characteristics'!H:H,MATCH($C1011,'Policy Characteristics'!$C:$C,0)))</f>
        <v>0.01</v>
      </c>
      <c r="O1011" s="276" t="str">
        <f>IF(ISBLANK(INDEX('Policy Characteristics'!I:I,MATCH($C1011,'Policy Characteristics'!$C:$C,0))),"",INDEX('Policy Characteristics'!I:I,MATCH($C1011,'Policy Characteristics'!$C:$C,0)))</f>
        <v>% reduction in energy use</v>
      </c>
      <c r="P1011" s="276" t="str">
        <f>IF(ISBLANK(INDEX('Policy Characteristics'!J:J,MATCH($C1011,'Policy Characteristics'!$C:$C,0))),"",INDEX('Policy Characteristics'!J:J,MATCH($C1011,'Policy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1" s="276" t="str">
        <f>IF(ISBLANK(INDEX('Policy Characteristics'!K:K,MATCH($C1011,'Policy Characteristics'!$C:$C,0))),"",INDEX('Policy Characteristics'!K:K,MATCH($C1011,'Policy Characteristics'!$C:$C,0)))</f>
        <v>industry-ag-main.html#eff-stds</v>
      </c>
      <c r="R1011" s="276" t="str">
        <f>IF(ISBLANK(INDEX('Policy Characteristics'!L:L,MATCH($C1011,'Policy Characteristics'!$C:$C,0))),"",INDEX('Policy Characteristics'!L:L,MATCH($C1011,'Policy Characteristics'!$C:$C,0)))</f>
        <v>industry-energy-efficiency-standards.html</v>
      </c>
    </row>
    <row r="1012" spans="1:18" s="4" customFormat="1" x14ac:dyDescent="0.25">
      <c r="A1012" s="276" t="str">
        <f>IF(ISBLANK(INDEX('Policy Characteristics'!A:A,MATCH($C1012,'Policy Characteristics'!$C:$C,0))),"",INDEX('Policy Characteristics'!A:A,MATCH($C1012,'Policy Characteristics'!$C:$C,0)))</f>
        <v>Industry</v>
      </c>
      <c r="B1012" s="285" t="str">
        <f>IF(ISBLANK(INDEX('Policy Characteristics'!B:B,MATCH($C1012,'Policy Characteristics'!$C:$C,0))),"",INDEX('Policy Characteristics'!B:B,MATCH($C1012,'Policy Characteristics'!$C:$C,0)))</f>
        <v>Industry Energy Efficiency Standards</v>
      </c>
      <c r="C1012" s="276" t="str">
        <f t="shared" si="40"/>
        <v>Percentage Improvement in Eqpt Efficiency Standards above BAU</v>
      </c>
      <c r="D1012" s="6" t="s">
        <v>3107</v>
      </c>
      <c r="E1012" s="47" t="s">
        <v>2427</v>
      </c>
      <c r="F1012" t="s">
        <v>3071</v>
      </c>
      <c r="G1012" s="47" t="s">
        <v>2431</v>
      </c>
      <c r="H1012" s="44">
        <v>1021</v>
      </c>
      <c r="I1012" s="347" t="s">
        <v>45</v>
      </c>
      <c r="J1012" s="277" t="str">
        <f>IF(ISBLANK(INDEX('Policy Characteristics'!D:D,MATCH($C1012,'Policy Characteristics'!$C:$C,0))),"",INDEX('Policy Characteristics'!D:D,MATCH($C1012,'Policy Characteristics'!$C:$C,0)))</f>
        <v>Industry Energy Efficiency Standards</v>
      </c>
      <c r="K1012" s="276" t="str">
        <f>IF(ISBLANK(INDEX('Policy Characteristics'!E:E,MATCH($C1012,'Policy Characteristics'!$C:$C,0))),"",INDEX('Policy Characteristics'!E:E,MATCH($C1012,'Policy Characteristics'!$C:$C,0)))</f>
        <v>indst efficiency standards</v>
      </c>
      <c r="L1012" s="284">
        <f>IF(ISBLANK(INDEX('Policy Characteristics'!F:F,MATCH($C1012,'Policy Characteristics'!$C:$C,0))),"",INDEX('Policy Characteristics'!F:F,MATCH($C1012,'Policy Characteristics'!$C:$C,0)))</f>
        <v>0</v>
      </c>
      <c r="M1012" s="284">
        <f>IF(ISBLANK(INDEX('Policy Characteristics'!G:G,MATCH($C1012,'Policy Characteristics'!$C:$C,0))),"",INDEX('Policy Characteristics'!G:G,MATCH($C1012,'Policy Characteristics'!$C:$C,0)))</f>
        <v>0.25</v>
      </c>
      <c r="N1012" s="284">
        <f>IF(ISBLANK(INDEX('Policy Characteristics'!H:H,MATCH($C1012,'Policy Characteristics'!$C:$C,0))),"",INDEX('Policy Characteristics'!H:H,MATCH($C1012,'Policy Characteristics'!$C:$C,0)))</f>
        <v>0.01</v>
      </c>
      <c r="O1012" s="276" t="str">
        <f>IF(ISBLANK(INDEX('Policy Characteristics'!I:I,MATCH($C1012,'Policy Characteristics'!$C:$C,0))),"",INDEX('Policy Characteristics'!I:I,MATCH($C1012,'Policy Characteristics'!$C:$C,0)))</f>
        <v>% reduction in energy use</v>
      </c>
      <c r="P1012" s="276" t="str">
        <f>IF(ISBLANK(INDEX('Policy Characteristics'!J:J,MATCH($C1012,'Policy Characteristics'!$C:$C,0))),"",INDEX('Policy Characteristics'!J:J,MATCH($C1012,'Policy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2" s="276" t="str">
        <f>IF(ISBLANK(INDEX('Policy Characteristics'!K:K,MATCH($C1012,'Policy Characteristics'!$C:$C,0))),"",INDEX('Policy Characteristics'!K:K,MATCH($C1012,'Policy Characteristics'!$C:$C,0)))</f>
        <v>industry-ag-main.html#eff-stds</v>
      </c>
      <c r="R1012" s="276" t="str">
        <f>IF(ISBLANK(INDEX('Policy Characteristics'!L:L,MATCH($C1012,'Policy Characteristics'!$C:$C,0))),"",INDEX('Policy Characteristics'!L:L,MATCH($C1012,'Policy Characteristics'!$C:$C,0)))</f>
        <v>industry-energy-efficiency-standards.html</v>
      </c>
    </row>
    <row r="1013" spans="1:18" s="4" customFormat="1" x14ac:dyDescent="0.25">
      <c r="A1013" s="276" t="str">
        <f>IF(ISBLANK(INDEX('Policy Characteristics'!A:A,MATCH($C1013,'Policy Characteristics'!$C:$C,0))),"",INDEX('Policy Characteristics'!A:A,MATCH($C1013,'Policy Characteristics'!$C:$C,0)))</f>
        <v>Industry</v>
      </c>
      <c r="B1013" s="285" t="str">
        <f>IF(ISBLANK(INDEX('Policy Characteristics'!B:B,MATCH($C1013,'Policy Characteristics'!$C:$C,0))),"",INDEX('Policy Characteristics'!B:B,MATCH($C1013,'Policy Characteristics'!$C:$C,0)))</f>
        <v>Industry Energy Efficiency Standards</v>
      </c>
      <c r="C1013" s="276" t="str">
        <f t="shared" si="40"/>
        <v>Percentage Improvement in Eqpt Efficiency Standards above BAU</v>
      </c>
      <c r="D1013" s="6" t="s">
        <v>3107</v>
      </c>
      <c r="E1013" s="47" t="s">
        <v>2428</v>
      </c>
      <c r="F1013" t="s">
        <v>3071</v>
      </c>
      <c r="G1013" s="47" t="s">
        <v>2432</v>
      </c>
      <c r="H1013" s="44">
        <v>1022</v>
      </c>
      <c r="I1013" s="347" t="s">
        <v>44</v>
      </c>
      <c r="J1013" s="277" t="str">
        <f>IF(ISBLANK(INDEX('Policy Characteristics'!D:D,MATCH($C1013,'Policy Characteristics'!$C:$C,0))),"",INDEX('Policy Characteristics'!D:D,MATCH($C1013,'Policy Characteristics'!$C:$C,0)))</f>
        <v>Industry Energy Efficiency Standards</v>
      </c>
      <c r="K1013" s="276" t="str">
        <f>IF(ISBLANK(INDEX('Policy Characteristics'!E:E,MATCH($C1013,'Policy Characteristics'!$C:$C,0))),"",INDEX('Policy Characteristics'!E:E,MATCH($C1013,'Policy Characteristics'!$C:$C,0)))</f>
        <v>indst efficiency standards</v>
      </c>
      <c r="L1013" s="284">
        <f>IF(ISBLANK(INDEX('Policy Characteristics'!F:F,MATCH($C1013,'Policy Characteristics'!$C:$C,0))),"",INDEX('Policy Characteristics'!F:F,MATCH($C1013,'Policy Characteristics'!$C:$C,0)))</f>
        <v>0</v>
      </c>
      <c r="M1013" s="284">
        <f>IF(ISBLANK(INDEX('Policy Characteristics'!G:G,MATCH($C1013,'Policy Characteristics'!$C:$C,0))),"",INDEX('Policy Characteristics'!G:G,MATCH($C1013,'Policy Characteristics'!$C:$C,0)))</f>
        <v>0.25</v>
      </c>
      <c r="N1013" s="284">
        <f>IF(ISBLANK(INDEX('Policy Characteristics'!H:H,MATCH($C1013,'Policy Characteristics'!$C:$C,0))),"",INDEX('Policy Characteristics'!H:H,MATCH($C1013,'Policy Characteristics'!$C:$C,0)))</f>
        <v>0.01</v>
      </c>
      <c r="O1013" s="276" t="str">
        <f>IF(ISBLANK(INDEX('Policy Characteristics'!I:I,MATCH($C1013,'Policy Characteristics'!$C:$C,0))),"",INDEX('Policy Characteristics'!I:I,MATCH($C1013,'Policy Characteristics'!$C:$C,0)))</f>
        <v>% reduction in energy use</v>
      </c>
      <c r="P1013" s="276" t="str">
        <f>IF(ISBLANK(INDEX('Policy Characteristics'!J:J,MATCH($C1013,'Policy Characteristics'!$C:$C,0))),"",INDEX('Policy Characteristics'!J:J,MATCH($C1013,'Policy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3" s="276" t="str">
        <f>IF(ISBLANK(INDEX('Policy Characteristics'!K:K,MATCH($C1013,'Policy Characteristics'!$C:$C,0))),"",INDEX('Policy Characteristics'!K:K,MATCH($C1013,'Policy Characteristics'!$C:$C,0)))</f>
        <v>industry-ag-main.html#eff-stds</v>
      </c>
      <c r="R1013" s="276" t="str">
        <f>IF(ISBLANK(INDEX('Policy Characteristics'!L:L,MATCH($C1013,'Policy Characteristics'!$C:$C,0))),"",INDEX('Policy Characteristics'!L:L,MATCH($C1013,'Policy Characteristics'!$C:$C,0)))</f>
        <v>industry-energy-efficiency-standards.html</v>
      </c>
    </row>
    <row r="1014" spans="1:18" s="4" customFormat="1" x14ac:dyDescent="0.25">
      <c r="A1014" s="276" t="str">
        <f>IF(ISBLANK(INDEX('Policy Characteristics'!A:A,MATCH($C1014,'Policy Characteristics'!$C:$C,0))),"",INDEX('Policy Characteristics'!A:A,MATCH($C1014,'Policy Characteristics'!$C:$C,0)))</f>
        <v>Industry</v>
      </c>
      <c r="B1014" s="285" t="str">
        <f>IF(ISBLANK(INDEX('Policy Characteristics'!B:B,MATCH($C1014,'Policy Characteristics'!$C:$C,0))),"",INDEX('Policy Characteristics'!B:B,MATCH($C1014,'Policy Characteristics'!$C:$C,0)))</f>
        <v>Industry Energy Efficiency Standards</v>
      </c>
      <c r="C1014" s="276" t="str">
        <f t="shared" ref="C1014:C1077" si="41">C$949</f>
        <v>Percentage Improvement in Eqpt Efficiency Standards above BAU</v>
      </c>
      <c r="D1014" s="6" t="s">
        <v>3107</v>
      </c>
      <c r="E1014" s="47" t="s">
        <v>2429</v>
      </c>
      <c r="F1014" t="s">
        <v>3071</v>
      </c>
      <c r="G1014" s="47" t="s">
        <v>2435</v>
      </c>
      <c r="H1014" s="44">
        <v>1023</v>
      </c>
      <c r="I1014" s="347" t="s">
        <v>45</v>
      </c>
      <c r="J1014" s="277" t="str">
        <f>IF(ISBLANK(INDEX('Policy Characteristics'!D:D,MATCH($C1014,'Policy Characteristics'!$C:$C,0))),"",INDEX('Policy Characteristics'!D:D,MATCH($C1014,'Policy Characteristics'!$C:$C,0)))</f>
        <v>Industry Energy Efficiency Standards</v>
      </c>
      <c r="K1014" s="276" t="str">
        <f>IF(ISBLANK(INDEX('Policy Characteristics'!E:E,MATCH($C1014,'Policy Characteristics'!$C:$C,0))),"",INDEX('Policy Characteristics'!E:E,MATCH($C1014,'Policy Characteristics'!$C:$C,0)))</f>
        <v>indst efficiency standards</v>
      </c>
      <c r="L1014" s="284">
        <f>IF(ISBLANK(INDEX('Policy Characteristics'!F:F,MATCH($C1014,'Policy Characteristics'!$C:$C,0))),"",INDEX('Policy Characteristics'!F:F,MATCH($C1014,'Policy Characteristics'!$C:$C,0)))</f>
        <v>0</v>
      </c>
      <c r="M1014" s="284">
        <f>IF(ISBLANK(INDEX('Policy Characteristics'!G:G,MATCH($C1014,'Policy Characteristics'!$C:$C,0))),"",INDEX('Policy Characteristics'!G:G,MATCH($C1014,'Policy Characteristics'!$C:$C,0)))</f>
        <v>0.25</v>
      </c>
      <c r="N1014" s="284">
        <f>IF(ISBLANK(INDEX('Policy Characteristics'!H:H,MATCH($C1014,'Policy Characteristics'!$C:$C,0))),"",INDEX('Policy Characteristics'!H:H,MATCH($C1014,'Policy Characteristics'!$C:$C,0)))</f>
        <v>0.01</v>
      </c>
      <c r="O1014" s="276" t="str">
        <f>IF(ISBLANK(INDEX('Policy Characteristics'!I:I,MATCH($C1014,'Policy Characteristics'!$C:$C,0))),"",INDEX('Policy Characteristics'!I:I,MATCH($C1014,'Policy Characteristics'!$C:$C,0)))</f>
        <v>% reduction in energy use</v>
      </c>
      <c r="P1014" s="276" t="str">
        <f>IF(ISBLANK(INDEX('Policy Characteristics'!J:J,MATCH($C1014,'Policy Characteristics'!$C:$C,0))),"",INDEX('Policy Characteristics'!J:J,MATCH($C1014,'Policy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4" s="276" t="str">
        <f>IF(ISBLANK(INDEX('Policy Characteristics'!K:K,MATCH($C1014,'Policy Characteristics'!$C:$C,0))),"",INDEX('Policy Characteristics'!K:K,MATCH($C1014,'Policy Characteristics'!$C:$C,0)))</f>
        <v>industry-ag-main.html#eff-stds</v>
      </c>
      <c r="R1014" s="276" t="str">
        <f>IF(ISBLANK(INDEX('Policy Characteristics'!L:L,MATCH($C1014,'Policy Characteristics'!$C:$C,0))),"",INDEX('Policy Characteristics'!L:L,MATCH($C1014,'Policy Characteristics'!$C:$C,0)))</f>
        <v>industry-energy-efficiency-standards.html</v>
      </c>
    </row>
    <row r="1015" spans="1:18" s="4" customFormat="1" x14ac:dyDescent="0.25">
      <c r="A1015" s="276" t="str">
        <f>IF(ISBLANK(INDEX('Policy Characteristics'!A:A,MATCH($C1015,'Policy Characteristics'!$C:$C,0))),"",INDEX('Policy Characteristics'!A:A,MATCH($C1015,'Policy Characteristics'!$C:$C,0)))</f>
        <v>Industry</v>
      </c>
      <c r="B1015" s="285" t="str">
        <f>IF(ISBLANK(INDEX('Policy Characteristics'!B:B,MATCH($C1015,'Policy Characteristics'!$C:$C,0))),"",INDEX('Policy Characteristics'!B:B,MATCH($C1015,'Policy Characteristics'!$C:$C,0)))</f>
        <v>Industry Energy Efficiency Standards</v>
      </c>
      <c r="C1015" s="276" t="str">
        <f t="shared" si="41"/>
        <v>Percentage Improvement in Eqpt Efficiency Standards above BAU</v>
      </c>
      <c r="D1015" s="6" t="s">
        <v>3107</v>
      </c>
      <c r="E1015" s="47" t="s">
        <v>2736</v>
      </c>
      <c r="F1015" t="s">
        <v>3071</v>
      </c>
      <c r="G1015" s="47" t="s">
        <v>2739</v>
      </c>
      <c r="H1015" s="44">
        <v>1024</v>
      </c>
      <c r="I1015" s="347" t="s">
        <v>45</v>
      </c>
      <c r="J1015" s="277" t="str">
        <f>IF(ISBLANK(INDEX('Policy Characteristics'!D:D,MATCH($C1015,'Policy Characteristics'!$C:$C,0))),"",INDEX('Policy Characteristics'!D:D,MATCH($C1015,'Policy Characteristics'!$C:$C,0)))</f>
        <v>Industry Energy Efficiency Standards</v>
      </c>
      <c r="K1015" s="276" t="str">
        <f>IF(ISBLANK(INDEX('Policy Characteristics'!E:E,MATCH($C1015,'Policy Characteristics'!$C:$C,0))),"",INDEX('Policy Characteristics'!E:E,MATCH($C1015,'Policy Characteristics'!$C:$C,0)))</f>
        <v>indst efficiency standards</v>
      </c>
      <c r="L1015" s="284">
        <f>IF(ISBLANK(INDEX('Policy Characteristics'!F:F,MATCH($C1015,'Policy Characteristics'!$C:$C,0))),"",INDEX('Policy Characteristics'!F:F,MATCH($C1015,'Policy Characteristics'!$C:$C,0)))</f>
        <v>0</v>
      </c>
      <c r="M1015" s="284">
        <f>IF(ISBLANK(INDEX('Policy Characteristics'!G:G,MATCH($C1015,'Policy Characteristics'!$C:$C,0))),"",INDEX('Policy Characteristics'!G:G,MATCH($C1015,'Policy Characteristics'!$C:$C,0)))</f>
        <v>0.25</v>
      </c>
      <c r="N1015" s="284">
        <f>IF(ISBLANK(INDEX('Policy Characteristics'!H:H,MATCH($C1015,'Policy Characteristics'!$C:$C,0))),"",INDEX('Policy Characteristics'!H:H,MATCH($C1015,'Policy Characteristics'!$C:$C,0)))</f>
        <v>0.01</v>
      </c>
      <c r="O1015" s="276" t="str">
        <f>IF(ISBLANK(INDEX('Policy Characteristics'!I:I,MATCH($C1015,'Policy Characteristics'!$C:$C,0))),"",INDEX('Policy Characteristics'!I:I,MATCH($C1015,'Policy Characteristics'!$C:$C,0)))</f>
        <v>% reduction in energy use</v>
      </c>
      <c r="P1015" s="276" t="str">
        <f>IF(ISBLANK(INDEX('Policy Characteristics'!J:J,MATCH($C1015,'Policy Characteristics'!$C:$C,0))),"",INDEX('Policy Characteristics'!J:J,MATCH($C1015,'Policy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5" s="276" t="str">
        <f>IF(ISBLANK(INDEX('Policy Characteristics'!K:K,MATCH($C1015,'Policy Characteristics'!$C:$C,0))),"",INDEX('Policy Characteristics'!K:K,MATCH($C1015,'Policy Characteristics'!$C:$C,0)))</f>
        <v>industry-ag-main.html#eff-stds</v>
      </c>
      <c r="R1015" s="276" t="str">
        <f>IF(ISBLANK(INDEX('Policy Characteristics'!L:L,MATCH($C1015,'Policy Characteristics'!$C:$C,0))),"",INDEX('Policy Characteristics'!L:L,MATCH($C1015,'Policy Characteristics'!$C:$C,0)))</f>
        <v>industry-energy-efficiency-standards.html</v>
      </c>
    </row>
    <row r="1016" spans="1:18" s="4" customFormat="1" x14ac:dyDescent="0.25">
      <c r="A1016" s="276" t="str">
        <f>IF(ISBLANK(INDEX('Policy Characteristics'!A:A,MATCH($C1016,'Policy Characteristics'!$C:$C,0))),"",INDEX('Policy Characteristics'!A:A,MATCH($C1016,'Policy Characteristics'!$C:$C,0)))</f>
        <v>Industry</v>
      </c>
      <c r="B1016" s="285" t="str">
        <f>IF(ISBLANK(INDEX('Policy Characteristics'!B:B,MATCH($C1016,'Policy Characteristics'!$C:$C,0))),"",INDEX('Policy Characteristics'!B:B,MATCH($C1016,'Policy Characteristics'!$C:$C,0)))</f>
        <v>Industry Energy Efficiency Standards</v>
      </c>
      <c r="C1016" s="276" t="str">
        <f t="shared" si="41"/>
        <v>Percentage Improvement in Eqpt Efficiency Standards above BAU</v>
      </c>
      <c r="D1016" s="6" t="s">
        <v>3107</v>
      </c>
      <c r="E1016" s="47" t="s">
        <v>2737</v>
      </c>
      <c r="F1016" t="s">
        <v>3071</v>
      </c>
      <c r="G1016" s="47" t="s">
        <v>2741</v>
      </c>
      <c r="H1016" s="44">
        <v>1025</v>
      </c>
      <c r="I1016" s="347" t="s">
        <v>44</v>
      </c>
      <c r="J1016" s="277" t="str">
        <f>IF(ISBLANK(INDEX('Policy Characteristics'!D:D,MATCH($C1016,'Policy Characteristics'!$C:$C,0))),"",INDEX('Policy Characteristics'!D:D,MATCH($C1016,'Policy Characteristics'!$C:$C,0)))</f>
        <v>Industry Energy Efficiency Standards</v>
      </c>
      <c r="K1016" s="276" t="str">
        <f>IF(ISBLANK(INDEX('Policy Characteristics'!E:E,MATCH($C1016,'Policy Characteristics'!$C:$C,0))),"",INDEX('Policy Characteristics'!E:E,MATCH($C1016,'Policy Characteristics'!$C:$C,0)))</f>
        <v>indst efficiency standards</v>
      </c>
      <c r="L1016" s="284">
        <f>IF(ISBLANK(INDEX('Policy Characteristics'!F:F,MATCH($C1016,'Policy Characteristics'!$C:$C,0))),"",INDEX('Policy Characteristics'!F:F,MATCH($C1016,'Policy Characteristics'!$C:$C,0)))</f>
        <v>0</v>
      </c>
      <c r="M1016" s="284">
        <f>IF(ISBLANK(INDEX('Policy Characteristics'!G:G,MATCH($C1016,'Policy Characteristics'!$C:$C,0))),"",INDEX('Policy Characteristics'!G:G,MATCH($C1016,'Policy Characteristics'!$C:$C,0)))</f>
        <v>0.25</v>
      </c>
      <c r="N1016" s="284">
        <f>IF(ISBLANK(INDEX('Policy Characteristics'!H:H,MATCH($C1016,'Policy Characteristics'!$C:$C,0))),"",INDEX('Policy Characteristics'!H:H,MATCH($C1016,'Policy Characteristics'!$C:$C,0)))</f>
        <v>0.01</v>
      </c>
      <c r="O1016" s="276" t="str">
        <f>IF(ISBLANK(INDEX('Policy Characteristics'!I:I,MATCH($C1016,'Policy Characteristics'!$C:$C,0))),"",INDEX('Policy Characteristics'!I:I,MATCH($C1016,'Policy Characteristics'!$C:$C,0)))</f>
        <v>% reduction in energy use</v>
      </c>
      <c r="P1016" s="276" t="str">
        <f>IF(ISBLANK(INDEX('Policy Characteristics'!J:J,MATCH($C1016,'Policy Characteristics'!$C:$C,0))),"",INDEX('Policy Characteristics'!J:J,MATCH($C1016,'Policy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6" s="276" t="str">
        <f>IF(ISBLANK(INDEX('Policy Characteristics'!K:K,MATCH($C1016,'Policy Characteristics'!$C:$C,0))),"",INDEX('Policy Characteristics'!K:K,MATCH($C1016,'Policy Characteristics'!$C:$C,0)))</f>
        <v>industry-ag-main.html#eff-stds</v>
      </c>
      <c r="R1016" s="276" t="str">
        <f>IF(ISBLANK(INDEX('Policy Characteristics'!L:L,MATCH($C1016,'Policy Characteristics'!$C:$C,0))),"",INDEX('Policy Characteristics'!L:L,MATCH($C1016,'Policy Characteristics'!$C:$C,0)))</f>
        <v>industry-energy-efficiency-standards.html</v>
      </c>
    </row>
    <row r="1017" spans="1:18" s="4" customFormat="1" x14ac:dyDescent="0.25">
      <c r="A1017" s="276" t="str">
        <f>IF(ISBLANK(INDEX('Policy Characteristics'!A:A,MATCH($C1017,'Policy Characteristics'!$C:$C,0))),"",INDEX('Policy Characteristics'!A:A,MATCH($C1017,'Policy Characteristics'!$C:$C,0)))</f>
        <v>Industry</v>
      </c>
      <c r="B1017" s="285" t="str">
        <f>IF(ISBLANK(INDEX('Policy Characteristics'!B:B,MATCH($C1017,'Policy Characteristics'!$C:$C,0))),"",INDEX('Policy Characteristics'!B:B,MATCH($C1017,'Policy Characteristics'!$C:$C,0)))</f>
        <v>Industry Energy Efficiency Standards</v>
      </c>
      <c r="C1017" s="276" t="str">
        <f t="shared" si="41"/>
        <v>Percentage Improvement in Eqpt Efficiency Standards above BAU</v>
      </c>
      <c r="D1017" s="6" t="s">
        <v>3107</v>
      </c>
      <c r="E1017" s="47" t="s">
        <v>2738</v>
      </c>
      <c r="F1017" t="s">
        <v>3071</v>
      </c>
      <c r="G1017" s="47" t="s">
        <v>2742</v>
      </c>
      <c r="H1017" s="44">
        <v>1026</v>
      </c>
      <c r="I1017" s="347" t="s">
        <v>44</v>
      </c>
      <c r="J1017" s="277" t="str">
        <f>IF(ISBLANK(INDEX('Policy Characteristics'!D:D,MATCH($C1017,'Policy Characteristics'!$C:$C,0))),"",INDEX('Policy Characteristics'!D:D,MATCH($C1017,'Policy Characteristics'!$C:$C,0)))</f>
        <v>Industry Energy Efficiency Standards</v>
      </c>
      <c r="K1017" s="276" t="str">
        <f>IF(ISBLANK(INDEX('Policy Characteristics'!E:E,MATCH($C1017,'Policy Characteristics'!$C:$C,0))),"",INDEX('Policy Characteristics'!E:E,MATCH($C1017,'Policy Characteristics'!$C:$C,0)))</f>
        <v>indst efficiency standards</v>
      </c>
      <c r="L1017" s="284">
        <f>IF(ISBLANK(INDEX('Policy Characteristics'!F:F,MATCH($C1017,'Policy Characteristics'!$C:$C,0))),"",INDEX('Policy Characteristics'!F:F,MATCH($C1017,'Policy Characteristics'!$C:$C,0)))</f>
        <v>0</v>
      </c>
      <c r="M1017" s="284">
        <f>IF(ISBLANK(INDEX('Policy Characteristics'!G:G,MATCH($C1017,'Policy Characteristics'!$C:$C,0))),"",INDEX('Policy Characteristics'!G:G,MATCH($C1017,'Policy Characteristics'!$C:$C,0)))</f>
        <v>0.25</v>
      </c>
      <c r="N1017" s="284">
        <f>IF(ISBLANK(INDEX('Policy Characteristics'!H:H,MATCH($C1017,'Policy Characteristics'!$C:$C,0))),"",INDEX('Policy Characteristics'!H:H,MATCH($C1017,'Policy Characteristics'!$C:$C,0)))</f>
        <v>0.01</v>
      </c>
      <c r="O1017" s="276" t="str">
        <f>IF(ISBLANK(INDEX('Policy Characteristics'!I:I,MATCH($C1017,'Policy Characteristics'!$C:$C,0))),"",INDEX('Policy Characteristics'!I:I,MATCH($C1017,'Policy Characteristics'!$C:$C,0)))</f>
        <v>% reduction in energy use</v>
      </c>
      <c r="P1017" s="276" t="str">
        <f>IF(ISBLANK(INDEX('Policy Characteristics'!J:J,MATCH($C1017,'Policy Characteristics'!$C:$C,0))),"",INDEX('Policy Characteristics'!J:J,MATCH($C1017,'Policy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7" s="276" t="str">
        <f>IF(ISBLANK(INDEX('Policy Characteristics'!K:K,MATCH($C1017,'Policy Characteristics'!$C:$C,0))),"",INDEX('Policy Characteristics'!K:K,MATCH($C1017,'Policy Characteristics'!$C:$C,0)))</f>
        <v>industry-ag-main.html#eff-stds</v>
      </c>
      <c r="R1017" s="276" t="str">
        <f>IF(ISBLANK(INDEX('Policy Characteristics'!L:L,MATCH($C1017,'Policy Characteristics'!$C:$C,0))),"",INDEX('Policy Characteristics'!L:L,MATCH($C1017,'Policy Characteristics'!$C:$C,0)))</f>
        <v>industry-energy-efficiency-standards.html</v>
      </c>
    </row>
    <row r="1018" spans="1:18" s="4" customFormat="1" x14ac:dyDescent="0.25">
      <c r="A1018" s="276" t="str">
        <f>IF(ISBLANK(INDEX('Policy Characteristics'!A:A,MATCH($C1018,'Policy Characteristics'!$C:$C,0))),"",INDEX('Policy Characteristics'!A:A,MATCH($C1018,'Policy Characteristics'!$C:$C,0)))</f>
        <v>Industry</v>
      </c>
      <c r="B1018" s="285" t="str">
        <f>IF(ISBLANK(INDEX('Policy Characteristics'!B:B,MATCH($C1018,'Policy Characteristics'!$C:$C,0))),"",INDEX('Policy Characteristics'!B:B,MATCH($C1018,'Policy Characteristics'!$C:$C,0)))</f>
        <v>Industry Energy Efficiency Standards</v>
      </c>
      <c r="C1018" s="276" t="str">
        <f t="shared" si="41"/>
        <v>Percentage Improvement in Eqpt Efficiency Standards above BAU</v>
      </c>
      <c r="D1018" s="6" t="s">
        <v>3107</v>
      </c>
      <c r="E1018" s="47" t="s">
        <v>2735</v>
      </c>
      <c r="F1018" t="s">
        <v>3071</v>
      </c>
      <c r="G1018" s="47" t="s">
        <v>2740</v>
      </c>
      <c r="H1018" s="44">
        <v>1027</v>
      </c>
      <c r="I1018" s="347" t="s">
        <v>45</v>
      </c>
      <c r="J1018" s="277" t="str">
        <f>IF(ISBLANK(INDEX('Policy Characteristics'!D:D,MATCH($C1018,'Policy Characteristics'!$C:$C,0))),"",INDEX('Policy Characteristics'!D:D,MATCH($C1018,'Policy Characteristics'!$C:$C,0)))</f>
        <v>Industry Energy Efficiency Standards</v>
      </c>
      <c r="K1018" s="276" t="str">
        <f>IF(ISBLANK(INDEX('Policy Characteristics'!E:E,MATCH($C1018,'Policy Characteristics'!$C:$C,0))),"",INDEX('Policy Characteristics'!E:E,MATCH($C1018,'Policy Characteristics'!$C:$C,0)))</f>
        <v>indst efficiency standards</v>
      </c>
      <c r="L1018" s="284">
        <f>IF(ISBLANK(INDEX('Policy Characteristics'!F:F,MATCH($C1018,'Policy Characteristics'!$C:$C,0))),"",INDEX('Policy Characteristics'!F:F,MATCH($C1018,'Policy Characteristics'!$C:$C,0)))</f>
        <v>0</v>
      </c>
      <c r="M1018" s="284">
        <f>IF(ISBLANK(INDEX('Policy Characteristics'!G:G,MATCH($C1018,'Policy Characteristics'!$C:$C,0))),"",INDEX('Policy Characteristics'!G:G,MATCH($C1018,'Policy Characteristics'!$C:$C,0)))</f>
        <v>0.25</v>
      </c>
      <c r="N1018" s="284">
        <f>IF(ISBLANK(INDEX('Policy Characteristics'!H:H,MATCH($C1018,'Policy Characteristics'!$C:$C,0))),"",INDEX('Policy Characteristics'!H:H,MATCH($C1018,'Policy Characteristics'!$C:$C,0)))</f>
        <v>0.01</v>
      </c>
      <c r="O1018" s="276" t="str">
        <f>IF(ISBLANK(INDEX('Policy Characteristics'!I:I,MATCH($C1018,'Policy Characteristics'!$C:$C,0))),"",INDEX('Policy Characteristics'!I:I,MATCH($C1018,'Policy Characteristics'!$C:$C,0)))</f>
        <v>% reduction in energy use</v>
      </c>
      <c r="P1018" s="276" t="str">
        <f>IF(ISBLANK(INDEX('Policy Characteristics'!J:J,MATCH($C1018,'Policy Characteristics'!$C:$C,0))),"",INDEX('Policy Characteristics'!J:J,MATCH($C1018,'Policy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8" s="276" t="str">
        <f>IF(ISBLANK(INDEX('Policy Characteristics'!K:K,MATCH($C1018,'Policy Characteristics'!$C:$C,0))),"",INDEX('Policy Characteristics'!K:K,MATCH($C1018,'Policy Characteristics'!$C:$C,0)))</f>
        <v>industry-ag-main.html#eff-stds</v>
      </c>
      <c r="R1018" s="276" t="str">
        <f>IF(ISBLANK(INDEX('Policy Characteristics'!L:L,MATCH($C1018,'Policy Characteristics'!$C:$C,0))),"",INDEX('Policy Characteristics'!L:L,MATCH($C1018,'Policy Characteristics'!$C:$C,0)))</f>
        <v>industry-energy-efficiency-standards.html</v>
      </c>
    </row>
    <row r="1019" spans="1:18" s="4" customFormat="1" x14ac:dyDescent="0.25">
      <c r="A1019" s="276" t="str">
        <f>IF(ISBLANK(INDEX('Policy Characteristics'!A:A,MATCH($C1019,'Policy Characteristics'!$C:$C,0))),"",INDEX('Policy Characteristics'!A:A,MATCH($C1019,'Policy Characteristics'!$C:$C,0)))</f>
        <v>Industry</v>
      </c>
      <c r="B1019" s="285" t="str">
        <f>IF(ISBLANK(INDEX('Policy Characteristics'!B:B,MATCH($C1019,'Policy Characteristics'!$C:$C,0))),"",INDEX('Policy Characteristics'!B:B,MATCH($C1019,'Policy Characteristics'!$C:$C,0)))</f>
        <v>Industry Energy Efficiency Standards</v>
      </c>
      <c r="C1019" s="276" t="str">
        <f t="shared" si="41"/>
        <v>Percentage Improvement in Eqpt Efficiency Standards above BAU</v>
      </c>
      <c r="D1019" s="6" t="s">
        <v>3108</v>
      </c>
      <c r="E1019" s="47" t="s">
        <v>2424</v>
      </c>
      <c r="F1019" t="s">
        <v>3072</v>
      </c>
      <c r="G1019" s="47" t="s">
        <v>2430</v>
      </c>
      <c r="H1019" s="44">
        <v>1028</v>
      </c>
      <c r="I1019" s="347" t="s">
        <v>44</v>
      </c>
      <c r="J1019" s="277" t="str">
        <f>IF(ISBLANK(INDEX('Policy Characteristics'!D:D,MATCH($C1019,'Policy Characteristics'!$C:$C,0))),"",INDEX('Policy Characteristics'!D:D,MATCH($C1019,'Policy Characteristics'!$C:$C,0)))</f>
        <v>Industry Energy Efficiency Standards</v>
      </c>
      <c r="K1019" s="276" t="str">
        <f>IF(ISBLANK(INDEX('Policy Characteristics'!E:E,MATCH($C1019,'Policy Characteristics'!$C:$C,0))),"",INDEX('Policy Characteristics'!E:E,MATCH($C1019,'Policy Characteristics'!$C:$C,0)))</f>
        <v>indst efficiency standards</v>
      </c>
      <c r="L1019" s="284">
        <f>IF(ISBLANK(INDEX('Policy Characteristics'!F:F,MATCH($C1019,'Policy Characteristics'!$C:$C,0))),"",INDEX('Policy Characteristics'!F:F,MATCH($C1019,'Policy Characteristics'!$C:$C,0)))</f>
        <v>0</v>
      </c>
      <c r="M1019" s="284">
        <f>IF(ISBLANK(INDEX('Policy Characteristics'!G:G,MATCH($C1019,'Policy Characteristics'!$C:$C,0))),"",INDEX('Policy Characteristics'!G:G,MATCH($C1019,'Policy Characteristics'!$C:$C,0)))</f>
        <v>0.25</v>
      </c>
      <c r="N1019" s="284">
        <f>IF(ISBLANK(INDEX('Policy Characteristics'!H:H,MATCH($C1019,'Policy Characteristics'!$C:$C,0))),"",INDEX('Policy Characteristics'!H:H,MATCH($C1019,'Policy Characteristics'!$C:$C,0)))</f>
        <v>0.01</v>
      </c>
      <c r="O1019" s="276" t="str">
        <f>IF(ISBLANK(INDEX('Policy Characteristics'!I:I,MATCH($C1019,'Policy Characteristics'!$C:$C,0))),"",INDEX('Policy Characteristics'!I:I,MATCH($C1019,'Policy Characteristics'!$C:$C,0)))</f>
        <v>% reduction in energy use</v>
      </c>
      <c r="P1019" s="276" t="str">
        <f>IF(ISBLANK(INDEX('Policy Characteristics'!J:J,MATCH($C1019,'Policy Characteristics'!$C:$C,0))),"",INDEX('Policy Characteristics'!J:J,MATCH($C1019,'Policy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19" s="276" t="str">
        <f>IF(ISBLANK(INDEX('Policy Characteristics'!K:K,MATCH($C1019,'Policy Characteristics'!$C:$C,0))),"",INDEX('Policy Characteristics'!K:K,MATCH($C1019,'Policy Characteristics'!$C:$C,0)))</f>
        <v>industry-ag-main.html#eff-stds</v>
      </c>
      <c r="R1019" s="276" t="str">
        <f>IF(ISBLANK(INDEX('Policy Characteristics'!L:L,MATCH($C1019,'Policy Characteristics'!$C:$C,0))),"",INDEX('Policy Characteristics'!L:L,MATCH($C1019,'Policy Characteristics'!$C:$C,0)))</f>
        <v>industry-energy-efficiency-standards.html</v>
      </c>
    </row>
    <row r="1020" spans="1:18" s="4" customFormat="1" x14ac:dyDescent="0.25">
      <c r="A1020" s="276" t="str">
        <f>IF(ISBLANK(INDEX('Policy Characteristics'!A:A,MATCH($C1020,'Policy Characteristics'!$C:$C,0))),"",INDEX('Policy Characteristics'!A:A,MATCH($C1020,'Policy Characteristics'!$C:$C,0)))</f>
        <v>Industry</v>
      </c>
      <c r="B1020" s="285" t="str">
        <f>IF(ISBLANK(INDEX('Policy Characteristics'!B:B,MATCH($C1020,'Policy Characteristics'!$C:$C,0))),"",INDEX('Policy Characteristics'!B:B,MATCH($C1020,'Policy Characteristics'!$C:$C,0)))</f>
        <v>Industry Energy Efficiency Standards</v>
      </c>
      <c r="C1020" s="276" t="str">
        <f t="shared" si="41"/>
        <v>Percentage Improvement in Eqpt Efficiency Standards above BAU</v>
      </c>
      <c r="D1020" s="6" t="s">
        <v>3108</v>
      </c>
      <c r="E1020" s="47" t="s">
        <v>2425</v>
      </c>
      <c r="F1020" t="s">
        <v>3072</v>
      </c>
      <c r="G1020" s="47" t="s">
        <v>2433</v>
      </c>
      <c r="H1020" s="44">
        <v>1029</v>
      </c>
      <c r="I1020" s="347" t="s">
        <v>44</v>
      </c>
      <c r="J1020" s="277" t="str">
        <f>IF(ISBLANK(INDEX('Policy Characteristics'!D:D,MATCH($C1020,'Policy Characteristics'!$C:$C,0))),"",INDEX('Policy Characteristics'!D:D,MATCH($C1020,'Policy Characteristics'!$C:$C,0)))</f>
        <v>Industry Energy Efficiency Standards</v>
      </c>
      <c r="K1020" s="276" t="str">
        <f>IF(ISBLANK(INDEX('Policy Characteristics'!E:E,MATCH($C1020,'Policy Characteristics'!$C:$C,0))),"",INDEX('Policy Characteristics'!E:E,MATCH($C1020,'Policy Characteristics'!$C:$C,0)))</f>
        <v>indst efficiency standards</v>
      </c>
      <c r="L1020" s="284">
        <f>IF(ISBLANK(INDEX('Policy Characteristics'!F:F,MATCH($C1020,'Policy Characteristics'!$C:$C,0))),"",INDEX('Policy Characteristics'!F:F,MATCH($C1020,'Policy Characteristics'!$C:$C,0)))</f>
        <v>0</v>
      </c>
      <c r="M1020" s="284">
        <f>IF(ISBLANK(INDEX('Policy Characteristics'!G:G,MATCH($C1020,'Policy Characteristics'!$C:$C,0))),"",INDEX('Policy Characteristics'!G:G,MATCH($C1020,'Policy Characteristics'!$C:$C,0)))</f>
        <v>0.25</v>
      </c>
      <c r="N1020" s="284">
        <f>IF(ISBLANK(INDEX('Policy Characteristics'!H:H,MATCH($C1020,'Policy Characteristics'!$C:$C,0))),"",INDEX('Policy Characteristics'!H:H,MATCH($C1020,'Policy Characteristics'!$C:$C,0)))</f>
        <v>0.01</v>
      </c>
      <c r="O1020" s="276" t="str">
        <f>IF(ISBLANK(INDEX('Policy Characteristics'!I:I,MATCH($C1020,'Policy Characteristics'!$C:$C,0))),"",INDEX('Policy Characteristics'!I:I,MATCH($C1020,'Policy Characteristics'!$C:$C,0)))</f>
        <v>% reduction in energy use</v>
      </c>
      <c r="P1020" s="276" t="str">
        <f>IF(ISBLANK(INDEX('Policy Characteristics'!J:J,MATCH($C1020,'Policy Characteristics'!$C:$C,0))),"",INDEX('Policy Characteristics'!J:J,MATCH($C1020,'Policy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0" s="276" t="str">
        <f>IF(ISBLANK(INDEX('Policy Characteristics'!K:K,MATCH($C1020,'Policy Characteristics'!$C:$C,0))),"",INDEX('Policy Characteristics'!K:K,MATCH($C1020,'Policy Characteristics'!$C:$C,0)))</f>
        <v>industry-ag-main.html#eff-stds</v>
      </c>
      <c r="R1020" s="276" t="str">
        <f>IF(ISBLANK(INDEX('Policy Characteristics'!L:L,MATCH($C1020,'Policy Characteristics'!$C:$C,0))),"",INDEX('Policy Characteristics'!L:L,MATCH($C1020,'Policy Characteristics'!$C:$C,0)))</f>
        <v>industry-energy-efficiency-standards.html</v>
      </c>
    </row>
    <row r="1021" spans="1:18" s="4" customFormat="1" x14ac:dyDescent="0.25">
      <c r="A1021" s="276" t="str">
        <f>IF(ISBLANK(INDEX('Policy Characteristics'!A:A,MATCH($C1021,'Policy Characteristics'!$C:$C,0))),"",INDEX('Policy Characteristics'!A:A,MATCH($C1021,'Policy Characteristics'!$C:$C,0)))</f>
        <v>Industry</v>
      </c>
      <c r="B1021" s="285" t="str">
        <f>IF(ISBLANK(INDEX('Policy Characteristics'!B:B,MATCH($C1021,'Policy Characteristics'!$C:$C,0))),"",INDEX('Policy Characteristics'!B:B,MATCH($C1021,'Policy Characteristics'!$C:$C,0)))</f>
        <v>Industry Energy Efficiency Standards</v>
      </c>
      <c r="C1021" s="276" t="str">
        <f t="shared" si="41"/>
        <v>Percentage Improvement in Eqpt Efficiency Standards above BAU</v>
      </c>
      <c r="D1021" s="6" t="s">
        <v>3108</v>
      </c>
      <c r="E1021" s="47" t="s">
        <v>2426</v>
      </c>
      <c r="F1021" t="s">
        <v>3072</v>
      </c>
      <c r="G1021" s="47" t="s">
        <v>2434</v>
      </c>
      <c r="H1021" s="44">
        <v>1030</v>
      </c>
      <c r="I1021" s="347" t="s">
        <v>44</v>
      </c>
      <c r="J1021" s="277" t="str">
        <f>IF(ISBLANK(INDEX('Policy Characteristics'!D:D,MATCH($C1021,'Policy Characteristics'!$C:$C,0))),"",INDEX('Policy Characteristics'!D:D,MATCH($C1021,'Policy Characteristics'!$C:$C,0)))</f>
        <v>Industry Energy Efficiency Standards</v>
      </c>
      <c r="K1021" s="276" t="str">
        <f>IF(ISBLANK(INDEX('Policy Characteristics'!E:E,MATCH($C1021,'Policy Characteristics'!$C:$C,0))),"",INDEX('Policy Characteristics'!E:E,MATCH($C1021,'Policy Characteristics'!$C:$C,0)))</f>
        <v>indst efficiency standards</v>
      </c>
      <c r="L1021" s="284">
        <f>IF(ISBLANK(INDEX('Policy Characteristics'!F:F,MATCH($C1021,'Policy Characteristics'!$C:$C,0))),"",INDEX('Policy Characteristics'!F:F,MATCH($C1021,'Policy Characteristics'!$C:$C,0)))</f>
        <v>0</v>
      </c>
      <c r="M1021" s="284">
        <f>IF(ISBLANK(INDEX('Policy Characteristics'!G:G,MATCH($C1021,'Policy Characteristics'!$C:$C,0))),"",INDEX('Policy Characteristics'!G:G,MATCH($C1021,'Policy Characteristics'!$C:$C,0)))</f>
        <v>0.25</v>
      </c>
      <c r="N1021" s="284">
        <f>IF(ISBLANK(INDEX('Policy Characteristics'!H:H,MATCH($C1021,'Policy Characteristics'!$C:$C,0))),"",INDEX('Policy Characteristics'!H:H,MATCH($C1021,'Policy Characteristics'!$C:$C,0)))</f>
        <v>0.01</v>
      </c>
      <c r="O1021" s="276" t="str">
        <f>IF(ISBLANK(INDEX('Policy Characteristics'!I:I,MATCH($C1021,'Policy Characteristics'!$C:$C,0))),"",INDEX('Policy Characteristics'!I:I,MATCH($C1021,'Policy Characteristics'!$C:$C,0)))</f>
        <v>% reduction in energy use</v>
      </c>
      <c r="P1021" s="276" t="str">
        <f>IF(ISBLANK(INDEX('Policy Characteristics'!J:J,MATCH($C1021,'Policy Characteristics'!$C:$C,0))),"",INDEX('Policy Characteristics'!J:J,MATCH($C1021,'Policy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1" s="276" t="str">
        <f>IF(ISBLANK(INDEX('Policy Characteristics'!K:K,MATCH($C1021,'Policy Characteristics'!$C:$C,0))),"",INDEX('Policy Characteristics'!K:K,MATCH($C1021,'Policy Characteristics'!$C:$C,0)))</f>
        <v>industry-ag-main.html#eff-stds</v>
      </c>
      <c r="R1021" s="276" t="str">
        <f>IF(ISBLANK(INDEX('Policy Characteristics'!L:L,MATCH($C1021,'Policy Characteristics'!$C:$C,0))),"",INDEX('Policy Characteristics'!L:L,MATCH($C1021,'Policy Characteristics'!$C:$C,0)))</f>
        <v>industry-energy-efficiency-standards.html</v>
      </c>
    </row>
    <row r="1022" spans="1:18" s="4" customFormat="1" x14ac:dyDescent="0.25">
      <c r="A1022" s="276" t="str">
        <f>IF(ISBLANK(INDEX('Policy Characteristics'!A:A,MATCH($C1022,'Policy Characteristics'!$C:$C,0))),"",INDEX('Policy Characteristics'!A:A,MATCH($C1022,'Policy Characteristics'!$C:$C,0)))</f>
        <v>Industry</v>
      </c>
      <c r="B1022" s="285" t="str">
        <f>IF(ISBLANK(INDEX('Policy Characteristics'!B:B,MATCH($C1022,'Policy Characteristics'!$C:$C,0))),"",INDEX('Policy Characteristics'!B:B,MATCH($C1022,'Policy Characteristics'!$C:$C,0)))</f>
        <v>Industry Energy Efficiency Standards</v>
      </c>
      <c r="C1022" s="276" t="str">
        <f t="shared" si="41"/>
        <v>Percentage Improvement in Eqpt Efficiency Standards above BAU</v>
      </c>
      <c r="D1022" s="6" t="s">
        <v>3108</v>
      </c>
      <c r="E1022" s="47" t="s">
        <v>2427</v>
      </c>
      <c r="F1022" t="s">
        <v>3072</v>
      </c>
      <c r="G1022" s="47" t="s">
        <v>2431</v>
      </c>
      <c r="H1022" s="44">
        <v>1031</v>
      </c>
      <c r="I1022" s="347" t="s">
        <v>45</v>
      </c>
      <c r="J1022" s="277" t="str">
        <f>IF(ISBLANK(INDEX('Policy Characteristics'!D:D,MATCH($C1022,'Policy Characteristics'!$C:$C,0))),"",INDEX('Policy Characteristics'!D:D,MATCH($C1022,'Policy Characteristics'!$C:$C,0)))</f>
        <v>Industry Energy Efficiency Standards</v>
      </c>
      <c r="K1022" s="276" t="str">
        <f>IF(ISBLANK(INDEX('Policy Characteristics'!E:E,MATCH($C1022,'Policy Characteristics'!$C:$C,0))),"",INDEX('Policy Characteristics'!E:E,MATCH($C1022,'Policy Characteristics'!$C:$C,0)))</f>
        <v>indst efficiency standards</v>
      </c>
      <c r="L1022" s="284">
        <f>IF(ISBLANK(INDEX('Policy Characteristics'!F:F,MATCH($C1022,'Policy Characteristics'!$C:$C,0))),"",INDEX('Policy Characteristics'!F:F,MATCH($C1022,'Policy Characteristics'!$C:$C,0)))</f>
        <v>0</v>
      </c>
      <c r="M1022" s="284">
        <f>IF(ISBLANK(INDEX('Policy Characteristics'!G:G,MATCH($C1022,'Policy Characteristics'!$C:$C,0))),"",INDEX('Policy Characteristics'!G:G,MATCH($C1022,'Policy Characteristics'!$C:$C,0)))</f>
        <v>0.25</v>
      </c>
      <c r="N1022" s="284">
        <f>IF(ISBLANK(INDEX('Policy Characteristics'!H:H,MATCH($C1022,'Policy Characteristics'!$C:$C,0))),"",INDEX('Policy Characteristics'!H:H,MATCH($C1022,'Policy Characteristics'!$C:$C,0)))</f>
        <v>0.01</v>
      </c>
      <c r="O1022" s="276" t="str">
        <f>IF(ISBLANK(INDEX('Policy Characteristics'!I:I,MATCH($C1022,'Policy Characteristics'!$C:$C,0))),"",INDEX('Policy Characteristics'!I:I,MATCH($C1022,'Policy Characteristics'!$C:$C,0)))</f>
        <v>% reduction in energy use</v>
      </c>
      <c r="P1022" s="276" t="str">
        <f>IF(ISBLANK(INDEX('Policy Characteristics'!J:J,MATCH($C1022,'Policy Characteristics'!$C:$C,0))),"",INDEX('Policy Characteristics'!J:J,MATCH($C1022,'Policy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2" s="276" t="str">
        <f>IF(ISBLANK(INDEX('Policy Characteristics'!K:K,MATCH($C1022,'Policy Characteristics'!$C:$C,0))),"",INDEX('Policy Characteristics'!K:K,MATCH($C1022,'Policy Characteristics'!$C:$C,0)))</f>
        <v>industry-ag-main.html#eff-stds</v>
      </c>
      <c r="R1022" s="276" t="str">
        <f>IF(ISBLANK(INDEX('Policy Characteristics'!L:L,MATCH($C1022,'Policy Characteristics'!$C:$C,0))),"",INDEX('Policy Characteristics'!L:L,MATCH($C1022,'Policy Characteristics'!$C:$C,0)))</f>
        <v>industry-energy-efficiency-standards.html</v>
      </c>
    </row>
    <row r="1023" spans="1:18" s="4" customFormat="1" x14ac:dyDescent="0.25">
      <c r="A1023" s="276" t="str">
        <f>IF(ISBLANK(INDEX('Policy Characteristics'!A:A,MATCH($C1023,'Policy Characteristics'!$C:$C,0))),"",INDEX('Policy Characteristics'!A:A,MATCH($C1023,'Policy Characteristics'!$C:$C,0)))</f>
        <v>Industry</v>
      </c>
      <c r="B1023" s="285" t="str">
        <f>IF(ISBLANK(INDEX('Policy Characteristics'!B:B,MATCH($C1023,'Policy Characteristics'!$C:$C,0))),"",INDEX('Policy Characteristics'!B:B,MATCH($C1023,'Policy Characteristics'!$C:$C,0)))</f>
        <v>Industry Energy Efficiency Standards</v>
      </c>
      <c r="C1023" s="276" t="str">
        <f t="shared" si="41"/>
        <v>Percentage Improvement in Eqpt Efficiency Standards above BAU</v>
      </c>
      <c r="D1023" s="6" t="s">
        <v>3108</v>
      </c>
      <c r="E1023" s="47" t="s">
        <v>2428</v>
      </c>
      <c r="F1023" t="s">
        <v>3072</v>
      </c>
      <c r="G1023" s="47" t="s">
        <v>2432</v>
      </c>
      <c r="H1023" s="44">
        <v>1032</v>
      </c>
      <c r="I1023" s="347" t="s">
        <v>44</v>
      </c>
      <c r="J1023" s="277" t="str">
        <f>IF(ISBLANK(INDEX('Policy Characteristics'!D:D,MATCH($C1023,'Policy Characteristics'!$C:$C,0))),"",INDEX('Policy Characteristics'!D:D,MATCH($C1023,'Policy Characteristics'!$C:$C,0)))</f>
        <v>Industry Energy Efficiency Standards</v>
      </c>
      <c r="K1023" s="276" t="str">
        <f>IF(ISBLANK(INDEX('Policy Characteristics'!E:E,MATCH($C1023,'Policy Characteristics'!$C:$C,0))),"",INDEX('Policy Characteristics'!E:E,MATCH($C1023,'Policy Characteristics'!$C:$C,0)))</f>
        <v>indst efficiency standards</v>
      </c>
      <c r="L1023" s="284">
        <f>IF(ISBLANK(INDEX('Policy Characteristics'!F:F,MATCH($C1023,'Policy Characteristics'!$C:$C,0))),"",INDEX('Policy Characteristics'!F:F,MATCH($C1023,'Policy Characteristics'!$C:$C,0)))</f>
        <v>0</v>
      </c>
      <c r="M1023" s="284">
        <f>IF(ISBLANK(INDEX('Policy Characteristics'!G:G,MATCH($C1023,'Policy Characteristics'!$C:$C,0))),"",INDEX('Policy Characteristics'!G:G,MATCH($C1023,'Policy Characteristics'!$C:$C,0)))</f>
        <v>0.25</v>
      </c>
      <c r="N1023" s="284">
        <f>IF(ISBLANK(INDEX('Policy Characteristics'!H:H,MATCH($C1023,'Policy Characteristics'!$C:$C,0))),"",INDEX('Policy Characteristics'!H:H,MATCH($C1023,'Policy Characteristics'!$C:$C,0)))</f>
        <v>0.01</v>
      </c>
      <c r="O1023" s="276" t="str">
        <f>IF(ISBLANK(INDEX('Policy Characteristics'!I:I,MATCH($C1023,'Policy Characteristics'!$C:$C,0))),"",INDEX('Policy Characteristics'!I:I,MATCH($C1023,'Policy Characteristics'!$C:$C,0)))</f>
        <v>% reduction in energy use</v>
      </c>
      <c r="P1023" s="276" t="str">
        <f>IF(ISBLANK(INDEX('Policy Characteristics'!J:J,MATCH($C1023,'Policy Characteristics'!$C:$C,0))),"",INDEX('Policy Characteristics'!J:J,MATCH($C1023,'Policy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3" s="276" t="str">
        <f>IF(ISBLANK(INDEX('Policy Characteristics'!K:K,MATCH($C1023,'Policy Characteristics'!$C:$C,0))),"",INDEX('Policy Characteristics'!K:K,MATCH($C1023,'Policy Characteristics'!$C:$C,0)))</f>
        <v>industry-ag-main.html#eff-stds</v>
      </c>
      <c r="R1023" s="276" t="str">
        <f>IF(ISBLANK(INDEX('Policy Characteristics'!L:L,MATCH($C1023,'Policy Characteristics'!$C:$C,0))),"",INDEX('Policy Characteristics'!L:L,MATCH($C1023,'Policy Characteristics'!$C:$C,0)))</f>
        <v>industry-energy-efficiency-standards.html</v>
      </c>
    </row>
    <row r="1024" spans="1:18" s="4" customFormat="1" x14ac:dyDescent="0.25">
      <c r="A1024" s="276" t="str">
        <f>IF(ISBLANK(INDEX('Policy Characteristics'!A:A,MATCH($C1024,'Policy Characteristics'!$C:$C,0))),"",INDEX('Policy Characteristics'!A:A,MATCH($C1024,'Policy Characteristics'!$C:$C,0)))</f>
        <v>Industry</v>
      </c>
      <c r="B1024" s="285" t="str">
        <f>IF(ISBLANK(INDEX('Policy Characteristics'!B:B,MATCH($C1024,'Policy Characteristics'!$C:$C,0))),"",INDEX('Policy Characteristics'!B:B,MATCH($C1024,'Policy Characteristics'!$C:$C,0)))</f>
        <v>Industry Energy Efficiency Standards</v>
      </c>
      <c r="C1024" s="276" t="str">
        <f t="shared" si="41"/>
        <v>Percentage Improvement in Eqpt Efficiency Standards above BAU</v>
      </c>
      <c r="D1024" s="6" t="s">
        <v>3108</v>
      </c>
      <c r="E1024" s="47" t="s">
        <v>2429</v>
      </c>
      <c r="F1024" t="s">
        <v>3072</v>
      </c>
      <c r="G1024" s="47" t="s">
        <v>2435</v>
      </c>
      <c r="H1024" s="44">
        <v>1033</v>
      </c>
      <c r="I1024" s="347" t="s">
        <v>45</v>
      </c>
      <c r="J1024" s="277" t="str">
        <f>IF(ISBLANK(INDEX('Policy Characteristics'!D:D,MATCH($C1024,'Policy Characteristics'!$C:$C,0))),"",INDEX('Policy Characteristics'!D:D,MATCH($C1024,'Policy Characteristics'!$C:$C,0)))</f>
        <v>Industry Energy Efficiency Standards</v>
      </c>
      <c r="K1024" s="276" t="str">
        <f>IF(ISBLANK(INDEX('Policy Characteristics'!E:E,MATCH($C1024,'Policy Characteristics'!$C:$C,0))),"",INDEX('Policy Characteristics'!E:E,MATCH($C1024,'Policy Characteristics'!$C:$C,0)))</f>
        <v>indst efficiency standards</v>
      </c>
      <c r="L1024" s="284">
        <f>IF(ISBLANK(INDEX('Policy Characteristics'!F:F,MATCH($C1024,'Policy Characteristics'!$C:$C,0))),"",INDEX('Policy Characteristics'!F:F,MATCH($C1024,'Policy Characteristics'!$C:$C,0)))</f>
        <v>0</v>
      </c>
      <c r="M1024" s="284">
        <f>IF(ISBLANK(INDEX('Policy Characteristics'!G:G,MATCH($C1024,'Policy Characteristics'!$C:$C,0))),"",INDEX('Policy Characteristics'!G:G,MATCH($C1024,'Policy Characteristics'!$C:$C,0)))</f>
        <v>0.25</v>
      </c>
      <c r="N1024" s="284">
        <f>IF(ISBLANK(INDEX('Policy Characteristics'!H:H,MATCH($C1024,'Policy Characteristics'!$C:$C,0))),"",INDEX('Policy Characteristics'!H:H,MATCH($C1024,'Policy Characteristics'!$C:$C,0)))</f>
        <v>0.01</v>
      </c>
      <c r="O1024" s="276" t="str">
        <f>IF(ISBLANK(INDEX('Policy Characteristics'!I:I,MATCH($C1024,'Policy Characteristics'!$C:$C,0))),"",INDEX('Policy Characteristics'!I:I,MATCH($C1024,'Policy Characteristics'!$C:$C,0)))</f>
        <v>% reduction in energy use</v>
      </c>
      <c r="P1024" s="276" t="str">
        <f>IF(ISBLANK(INDEX('Policy Characteristics'!J:J,MATCH($C1024,'Policy Characteristics'!$C:$C,0))),"",INDEX('Policy Characteristics'!J:J,MATCH($C1024,'Policy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4" s="276" t="str">
        <f>IF(ISBLANK(INDEX('Policy Characteristics'!K:K,MATCH($C1024,'Policy Characteristics'!$C:$C,0))),"",INDEX('Policy Characteristics'!K:K,MATCH($C1024,'Policy Characteristics'!$C:$C,0)))</f>
        <v>industry-ag-main.html#eff-stds</v>
      </c>
      <c r="R1024" s="276" t="str">
        <f>IF(ISBLANK(INDEX('Policy Characteristics'!L:L,MATCH($C1024,'Policy Characteristics'!$C:$C,0))),"",INDEX('Policy Characteristics'!L:L,MATCH($C1024,'Policy Characteristics'!$C:$C,0)))</f>
        <v>industry-energy-efficiency-standards.html</v>
      </c>
    </row>
    <row r="1025" spans="1:18" s="4" customFormat="1" x14ac:dyDescent="0.25">
      <c r="A1025" s="276" t="str">
        <f>IF(ISBLANK(INDEX('Policy Characteristics'!A:A,MATCH($C1025,'Policy Characteristics'!$C:$C,0))),"",INDEX('Policy Characteristics'!A:A,MATCH($C1025,'Policy Characteristics'!$C:$C,0)))</f>
        <v>Industry</v>
      </c>
      <c r="B1025" s="285" t="str">
        <f>IF(ISBLANK(INDEX('Policy Characteristics'!B:B,MATCH($C1025,'Policy Characteristics'!$C:$C,0))),"",INDEX('Policy Characteristics'!B:B,MATCH($C1025,'Policy Characteristics'!$C:$C,0)))</f>
        <v>Industry Energy Efficiency Standards</v>
      </c>
      <c r="C1025" s="276" t="str">
        <f t="shared" si="41"/>
        <v>Percentage Improvement in Eqpt Efficiency Standards above BAU</v>
      </c>
      <c r="D1025" s="6" t="s">
        <v>3108</v>
      </c>
      <c r="E1025" s="47" t="s">
        <v>2736</v>
      </c>
      <c r="F1025" t="s">
        <v>3072</v>
      </c>
      <c r="G1025" s="47" t="s">
        <v>2739</v>
      </c>
      <c r="H1025" s="44">
        <v>1034</v>
      </c>
      <c r="I1025" s="347" t="s">
        <v>45</v>
      </c>
      <c r="J1025" s="277" t="str">
        <f>IF(ISBLANK(INDEX('Policy Characteristics'!D:D,MATCH($C1025,'Policy Characteristics'!$C:$C,0))),"",INDEX('Policy Characteristics'!D:D,MATCH($C1025,'Policy Characteristics'!$C:$C,0)))</f>
        <v>Industry Energy Efficiency Standards</v>
      </c>
      <c r="K1025" s="276" t="str">
        <f>IF(ISBLANK(INDEX('Policy Characteristics'!E:E,MATCH($C1025,'Policy Characteristics'!$C:$C,0))),"",INDEX('Policy Characteristics'!E:E,MATCH($C1025,'Policy Characteristics'!$C:$C,0)))</f>
        <v>indst efficiency standards</v>
      </c>
      <c r="L1025" s="284">
        <f>IF(ISBLANK(INDEX('Policy Characteristics'!F:F,MATCH($C1025,'Policy Characteristics'!$C:$C,0))),"",INDEX('Policy Characteristics'!F:F,MATCH($C1025,'Policy Characteristics'!$C:$C,0)))</f>
        <v>0</v>
      </c>
      <c r="M1025" s="284">
        <f>IF(ISBLANK(INDEX('Policy Characteristics'!G:G,MATCH($C1025,'Policy Characteristics'!$C:$C,0))),"",INDEX('Policy Characteristics'!G:G,MATCH($C1025,'Policy Characteristics'!$C:$C,0)))</f>
        <v>0.25</v>
      </c>
      <c r="N1025" s="284">
        <f>IF(ISBLANK(INDEX('Policy Characteristics'!H:H,MATCH($C1025,'Policy Characteristics'!$C:$C,0))),"",INDEX('Policy Characteristics'!H:H,MATCH($C1025,'Policy Characteristics'!$C:$C,0)))</f>
        <v>0.01</v>
      </c>
      <c r="O1025" s="276" t="str">
        <f>IF(ISBLANK(INDEX('Policy Characteristics'!I:I,MATCH($C1025,'Policy Characteristics'!$C:$C,0))),"",INDEX('Policy Characteristics'!I:I,MATCH($C1025,'Policy Characteristics'!$C:$C,0)))</f>
        <v>% reduction in energy use</v>
      </c>
      <c r="P1025" s="276" t="str">
        <f>IF(ISBLANK(INDEX('Policy Characteristics'!J:J,MATCH($C1025,'Policy Characteristics'!$C:$C,0))),"",INDEX('Policy Characteristics'!J:J,MATCH($C1025,'Policy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5" s="276" t="str">
        <f>IF(ISBLANK(INDEX('Policy Characteristics'!K:K,MATCH($C1025,'Policy Characteristics'!$C:$C,0))),"",INDEX('Policy Characteristics'!K:K,MATCH($C1025,'Policy Characteristics'!$C:$C,0)))</f>
        <v>industry-ag-main.html#eff-stds</v>
      </c>
      <c r="R1025" s="276" t="str">
        <f>IF(ISBLANK(INDEX('Policy Characteristics'!L:L,MATCH($C1025,'Policy Characteristics'!$C:$C,0))),"",INDEX('Policy Characteristics'!L:L,MATCH($C1025,'Policy Characteristics'!$C:$C,0)))</f>
        <v>industry-energy-efficiency-standards.html</v>
      </c>
    </row>
    <row r="1026" spans="1:18" s="4" customFormat="1" x14ac:dyDescent="0.25">
      <c r="A1026" s="276" t="str">
        <f>IF(ISBLANK(INDEX('Policy Characteristics'!A:A,MATCH($C1026,'Policy Characteristics'!$C:$C,0))),"",INDEX('Policy Characteristics'!A:A,MATCH($C1026,'Policy Characteristics'!$C:$C,0)))</f>
        <v>Industry</v>
      </c>
      <c r="B1026" s="285" t="str">
        <f>IF(ISBLANK(INDEX('Policy Characteristics'!B:B,MATCH($C1026,'Policy Characteristics'!$C:$C,0))),"",INDEX('Policy Characteristics'!B:B,MATCH($C1026,'Policy Characteristics'!$C:$C,0)))</f>
        <v>Industry Energy Efficiency Standards</v>
      </c>
      <c r="C1026" s="276" t="str">
        <f t="shared" si="41"/>
        <v>Percentage Improvement in Eqpt Efficiency Standards above BAU</v>
      </c>
      <c r="D1026" s="6" t="s">
        <v>3108</v>
      </c>
      <c r="E1026" s="47" t="s">
        <v>2737</v>
      </c>
      <c r="F1026" t="s">
        <v>3072</v>
      </c>
      <c r="G1026" s="47" t="s">
        <v>2741</v>
      </c>
      <c r="H1026" s="44">
        <v>1035</v>
      </c>
      <c r="I1026" s="347" t="s">
        <v>44</v>
      </c>
      <c r="J1026" s="277" t="str">
        <f>IF(ISBLANK(INDEX('Policy Characteristics'!D:D,MATCH($C1026,'Policy Characteristics'!$C:$C,0))),"",INDEX('Policy Characteristics'!D:D,MATCH($C1026,'Policy Characteristics'!$C:$C,0)))</f>
        <v>Industry Energy Efficiency Standards</v>
      </c>
      <c r="K1026" s="276" t="str">
        <f>IF(ISBLANK(INDEX('Policy Characteristics'!E:E,MATCH($C1026,'Policy Characteristics'!$C:$C,0))),"",INDEX('Policy Characteristics'!E:E,MATCH($C1026,'Policy Characteristics'!$C:$C,0)))</f>
        <v>indst efficiency standards</v>
      </c>
      <c r="L1026" s="284">
        <f>IF(ISBLANK(INDEX('Policy Characteristics'!F:F,MATCH($C1026,'Policy Characteristics'!$C:$C,0))),"",INDEX('Policy Characteristics'!F:F,MATCH($C1026,'Policy Characteristics'!$C:$C,0)))</f>
        <v>0</v>
      </c>
      <c r="M1026" s="284">
        <f>IF(ISBLANK(INDEX('Policy Characteristics'!G:G,MATCH($C1026,'Policy Characteristics'!$C:$C,0))),"",INDEX('Policy Characteristics'!G:G,MATCH($C1026,'Policy Characteristics'!$C:$C,0)))</f>
        <v>0.25</v>
      </c>
      <c r="N1026" s="284">
        <f>IF(ISBLANK(INDEX('Policy Characteristics'!H:H,MATCH($C1026,'Policy Characteristics'!$C:$C,0))),"",INDEX('Policy Characteristics'!H:H,MATCH($C1026,'Policy Characteristics'!$C:$C,0)))</f>
        <v>0.01</v>
      </c>
      <c r="O1026" s="276" t="str">
        <f>IF(ISBLANK(INDEX('Policy Characteristics'!I:I,MATCH($C1026,'Policy Characteristics'!$C:$C,0))),"",INDEX('Policy Characteristics'!I:I,MATCH($C1026,'Policy Characteristics'!$C:$C,0)))</f>
        <v>% reduction in energy use</v>
      </c>
      <c r="P1026" s="276" t="str">
        <f>IF(ISBLANK(INDEX('Policy Characteristics'!J:J,MATCH($C1026,'Policy Characteristics'!$C:$C,0))),"",INDEX('Policy Characteristics'!J:J,MATCH($C1026,'Policy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6" s="276" t="str">
        <f>IF(ISBLANK(INDEX('Policy Characteristics'!K:K,MATCH($C1026,'Policy Characteristics'!$C:$C,0))),"",INDEX('Policy Characteristics'!K:K,MATCH($C1026,'Policy Characteristics'!$C:$C,0)))</f>
        <v>industry-ag-main.html#eff-stds</v>
      </c>
      <c r="R1026" s="276" t="str">
        <f>IF(ISBLANK(INDEX('Policy Characteristics'!L:L,MATCH($C1026,'Policy Characteristics'!$C:$C,0))),"",INDEX('Policy Characteristics'!L:L,MATCH($C1026,'Policy Characteristics'!$C:$C,0)))</f>
        <v>industry-energy-efficiency-standards.html</v>
      </c>
    </row>
    <row r="1027" spans="1:18" s="4" customFormat="1" x14ac:dyDescent="0.25">
      <c r="A1027" s="276" t="str">
        <f>IF(ISBLANK(INDEX('Policy Characteristics'!A:A,MATCH($C1027,'Policy Characteristics'!$C:$C,0))),"",INDEX('Policy Characteristics'!A:A,MATCH($C1027,'Policy Characteristics'!$C:$C,0)))</f>
        <v>Industry</v>
      </c>
      <c r="B1027" s="285" t="str">
        <f>IF(ISBLANK(INDEX('Policy Characteristics'!B:B,MATCH($C1027,'Policy Characteristics'!$C:$C,0))),"",INDEX('Policy Characteristics'!B:B,MATCH($C1027,'Policy Characteristics'!$C:$C,0)))</f>
        <v>Industry Energy Efficiency Standards</v>
      </c>
      <c r="C1027" s="276" t="str">
        <f t="shared" si="41"/>
        <v>Percentage Improvement in Eqpt Efficiency Standards above BAU</v>
      </c>
      <c r="D1027" s="6" t="s">
        <v>3108</v>
      </c>
      <c r="E1027" s="47" t="s">
        <v>2738</v>
      </c>
      <c r="F1027" t="s">
        <v>3072</v>
      </c>
      <c r="G1027" s="47" t="s">
        <v>2742</v>
      </c>
      <c r="H1027" s="44">
        <v>1036</v>
      </c>
      <c r="I1027" s="347" t="s">
        <v>44</v>
      </c>
      <c r="J1027" s="277" t="str">
        <f>IF(ISBLANK(INDEX('Policy Characteristics'!D:D,MATCH($C1027,'Policy Characteristics'!$C:$C,0))),"",INDEX('Policy Characteristics'!D:D,MATCH($C1027,'Policy Characteristics'!$C:$C,0)))</f>
        <v>Industry Energy Efficiency Standards</v>
      </c>
      <c r="K1027" s="276" t="str">
        <f>IF(ISBLANK(INDEX('Policy Characteristics'!E:E,MATCH($C1027,'Policy Characteristics'!$C:$C,0))),"",INDEX('Policy Characteristics'!E:E,MATCH($C1027,'Policy Characteristics'!$C:$C,0)))</f>
        <v>indst efficiency standards</v>
      </c>
      <c r="L1027" s="284">
        <f>IF(ISBLANK(INDEX('Policy Characteristics'!F:F,MATCH($C1027,'Policy Characteristics'!$C:$C,0))),"",INDEX('Policy Characteristics'!F:F,MATCH($C1027,'Policy Characteristics'!$C:$C,0)))</f>
        <v>0</v>
      </c>
      <c r="M1027" s="284">
        <f>IF(ISBLANK(INDEX('Policy Characteristics'!G:G,MATCH($C1027,'Policy Characteristics'!$C:$C,0))),"",INDEX('Policy Characteristics'!G:G,MATCH($C1027,'Policy Characteristics'!$C:$C,0)))</f>
        <v>0.25</v>
      </c>
      <c r="N1027" s="284">
        <f>IF(ISBLANK(INDEX('Policy Characteristics'!H:H,MATCH($C1027,'Policy Characteristics'!$C:$C,0))),"",INDEX('Policy Characteristics'!H:H,MATCH($C1027,'Policy Characteristics'!$C:$C,0)))</f>
        <v>0.01</v>
      </c>
      <c r="O1027" s="276" t="str">
        <f>IF(ISBLANK(INDEX('Policy Characteristics'!I:I,MATCH($C1027,'Policy Characteristics'!$C:$C,0))),"",INDEX('Policy Characteristics'!I:I,MATCH($C1027,'Policy Characteristics'!$C:$C,0)))</f>
        <v>% reduction in energy use</v>
      </c>
      <c r="P1027" s="276" t="str">
        <f>IF(ISBLANK(INDEX('Policy Characteristics'!J:J,MATCH($C1027,'Policy Characteristics'!$C:$C,0))),"",INDEX('Policy Characteristics'!J:J,MATCH($C1027,'Policy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7" s="276" t="str">
        <f>IF(ISBLANK(INDEX('Policy Characteristics'!K:K,MATCH($C1027,'Policy Characteristics'!$C:$C,0))),"",INDEX('Policy Characteristics'!K:K,MATCH($C1027,'Policy Characteristics'!$C:$C,0)))</f>
        <v>industry-ag-main.html#eff-stds</v>
      </c>
      <c r="R1027" s="276" t="str">
        <f>IF(ISBLANK(INDEX('Policy Characteristics'!L:L,MATCH($C1027,'Policy Characteristics'!$C:$C,0))),"",INDEX('Policy Characteristics'!L:L,MATCH($C1027,'Policy Characteristics'!$C:$C,0)))</f>
        <v>industry-energy-efficiency-standards.html</v>
      </c>
    </row>
    <row r="1028" spans="1:18" s="4" customFormat="1" x14ac:dyDescent="0.25">
      <c r="A1028" s="276" t="str">
        <f>IF(ISBLANK(INDEX('Policy Characteristics'!A:A,MATCH($C1028,'Policy Characteristics'!$C:$C,0))),"",INDEX('Policy Characteristics'!A:A,MATCH($C1028,'Policy Characteristics'!$C:$C,0)))</f>
        <v>Industry</v>
      </c>
      <c r="B1028" s="285" t="str">
        <f>IF(ISBLANK(INDEX('Policy Characteristics'!B:B,MATCH($C1028,'Policy Characteristics'!$C:$C,0))),"",INDEX('Policy Characteristics'!B:B,MATCH($C1028,'Policy Characteristics'!$C:$C,0)))</f>
        <v>Industry Energy Efficiency Standards</v>
      </c>
      <c r="C1028" s="276" t="str">
        <f t="shared" si="41"/>
        <v>Percentage Improvement in Eqpt Efficiency Standards above BAU</v>
      </c>
      <c r="D1028" s="6" t="s">
        <v>3108</v>
      </c>
      <c r="E1028" s="47" t="s">
        <v>2735</v>
      </c>
      <c r="F1028" t="s">
        <v>3072</v>
      </c>
      <c r="G1028" s="47" t="s">
        <v>2740</v>
      </c>
      <c r="H1028" s="44">
        <v>1037</v>
      </c>
      <c r="I1028" s="347" t="s">
        <v>45</v>
      </c>
      <c r="J1028" s="277" t="str">
        <f>IF(ISBLANK(INDEX('Policy Characteristics'!D:D,MATCH($C1028,'Policy Characteristics'!$C:$C,0))),"",INDEX('Policy Characteristics'!D:D,MATCH($C1028,'Policy Characteristics'!$C:$C,0)))</f>
        <v>Industry Energy Efficiency Standards</v>
      </c>
      <c r="K1028" s="276" t="str">
        <f>IF(ISBLANK(INDEX('Policy Characteristics'!E:E,MATCH($C1028,'Policy Characteristics'!$C:$C,0))),"",INDEX('Policy Characteristics'!E:E,MATCH($C1028,'Policy Characteristics'!$C:$C,0)))</f>
        <v>indst efficiency standards</v>
      </c>
      <c r="L1028" s="284">
        <f>IF(ISBLANK(INDEX('Policy Characteristics'!F:F,MATCH($C1028,'Policy Characteristics'!$C:$C,0))),"",INDEX('Policy Characteristics'!F:F,MATCH($C1028,'Policy Characteristics'!$C:$C,0)))</f>
        <v>0</v>
      </c>
      <c r="M1028" s="284">
        <f>IF(ISBLANK(INDEX('Policy Characteristics'!G:G,MATCH($C1028,'Policy Characteristics'!$C:$C,0))),"",INDEX('Policy Characteristics'!G:G,MATCH($C1028,'Policy Characteristics'!$C:$C,0)))</f>
        <v>0.25</v>
      </c>
      <c r="N1028" s="284">
        <f>IF(ISBLANK(INDEX('Policy Characteristics'!H:H,MATCH($C1028,'Policy Characteristics'!$C:$C,0))),"",INDEX('Policy Characteristics'!H:H,MATCH($C1028,'Policy Characteristics'!$C:$C,0)))</f>
        <v>0.01</v>
      </c>
      <c r="O1028" s="276" t="str">
        <f>IF(ISBLANK(INDEX('Policy Characteristics'!I:I,MATCH($C1028,'Policy Characteristics'!$C:$C,0))),"",INDEX('Policy Characteristics'!I:I,MATCH($C1028,'Policy Characteristics'!$C:$C,0)))</f>
        <v>% reduction in energy use</v>
      </c>
      <c r="P1028" s="276" t="str">
        <f>IF(ISBLANK(INDEX('Policy Characteristics'!J:J,MATCH($C1028,'Policy Characteristics'!$C:$C,0))),"",INDEX('Policy Characteristics'!J:J,MATCH($C1028,'Policy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8" s="276" t="str">
        <f>IF(ISBLANK(INDEX('Policy Characteristics'!K:K,MATCH($C1028,'Policy Characteristics'!$C:$C,0))),"",INDEX('Policy Characteristics'!K:K,MATCH($C1028,'Policy Characteristics'!$C:$C,0)))</f>
        <v>industry-ag-main.html#eff-stds</v>
      </c>
      <c r="R1028" s="276" t="str">
        <f>IF(ISBLANK(INDEX('Policy Characteristics'!L:L,MATCH($C1028,'Policy Characteristics'!$C:$C,0))),"",INDEX('Policy Characteristics'!L:L,MATCH($C1028,'Policy Characteristics'!$C:$C,0)))</f>
        <v>industry-energy-efficiency-standards.html</v>
      </c>
    </row>
    <row r="1029" spans="1:18" s="4" customFormat="1" x14ac:dyDescent="0.25">
      <c r="A1029" s="276" t="str">
        <f>IF(ISBLANK(INDEX('Policy Characteristics'!A:A,MATCH($C1029,'Policy Characteristics'!$C:$C,0))),"",INDEX('Policy Characteristics'!A:A,MATCH($C1029,'Policy Characteristics'!$C:$C,0)))</f>
        <v>Industry</v>
      </c>
      <c r="B1029" s="285" t="str">
        <f>IF(ISBLANK(INDEX('Policy Characteristics'!B:B,MATCH($C1029,'Policy Characteristics'!$C:$C,0))),"",INDEX('Policy Characteristics'!B:B,MATCH($C1029,'Policy Characteristics'!$C:$C,0)))</f>
        <v>Industry Energy Efficiency Standards</v>
      </c>
      <c r="C1029" s="276" t="str">
        <f t="shared" si="41"/>
        <v>Percentage Improvement in Eqpt Efficiency Standards above BAU</v>
      </c>
      <c r="D1029" s="6" t="s">
        <v>3109</v>
      </c>
      <c r="E1029" s="47" t="s">
        <v>2424</v>
      </c>
      <c r="F1029" t="s">
        <v>3073</v>
      </c>
      <c r="G1029" s="47" t="s">
        <v>2430</v>
      </c>
      <c r="H1029" s="44">
        <v>1038</v>
      </c>
      <c r="I1029" s="347" t="s">
        <v>44</v>
      </c>
      <c r="J1029" s="277" t="str">
        <f>IF(ISBLANK(INDEX('Policy Characteristics'!D:D,MATCH($C1029,'Policy Characteristics'!$C:$C,0))),"",INDEX('Policy Characteristics'!D:D,MATCH($C1029,'Policy Characteristics'!$C:$C,0)))</f>
        <v>Industry Energy Efficiency Standards</v>
      </c>
      <c r="K1029" s="276" t="str">
        <f>IF(ISBLANK(INDEX('Policy Characteristics'!E:E,MATCH($C1029,'Policy Characteristics'!$C:$C,0))),"",INDEX('Policy Characteristics'!E:E,MATCH($C1029,'Policy Characteristics'!$C:$C,0)))</f>
        <v>indst efficiency standards</v>
      </c>
      <c r="L1029" s="284">
        <f>IF(ISBLANK(INDEX('Policy Characteristics'!F:F,MATCH($C1029,'Policy Characteristics'!$C:$C,0))),"",INDEX('Policy Characteristics'!F:F,MATCH($C1029,'Policy Characteristics'!$C:$C,0)))</f>
        <v>0</v>
      </c>
      <c r="M1029" s="284">
        <f>IF(ISBLANK(INDEX('Policy Characteristics'!G:G,MATCH($C1029,'Policy Characteristics'!$C:$C,0))),"",INDEX('Policy Characteristics'!G:G,MATCH($C1029,'Policy Characteristics'!$C:$C,0)))</f>
        <v>0.25</v>
      </c>
      <c r="N1029" s="284">
        <f>IF(ISBLANK(INDEX('Policy Characteristics'!H:H,MATCH($C1029,'Policy Characteristics'!$C:$C,0))),"",INDEX('Policy Characteristics'!H:H,MATCH($C1029,'Policy Characteristics'!$C:$C,0)))</f>
        <v>0.01</v>
      </c>
      <c r="O1029" s="276" t="str">
        <f>IF(ISBLANK(INDEX('Policy Characteristics'!I:I,MATCH($C1029,'Policy Characteristics'!$C:$C,0))),"",INDEX('Policy Characteristics'!I:I,MATCH($C1029,'Policy Characteristics'!$C:$C,0)))</f>
        <v>% reduction in energy use</v>
      </c>
      <c r="P1029" s="276" t="str">
        <f>IF(ISBLANK(INDEX('Policy Characteristics'!J:J,MATCH($C1029,'Policy Characteristics'!$C:$C,0))),"",INDEX('Policy Characteristics'!J:J,MATCH($C1029,'Policy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29" s="276" t="str">
        <f>IF(ISBLANK(INDEX('Policy Characteristics'!K:K,MATCH($C1029,'Policy Characteristics'!$C:$C,0))),"",INDEX('Policy Characteristics'!K:K,MATCH($C1029,'Policy Characteristics'!$C:$C,0)))</f>
        <v>industry-ag-main.html#eff-stds</v>
      </c>
      <c r="R1029" s="276" t="str">
        <f>IF(ISBLANK(INDEX('Policy Characteristics'!L:L,MATCH($C1029,'Policy Characteristics'!$C:$C,0))),"",INDEX('Policy Characteristics'!L:L,MATCH($C1029,'Policy Characteristics'!$C:$C,0)))</f>
        <v>industry-energy-efficiency-standards.html</v>
      </c>
    </row>
    <row r="1030" spans="1:18" s="4" customFormat="1" x14ac:dyDescent="0.25">
      <c r="A1030" s="276" t="str">
        <f>IF(ISBLANK(INDEX('Policy Characteristics'!A:A,MATCH($C1030,'Policy Characteristics'!$C:$C,0))),"",INDEX('Policy Characteristics'!A:A,MATCH($C1030,'Policy Characteristics'!$C:$C,0)))</f>
        <v>Industry</v>
      </c>
      <c r="B1030" s="285" t="str">
        <f>IF(ISBLANK(INDEX('Policy Characteristics'!B:B,MATCH($C1030,'Policy Characteristics'!$C:$C,0))),"",INDEX('Policy Characteristics'!B:B,MATCH($C1030,'Policy Characteristics'!$C:$C,0)))</f>
        <v>Industry Energy Efficiency Standards</v>
      </c>
      <c r="C1030" s="276" t="str">
        <f t="shared" si="41"/>
        <v>Percentage Improvement in Eqpt Efficiency Standards above BAU</v>
      </c>
      <c r="D1030" s="6" t="s">
        <v>3109</v>
      </c>
      <c r="E1030" s="47" t="s">
        <v>2425</v>
      </c>
      <c r="F1030" t="s">
        <v>3073</v>
      </c>
      <c r="G1030" s="47" t="s">
        <v>2433</v>
      </c>
      <c r="H1030" s="44">
        <v>1039</v>
      </c>
      <c r="I1030" s="347" t="s">
        <v>44</v>
      </c>
      <c r="J1030" s="277" t="str">
        <f>IF(ISBLANK(INDEX('Policy Characteristics'!D:D,MATCH($C1030,'Policy Characteristics'!$C:$C,0))),"",INDEX('Policy Characteristics'!D:D,MATCH($C1030,'Policy Characteristics'!$C:$C,0)))</f>
        <v>Industry Energy Efficiency Standards</v>
      </c>
      <c r="K1030" s="276" t="str">
        <f>IF(ISBLANK(INDEX('Policy Characteristics'!E:E,MATCH($C1030,'Policy Characteristics'!$C:$C,0))),"",INDEX('Policy Characteristics'!E:E,MATCH($C1030,'Policy Characteristics'!$C:$C,0)))</f>
        <v>indst efficiency standards</v>
      </c>
      <c r="L1030" s="284">
        <f>IF(ISBLANK(INDEX('Policy Characteristics'!F:F,MATCH($C1030,'Policy Characteristics'!$C:$C,0))),"",INDEX('Policy Characteristics'!F:F,MATCH($C1030,'Policy Characteristics'!$C:$C,0)))</f>
        <v>0</v>
      </c>
      <c r="M1030" s="284">
        <f>IF(ISBLANK(INDEX('Policy Characteristics'!G:G,MATCH($C1030,'Policy Characteristics'!$C:$C,0))),"",INDEX('Policy Characteristics'!G:G,MATCH($C1030,'Policy Characteristics'!$C:$C,0)))</f>
        <v>0.25</v>
      </c>
      <c r="N1030" s="284">
        <f>IF(ISBLANK(INDEX('Policy Characteristics'!H:H,MATCH($C1030,'Policy Characteristics'!$C:$C,0))),"",INDEX('Policy Characteristics'!H:H,MATCH($C1030,'Policy Characteristics'!$C:$C,0)))</f>
        <v>0.01</v>
      </c>
      <c r="O1030" s="276" t="str">
        <f>IF(ISBLANK(INDEX('Policy Characteristics'!I:I,MATCH($C1030,'Policy Characteristics'!$C:$C,0))),"",INDEX('Policy Characteristics'!I:I,MATCH($C1030,'Policy Characteristics'!$C:$C,0)))</f>
        <v>% reduction in energy use</v>
      </c>
      <c r="P1030" s="276" t="str">
        <f>IF(ISBLANK(INDEX('Policy Characteristics'!J:J,MATCH($C1030,'Policy Characteristics'!$C:$C,0))),"",INDEX('Policy Characteristics'!J:J,MATCH($C1030,'Policy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0" s="276" t="str">
        <f>IF(ISBLANK(INDEX('Policy Characteristics'!K:K,MATCH($C1030,'Policy Characteristics'!$C:$C,0))),"",INDEX('Policy Characteristics'!K:K,MATCH($C1030,'Policy Characteristics'!$C:$C,0)))</f>
        <v>industry-ag-main.html#eff-stds</v>
      </c>
      <c r="R1030" s="276" t="str">
        <f>IF(ISBLANK(INDEX('Policy Characteristics'!L:L,MATCH($C1030,'Policy Characteristics'!$C:$C,0))),"",INDEX('Policy Characteristics'!L:L,MATCH($C1030,'Policy Characteristics'!$C:$C,0)))</f>
        <v>industry-energy-efficiency-standards.html</v>
      </c>
    </row>
    <row r="1031" spans="1:18" s="4" customFormat="1" x14ac:dyDescent="0.25">
      <c r="A1031" s="276" t="str">
        <f>IF(ISBLANK(INDEX('Policy Characteristics'!A:A,MATCH($C1031,'Policy Characteristics'!$C:$C,0))),"",INDEX('Policy Characteristics'!A:A,MATCH($C1031,'Policy Characteristics'!$C:$C,0)))</f>
        <v>Industry</v>
      </c>
      <c r="B1031" s="285" t="str">
        <f>IF(ISBLANK(INDEX('Policy Characteristics'!B:B,MATCH($C1031,'Policy Characteristics'!$C:$C,0))),"",INDEX('Policy Characteristics'!B:B,MATCH($C1031,'Policy Characteristics'!$C:$C,0)))</f>
        <v>Industry Energy Efficiency Standards</v>
      </c>
      <c r="C1031" s="276" t="str">
        <f t="shared" si="41"/>
        <v>Percentage Improvement in Eqpt Efficiency Standards above BAU</v>
      </c>
      <c r="D1031" s="6" t="s">
        <v>3109</v>
      </c>
      <c r="E1031" s="47" t="s">
        <v>2426</v>
      </c>
      <c r="F1031" t="s">
        <v>3073</v>
      </c>
      <c r="G1031" s="47" t="s">
        <v>2434</v>
      </c>
      <c r="H1031" s="44">
        <v>1040</v>
      </c>
      <c r="I1031" s="347" t="s">
        <v>44</v>
      </c>
      <c r="J1031" s="277" t="str">
        <f>IF(ISBLANK(INDEX('Policy Characteristics'!D:D,MATCH($C1031,'Policy Characteristics'!$C:$C,0))),"",INDEX('Policy Characteristics'!D:D,MATCH($C1031,'Policy Characteristics'!$C:$C,0)))</f>
        <v>Industry Energy Efficiency Standards</v>
      </c>
      <c r="K1031" s="276" t="str">
        <f>IF(ISBLANK(INDEX('Policy Characteristics'!E:E,MATCH($C1031,'Policy Characteristics'!$C:$C,0))),"",INDEX('Policy Characteristics'!E:E,MATCH($C1031,'Policy Characteristics'!$C:$C,0)))</f>
        <v>indst efficiency standards</v>
      </c>
      <c r="L1031" s="284">
        <f>IF(ISBLANK(INDEX('Policy Characteristics'!F:F,MATCH($C1031,'Policy Characteristics'!$C:$C,0))),"",INDEX('Policy Characteristics'!F:F,MATCH($C1031,'Policy Characteristics'!$C:$C,0)))</f>
        <v>0</v>
      </c>
      <c r="M1031" s="284">
        <f>IF(ISBLANK(INDEX('Policy Characteristics'!G:G,MATCH($C1031,'Policy Characteristics'!$C:$C,0))),"",INDEX('Policy Characteristics'!G:G,MATCH($C1031,'Policy Characteristics'!$C:$C,0)))</f>
        <v>0.25</v>
      </c>
      <c r="N1031" s="284">
        <f>IF(ISBLANK(INDEX('Policy Characteristics'!H:H,MATCH($C1031,'Policy Characteristics'!$C:$C,0))),"",INDEX('Policy Characteristics'!H:H,MATCH($C1031,'Policy Characteristics'!$C:$C,0)))</f>
        <v>0.01</v>
      </c>
      <c r="O1031" s="276" t="str">
        <f>IF(ISBLANK(INDEX('Policy Characteristics'!I:I,MATCH($C1031,'Policy Characteristics'!$C:$C,0))),"",INDEX('Policy Characteristics'!I:I,MATCH($C1031,'Policy Characteristics'!$C:$C,0)))</f>
        <v>% reduction in energy use</v>
      </c>
      <c r="P1031" s="276" t="str">
        <f>IF(ISBLANK(INDEX('Policy Characteristics'!J:J,MATCH($C1031,'Policy Characteristics'!$C:$C,0))),"",INDEX('Policy Characteristics'!J:J,MATCH($C1031,'Policy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1" s="276" t="str">
        <f>IF(ISBLANK(INDEX('Policy Characteristics'!K:K,MATCH($C1031,'Policy Characteristics'!$C:$C,0))),"",INDEX('Policy Characteristics'!K:K,MATCH($C1031,'Policy Characteristics'!$C:$C,0)))</f>
        <v>industry-ag-main.html#eff-stds</v>
      </c>
      <c r="R1031" s="276" t="str">
        <f>IF(ISBLANK(INDEX('Policy Characteristics'!L:L,MATCH($C1031,'Policy Characteristics'!$C:$C,0))),"",INDEX('Policy Characteristics'!L:L,MATCH($C1031,'Policy Characteristics'!$C:$C,0)))</f>
        <v>industry-energy-efficiency-standards.html</v>
      </c>
    </row>
    <row r="1032" spans="1:18" s="4" customFormat="1" x14ac:dyDescent="0.25">
      <c r="A1032" s="276" t="str">
        <f>IF(ISBLANK(INDEX('Policy Characteristics'!A:A,MATCH($C1032,'Policy Characteristics'!$C:$C,0))),"",INDEX('Policy Characteristics'!A:A,MATCH($C1032,'Policy Characteristics'!$C:$C,0)))</f>
        <v>Industry</v>
      </c>
      <c r="B1032" s="285" t="str">
        <f>IF(ISBLANK(INDEX('Policy Characteristics'!B:B,MATCH($C1032,'Policy Characteristics'!$C:$C,0))),"",INDEX('Policy Characteristics'!B:B,MATCH($C1032,'Policy Characteristics'!$C:$C,0)))</f>
        <v>Industry Energy Efficiency Standards</v>
      </c>
      <c r="C1032" s="276" t="str">
        <f t="shared" si="41"/>
        <v>Percentage Improvement in Eqpt Efficiency Standards above BAU</v>
      </c>
      <c r="D1032" s="6" t="s">
        <v>3109</v>
      </c>
      <c r="E1032" s="47" t="s">
        <v>2427</v>
      </c>
      <c r="F1032" t="s">
        <v>3073</v>
      </c>
      <c r="G1032" s="47" t="s">
        <v>2431</v>
      </c>
      <c r="H1032" s="44">
        <v>1041</v>
      </c>
      <c r="I1032" s="347" t="s">
        <v>44</v>
      </c>
      <c r="J1032" s="277" t="str">
        <f>IF(ISBLANK(INDEX('Policy Characteristics'!D:D,MATCH($C1032,'Policy Characteristics'!$C:$C,0))),"",INDEX('Policy Characteristics'!D:D,MATCH($C1032,'Policy Characteristics'!$C:$C,0)))</f>
        <v>Industry Energy Efficiency Standards</v>
      </c>
      <c r="K1032" s="276" t="str">
        <f>IF(ISBLANK(INDEX('Policy Characteristics'!E:E,MATCH($C1032,'Policy Characteristics'!$C:$C,0))),"",INDEX('Policy Characteristics'!E:E,MATCH($C1032,'Policy Characteristics'!$C:$C,0)))</f>
        <v>indst efficiency standards</v>
      </c>
      <c r="L1032" s="284">
        <f>IF(ISBLANK(INDEX('Policy Characteristics'!F:F,MATCH($C1032,'Policy Characteristics'!$C:$C,0))),"",INDEX('Policy Characteristics'!F:F,MATCH($C1032,'Policy Characteristics'!$C:$C,0)))</f>
        <v>0</v>
      </c>
      <c r="M1032" s="284">
        <f>IF(ISBLANK(INDEX('Policy Characteristics'!G:G,MATCH($C1032,'Policy Characteristics'!$C:$C,0))),"",INDEX('Policy Characteristics'!G:G,MATCH($C1032,'Policy Characteristics'!$C:$C,0)))</f>
        <v>0.25</v>
      </c>
      <c r="N1032" s="284">
        <f>IF(ISBLANK(INDEX('Policy Characteristics'!H:H,MATCH($C1032,'Policy Characteristics'!$C:$C,0))),"",INDEX('Policy Characteristics'!H:H,MATCH($C1032,'Policy Characteristics'!$C:$C,0)))</f>
        <v>0.01</v>
      </c>
      <c r="O1032" s="276" t="str">
        <f>IF(ISBLANK(INDEX('Policy Characteristics'!I:I,MATCH($C1032,'Policy Characteristics'!$C:$C,0))),"",INDEX('Policy Characteristics'!I:I,MATCH($C1032,'Policy Characteristics'!$C:$C,0)))</f>
        <v>% reduction in energy use</v>
      </c>
      <c r="P1032" s="276" t="str">
        <f>IF(ISBLANK(INDEX('Policy Characteristics'!J:J,MATCH($C1032,'Policy Characteristics'!$C:$C,0))),"",INDEX('Policy Characteristics'!J:J,MATCH($C1032,'Policy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2" s="276" t="str">
        <f>IF(ISBLANK(INDEX('Policy Characteristics'!K:K,MATCH($C1032,'Policy Characteristics'!$C:$C,0))),"",INDEX('Policy Characteristics'!K:K,MATCH($C1032,'Policy Characteristics'!$C:$C,0)))</f>
        <v>industry-ag-main.html#eff-stds</v>
      </c>
      <c r="R1032" s="276" t="str">
        <f>IF(ISBLANK(INDEX('Policy Characteristics'!L:L,MATCH($C1032,'Policy Characteristics'!$C:$C,0))),"",INDEX('Policy Characteristics'!L:L,MATCH($C1032,'Policy Characteristics'!$C:$C,0)))</f>
        <v>industry-energy-efficiency-standards.html</v>
      </c>
    </row>
    <row r="1033" spans="1:18" s="4" customFormat="1" x14ac:dyDescent="0.25">
      <c r="A1033" s="276" t="str">
        <f>IF(ISBLANK(INDEX('Policy Characteristics'!A:A,MATCH($C1033,'Policy Characteristics'!$C:$C,0))),"",INDEX('Policy Characteristics'!A:A,MATCH($C1033,'Policy Characteristics'!$C:$C,0)))</f>
        <v>Industry</v>
      </c>
      <c r="B1033" s="285" t="str">
        <f>IF(ISBLANK(INDEX('Policy Characteristics'!B:B,MATCH($C1033,'Policy Characteristics'!$C:$C,0))),"",INDEX('Policy Characteristics'!B:B,MATCH($C1033,'Policy Characteristics'!$C:$C,0)))</f>
        <v>Industry Energy Efficiency Standards</v>
      </c>
      <c r="C1033" s="276" t="str">
        <f t="shared" si="41"/>
        <v>Percentage Improvement in Eqpt Efficiency Standards above BAU</v>
      </c>
      <c r="D1033" s="6" t="s">
        <v>3109</v>
      </c>
      <c r="E1033" s="47" t="s">
        <v>2428</v>
      </c>
      <c r="F1033" t="s">
        <v>3073</v>
      </c>
      <c r="G1033" s="47" t="s">
        <v>2432</v>
      </c>
      <c r="H1033" s="44">
        <v>1042</v>
      </c>
      <c r="I1033" s="347" t="s">
        <v>45</v>
      </c>
      <c r="J1033" s="277" t="str">
        <f>IF(ISBLANK(INDEX('Policy Characteristics'!D:D,MATCH($C1033,'Policy Characteristics'!$C:$C,0))),"",INDEX('Policy Characteristics'!D:D,MATCH($C1033,'Policy Characteristics'!$C:$C,0)))</f>
        <v>Industry Energy Efficiency Standards</v>
      </c>
      <c r="K1033" s="276" t="str">
        <f>IF(ISBLANK(INDEX('Policy Characteristics'!E:E,MATCH($C1033,'Policy Characteristics'!$C:$C,0))),"",INDEX('Policy Characteristics'!E:E,MATCH($C1033,'Policy Characteristics'!$C:$C,0)))</f>
        <v>indst efficiency standards</v>
      </c>
      <c r="L1033" s="284">
        <f>IF(ISBLANK(INDEX('Policy Characteristics'!F:F,MATCH($C1033,'Policy Characteristics'!$C:$C,0))),"",INDEX('Policy Characteristics'!F:F,MATCH($C1033,'Policy Characteristics'!$C:$C,0)))</f>
        <v>0</v>
      </c>
      <c r="M1033" s="284">
        <f>IF(ISBLANK(INDEX('Policy Characteristics'!G:G,MATCH($C1033,'Policy Characteristics'!$C:$C,0))),"",INDEX('Policy Characteristics'!G:G,MATCH($C1033,'Policy Characteristics'!$C:$C,0)))</f>
        <v>0.25</v>
      </c>
      <c r="N1033" s="284">
        <f>IF(ISBLANK(INDEX('Policy Characteristics'!H:H,MATCH($C1033,'Policy Characteristics'!$C:$C,0))),"",INDEX('Policy Characteristics'!H:H,MATCH($C1033,'Policy Characteristics'!$C:$C,0)))</f>
        <v>0.01</v>
      </c>
      <c r="O1033" s="276" t="str">
        <f>IF(ISBLANK(INDEX('Policy Characteristics'!I:I,MATCH($C1033,'Policy Characteristics'!$C:$C,0))),"",INDEX('Policy Characteristics'!I:I,MATCH($C1033,'Policy Characteristics'!$C:$C,0)))</f>
        <v>% reduction in energy use</v>
      </c>
      <c r="P1033" s="276" t="str">
        <f>IF(ISBLANK(INDEX('Policy Characteristics'!J:J,MATCH($C1033,'Policy Characteristics'!$C:$C,0))),"",INDEX('Policy Characteristics'!J:J,MATCH($C1033,'Policy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3" s="276" t="str">
        <f>IF(ISBLANK(INDEX('Policy Characteristics'!K:K,MATCH($C1033,'Policy Characteristics'!$C:$C,0))),"",INDEX('Policy Characteristics'!K:K,MATCH($C1033,'Policy Characteristics'!$C:$C,0)))</f>
        <v>industry-ag-main.html#eff-stds</v>
      </c>
      <c r="R1033" s="276" t="str">
        <f>IF(ISBLANK(INDEX('Policy Characteristics'!L:L,MATCH($C1033,'Policy Characteristics'!$C:$C,0))),"",INDEX('Policy Characteristics'!L:L,MATCH($C1033,'Policy Characteristics'!$C:$C,0)))</f>
        <v>industry-energy-efficiency-standards.html</v>
      </c>
    </row>
    <row r="1034" spans="1:18" s="4" customFormat="1" x14ac:dyDescent="0.25">
      <c r="A1034" s="276" t="str">
        <f>IF(ISBLANK(INDEX('Policy Characteristics'!A:A,MATCH($C1034,'Policy Characteristics'!$C:$C,0))),"",INDEX('Policy Characteristics'!A:A,MATCH($C1034,'Policy Characteristics'!$C:$C,0)))</f>
        <v>Industry</v>
      </c>
      <c r="B1034" s="285" t="str">
        <f>IF(ISBLANK(INDEX('Policy Characteristics'!B:B,MATCH($C1034,'Policy Characteristics'!$C:$C,0))),"",INDEX('Policy Characteristics'!B:B,MATCH($C1034,'Policy Characteristics'!$C:$C,0)))</f>
        <v>Industry Energy Efficiency Standards</v>
      </c>
      <c r="C1034" s="276" t="str">
        <f t="shared" si="41"/>
        <v>Percentage Improvement in Eqpt Efficiency Standards above BAU</v>
      </c>
      <c r="D1034" s="6" t="s">
        <v>3109</v>
      </c>
      <c r="E1034" s="47" t="s">
        <v>2429</v>
      </c>
      <c r="F1034" t="s">
        <v>3073</v>
      </c>
      <c r="G1034" s="47" t="s">
        <v>2435</v>
      </c>
      <c r="H1034" s="44">
        <v>1043</v>
      </c>
      <c r="I1034" s="347" t="s">
        <v>45</v>
      </c>
      <c r="J1034" s="277" t="str">
        <f>IF(ISBLANK(INDEX('Policy Characteristics'!D:D,MATCH($C1034,'Policy Characteristics'!$C:$C,0))),"",INDEX('Policy Characteristics'!D:D,MATCH($C1034,'Policy Characteristics'!$C:$C,0)))</f>
        <v>Industry Energy Efficiency Standards</v>
      </c>
      <c r="K1034" s="276" t="str">
        <f>IF(ISBLANK(INDEX('Policy Characteristics'!E:E,MATCH($C1034,'Policy Characteristics'!$C:$C,0))),"",INDEX('Policy Characteristics'!E:E,MATCH($C1034,'Policy Characteristics'!$C:$C,0)))</f>
        <v>indst efficiency standards</v>
      </c>
      <c r="L1034" s="284">
        <f>IF(ISBLANK(INDEX('Policy Characteristics'!F:F,MATCH($C1034,'Policy Characteristics'!$C:$C,0))),"",INDEX('Policy Characteristics'!F:F,MATCH($C1034,'Policy Characteristics'!$C:$C,0)))</f>
        <v>0</v>
      </c>
      <c r="M1034" s="284">
        <f>IF(ISBLANK(INDEX('Policy Characteristics'!G:G,MATCH($C1034,'Policy Characteristics'!$C:$C,0))),"",INDEX('Policy Characteristics'!G:G,MATCH($C1034,'Policy Characteristics'!$C:$C,0)))</f>
        <v>0.25</v>
      </c>
      <c r="N1034" s="284">
        <f>IF(ISBLANK(INDEX('Policy Characteristics'!H:H,MATCH($C1034,'Policy Characteristics'!$C:$C,0))),"",INDEX('Policy Characteristics'!H:H,MATCH($C1034,'Policy Characteristics'!$C:$C,0)))</f>
        <v>0.01</v>
      </c>
      <c r="O1034" s="276" t="str">
        <f>IF(ISBLANK(INDEX('Policy Characteristics'!I:I,MATCH($C1034,'Policy Characteristics'!$C:$C,0))),"",INDEX('Policy Characteristics'!I:I,MATCH($C1034,'Policy Characteristics'!$C:$C,0)))</f>
        <v>% reduction in energy use</v>
      </c>
      <c r="P1034" s="276" t="str">
        <f>IF(ISBLANK(INDEX('Policy Characteristics'!J:J,MATCH($C1034,'Policy Characteristics'!$C:$C,0))),"",INDEX('Policy Characteristics'!J:J,MATCH($C1034,'Policy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4" s="276" t="str">
        <f>IF(ISBLANK(INDEX('Policy Characteristics'!K:K,MATCH($C1034,'Policy Characteristics'!$C:$C,0))),"",INDEX('Policy Characteristics'!K:K,MATCH($C1034,'Policy Characteristics'!$C:$C,0)))</f>
        <v>industry-ag-main.html#eff-stds</v>
      </c>
      <c r="R1034" s="276" t="str">
        <f>IF(ISBLANK(INDEX('Policy Characteristics'!L:L,MATCH($C1034,'Policy Characteristics'!$C:$C,0))),"",INDEX('Policy Characteristics'!L:L,MATCH($C1034,'Policy Characteristics'!$C:$C,0)))</f>
        <v>industry-energy-efficiency-standards.html</v>
      </c>
    </row>
    <row r="1035" spans="1:18" s="4" customFormat="1" x14ac:dyDescent="0.25">
      <c r="A1035" s="276" t="str">
        <f>IF(ISBLANK(INDEX('Policy Characteristics'!A:A,MATCH($C1035,'Policy Characteristics'!$C:$C,0))),"",INDEX('Policy Characteristics'!A:A,MATCH($C1035,'Policy Characteristics'!$C:$C,0)))</f>
        <v>Industry</v>
      </c>
      <c r="B1035" s="285" t="str">
        <f>IF(ISBLANK(INDEX('Policy Characteristics'!B:B,MATCH($C1035,'Policy Characteristics'!$C:$C,0))),"",INDEX('Policy Characteristics'!B:B,MATCH($C1035,'Policy Characteristics'!$C:$C,0)))</f>
        <v>Industry Energy Efficiency Standards</v>
      </c>
      <c r="C1035" s="276" t="str">
        <f t="shared" si="41"/>
        <v>Percentage Improvement in Eqpt Efficiency Standards above BAU</v>
      </c>
      <c r="D1035" s="6" t="s">
        <v>3109</v>
      </c>
      <c r="E1035" s="47" t="s">
        <v>2736</v>
      </c>
      <c r="F1035" t="s">
        <v>3073</v>
      </c>
      <c r="G1035" s="47" t="s">
        <v>2739</v>
      </c>
      <c r="H1035" s="44">
        <v>1044</v>
      </c>
      <c r="I1035" s="347" t="s">
        <v>44</v>
      </c>
      <c r="J1035" s="277" t="str">
        <f>IF(ISBLANK(INDEX('Policy Characteristics'!D:D,MATCH($C1035,'Policy Characteristics'!$C:$C,0))),"",INDEX('Policy Characteristics'!D:D,MATCH($C1035,'Policy Characteristics'!$C:$C,0)))</f>
        <v>Industry Energy Efficiency Standards</v>
      </c>
      <c r="K1035" s="276" t="str">
        <f>IF(ISBLANK(INDEX('Policy Characteristics'!E:E,MATCH($C1035,'Policy Characteristics'!$C:$C,0))),"",INDEX('Policy Characteristics'!E:E,MATCH($C1035,'Policy Characteristics'!$C:$C,0)))</f>
        <v>indst efficiency standards</v>
      </c>
      <c r="L1035" s="284">
        <f>IF(ISBLANK(INDEX('Policy Characteristics'!F:F,MATCH($C1035,'Policy Characteristics'!$C:$C,0))),"",INDEX('Policy Characteristics'!F:F,MATCH($C1035,'Policy Characteristics'!$C:$C,0)))</f>
        <v>0</v>
      </c>
      <c r="M1035" s="284">
        <f>IF(ISBLANK(INDEX('Policy Characteristics'!G:G,MATCH($C1035,'Policy Characteristics'!$C:$C,0))),"",INDEX('Policy Characteristics'!G:G,MATCH($C1035,'Policy Characteristics'!$C:$C,0)))</f>
        <v>0.25</v>
      </c>
      <c r="N1035" s="284">
        <f>IF(ISBLANK(INDEX('Policy Characteristics'!H:H,MATCH($C1035,'Policy Characteristics'!$C:$C,0))),"",INDEX('Policy Characteristics'!H:H,MATCH($C1035,'Policy Characteristics'!$C:$C,0)))</f>
        <v>0.01</v>
      </c>
      <c r="O1035" s="276" t="str">
        <f>IF(ISBLANK(INDEX('Policy Characteristics'!I:I,MATCH($C1035,'Policy Characteristics'!$C:$C,0))),"",INDEX('Policy Characteristics'!I:I,MATCH($C1035,'Policy Characteristics'!$C:$C,0)))</f>
        <v>% reduction in energy use</v>
      </c>
      <c r="P1035" s="276" t="str">
        <f>IF(ISBLANK(INDEX('Policy Characteristics'!J:J,MATCH($C1035,'Policy Characteristics'!$C:$C,0))),"",INDEX('Policy Characteristics'!J:J,MATCH($C1035,'Policy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5" s="276" t="str">
        <f>IF(ISBLANK(INDEX('Policy Characteristics'!K:K,MATCH($C1035,'Policy Characteristics'!$C:$C,0))),"",INDEX('Policy Characteristics'!K:K,MATCH($C1035,'Policy Characteristics'!$C:$C,0)))</f>
        <v>industry-ag-main.html#eff-stds</v>
      </c>
      <c r="R1035" s="276" t="str">
        <f>IF(ISBLANK(INDEX('Policy Characteristics'!L:L,MATCH($C1035,'Policy Characteristics'!$C:$C,0))),"",INDEX('Policy Characteristics'!L:L,MATCH($C1035,'Policy Characteristics'!$C:$C,0)))</f>
        <v>industry-energy-efficiency-standards.html</v>
      </c>
    </row>
    <row r="1036" spans="1:18" s="4" customFormat="1" x14ac:dyDescent="0.25">
      <c r="A1036" s="276" t="str">
        <f>IF(ISBLANK(INDEX('Policy Characteristics'!A:A,MATCH($C1036,'Policy Characteristics'!$C:$C,0))),"",INDEX('Policy Characteristics'!A:A,MATCH($C1036,'Policy Characteristics'!$C:$C,0)))</f>
        <v>Industry</v>
      </c>
      <c r="B1036" s="285" t="str">
        <f>IF(ISBLANK(INDEX('Policy Characteristics'!B:B,MATCH($C1036,'Policy Characteristics'!$C:$C,0))),"",INDEX('Policy Characteristics'!B:B,MATCH($C1036,'Policy Characteristics'!$C:$C,0)))</f>
        <v>Industry Energy Efficiency Standards</v>
      </c>
      <c r="C1036" s="276" t="str">
        <f t="shared" si="41"/>
        <v>Percentage Improvement in Eqpt Efficiency Standards above BAU</v>
      </c>
      <c r="D1036" s="6" t="s">
        <v>3109</v>
      </c>
      <c r="E1036" s="47" t="s">
        <v>2737</v>
      </c>
      <c r="F1036" t="s">
        <v>3073</v>
      </c>
      <c r="G1036" s="47" t="s">
        <v>2741</v>
      </c>
      <c r="H1036" s="44">
        <v>1045</v>
      </c>
      <c r="I1036" s="347" t="s">
        <v>45</v>
      </c>
      <c r="J1036" s="277" t="str">
        <f>IF(ISBLANK(INDEX('Policy Characteristics'!D:D,MATCH($C1036,'Policy Characteristics'!$C:$C,0))),"",INDEX('Policy Characteristics'!D:D,MATCH($C1036,'Policy Characteristics'!$C:$C,0)))</f>
        <v>Industry Energy Efficiency Standards</v>
      </c>
      <c r="K1036" s="276" t="str">
        <f>IF(ISBLANK(INDEX('Policy Characteristics'!E:E,MATCH($C1036,'Policy Characteristics'!$C:$C,0))),"",INDEX('Policy Characteristics'!E:E,MATCH($C1036,'Policy Characteristics'!$C:$C,0)))</f>
        <v>indst efficiency standards</v>
      </c>
      <c r="L1036" s="284">
        <f>IF(ISBLANK(INDEX('Policy Characteristics'!F:F,MATCH($C1036,'Policy Characteristics'!$C:$C,0))),"",INDEX('Policy Characteristics'!F:F,MATCH($C1036,'Policy Characteristics'!$C:$C,0)))</f>
        <v>0</v>
      </c>
      <c r="M1036" s="284">
        <f>IF(ISBLANK(INDEX('Policy Characteristics'!G:G,MATCH($C1036,'Policy Characteristics'!$C:$C,0))),"",INDEX('Policy Characteristics'!G:G,MATCH($C1036,'Policy Characteristics'!$C:$C,0)))</f>
        <v>0.25</v>
      </c>
      <c r="N1036" s="284">
        <f>IF(ISBLANK(INDEX('Policy Characteristics'!H:H,MATCH($C1036,'Policy Characteristics'!$C:$C,0))),"",INDEX('Policy Characteristics'!H:H,MATCH($C1036,'Policy Characteristics'!$C:$C,0)))</f>
        <v>0.01</v>
      </c>
      <c r="O1036" s="276" t="str">
        <f>IF(ISBLANK(INDEX('Policy Characteristics'!I:I,MATCH($C1036,'Policy Characteristics'!$C:$C,0))),"",INDEX('Policy Characteristics'!I:I,MATCH($C1036,'Policy Characteristics'!$C:$C,0)))</f>
        <v>% reduction in energy use</v>
      </c>
      <c r="P1036" s="276" t="str">
        <f>IF(ISBLANK(INDEX('Policy Characteristics'!J:J,MATCH($C1036,'Policy Characteristics'!$C:$C,0))),"",INDEX('Policy Characteristics'!J:J,MATCH($C1036,'Policy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6" s="276" t="str">
        <f>IF(ISBLANK(INDEX('Policy Characteristics'!K:K,MATCH($C1036,'Policy Characteristics'!$C:$C,0))),"",INDEX('Policy Characteristics'!K:K,MATCH($C1036,'Policy Characteristics'!$C:$C,0)))</f>
        <v>industry-ag-main.html#eff-stds</v>
      </c>
      <c r="R1036" s="276" t="str">
        <f>IF(ISBLANK(INDEX('Policy Characteristics'!L:L,MATCH($C1036,'Policy Characteristics'!$C:$C,0))),"",INDEX('Policy Characteristics'!L:L,MATCH($C1036,'Policy Characteristics'!$C:$C,0)))</f>
        <v>industry-energy-efficiency-standards.html</v>
      </c>
    </row>
    <row r="1037" spans="1:18" s="4" customFormat="1" x14ac:dyDescent="0.25">
      <c r="A1037" s="276" t="str">
        <f>IF(ISBLANK(INDEX('Policy Characteristics'!A:A,MATCH($C1037,'Policy Characteristics'!$C:$C,0))),"",INDEX('Policy Characteristics'!A:A,MATCH($C1037,'Policy Characteristics'!$C:$C,0)))</f>
        <v>Industry</v>
      </c>
      <c r="B1037" s="285" t="str">
        <f>IF(ISBLANK(INDEX('Policy Characteristics'!B:B,MATCH($C1037,'Policy Characteristics'!$C:$C,0))),"",INDEX('Policy Characteristics'!B:B,MATCH($C1037,'Policy Characteristics'!$C:$C,0)))</f>
        <v>Industry Energy Efficiency Standards</v>
      </c>
      <c r="C1037" s="276" t="str">
        <f t="shared" si="41"/>
        <v>Percentage Improvement in Eqpt Efficiency Standards above BAU</v>
      </c>
      <c r="D1037" s="6" t="s">
        <v>3109</v>
      </c>
      <c r="E1037" s="47" t="s">
        <v>2738</v>
      </c>
      <c r="F1037" t="s">
        <v>3073</v>
      </c>
      <c r="G1037" s="47" t="s">
        <v>2742</v>
      </c>
      <c r="H1037" s="44">
        <v>1046</v>
      </c>
      <c r="I1037" s="347" t="s">
        <v>45</v>
      </c>
      <c r="J1037" s="277" t="str">
        <f>IF(ISBLANK(INDEX('Policy Characteristics'!D:D,MATCH($C1037,'Policy Characteristics'!$C:$C,0))),"",INDEX('Policy Characteristics'!D:D,MATCH($C1037,'Policy Characteristics'!$C:$C,0)))</f>
        <v>Industry Energy Efficiency Standards</v>
      </c>
      <c r="K1037" s="276" t="str">
        <f>IF(ISBLANK(INDEX('Policy Characteristics'!E:E,MATCH($C1037,'Policy Characteristics'!$C:$C,0))),"",INDEX('Policy Characteristics'!E:E,MATCH($C1037,'Policy Characteristics'!$C:$C,0)))</f>
        <v>indst efficiency standards</v>
      </c>
      <c r="L1037" s="284">
        <f>IF(ISBLANK(INDEX('Policy Characteristics'!F:F,MATCH($C1037,'Policy Characteristics'!$C:$C,0))),"",INDEX('Policy Characteristics'!F:F,MATCH($C1037,'Policy Characteristics'!$C:$C,0)))</f>
        <v>0</v>
      </c>
      <c r="M1037" s="284">
        <f>IF(ISBLANK(INDEX('Policy Characteristics'!G:G,MATCH($C1037,'Policy Characteristics'!$C:$C,0))),"",INDEX('Policy Characteristics'!G:G,MATCH($C1037,'Policy Characteristics'!$C:$C,0)))</f>
        <v>0.25</v>
      </c>
      <c r="N1037" s="284">
        <f>IF(ISBLANK(INDEX('Policy Characteristics'!H:H,MATCH($C1037,'Policy Characteristics'!$C:$C,0))),"",INDEX('Policy Characteristics'!H:H,MATCH($C1037,'Policy Characteristics'!$C:$C,0)))</f>
        <v>0.01</v>
      </c>
      <c r="O1037" s="276" t="str">
        <f>IF(ISBLANK(INDEX('Policy Characteristics'!I:I,MATCH($C1037,'Policy Characteristics'!$C:$C,0))),"",INDEX('Policy Characteristics'!I:I,MATCH($C1037,'Policy Characteristics'!$C:$C,0)))</f>
        <v>% reduction in energy use</v>
      </c>
      <c r="P1037" s="276" t="str">
        <f>IF(ISBLANK(INDEX('Policy Characteristics'!J:J,MATCH($C1037,'Policy Characteristics'!$C:$C,0))),"",INDEX('Policy Characteristics'!J:J,MATCH($C1037,'Policy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7" s="276" t="str">
        <f>IF(ISBLANK(INDEX('Policy Characteristics'!K:K,MATCH($C1037,'Policy Characteristics'!$C:$C,0))),"",INDEX('Policy Characteristics'!K:K,MATCH($C1037,'Policy Characteristics'!$C:$C,0)))</f>
        <v>industry-ag-main.html#eff-stds</v>
      </c>
      <c r="R1037" s="276" t="str">
        <f>IF(ISBLANK(INDEX('Policy Characteristics'!L:L,MATCH($C1037,'Policy Characteristics'!$C:$C,0))),"",INDEX('Policy Characteristics'!L:L,MATCH($C1037,'Policy Characteristics'!$C:$C,0)))</f>
        <v>industry-energy-efficiency-standards.html</v>
      </c>
    </row>
    <row r="1038" spans="1:18" s="4" customFormat="1" x14ac:dyDescent="0.25">
      <c r="A1038" s="276" t="str">
        <f>IF(ISBLANK(INDEX('Policy Characteristics'!A:A,MATCH($C1038,'Policy Characteristics'!$C:$C,0))),"",INDEX('Policy Characteristics'!A:A,MATCH($C1038,'Policy Characteristics'!$C:$C,0)))</f>
        <v>Industry</v>
      </c>
      <c r="B1038" s="285" t="str">
        <f>IF(ISBLANK(INDEX('Policy Characteristics'!B:B,MATCH($C1038,'Policy Characteristics'!$C:$C,0))),"",INDEX('Policy Characteristics'!B:B,MATCH($C1038,'Policy Characteristics'!$C:$C,0)))</f>
        <v>Industry Energy Efficiency Standards</v>
      </c>
      <c r="C1038" s="276" t="str">
        <f t="shared" si="41"/>
        <v>Percentage Improvement in Eqpt Efficiency Standards above BAU</v>
      </c>
      <c r="D1038" s="6" t="s">
        <v>3109</v>
      </c>
      <c r="E1038" s="47" t="s">
        <v>2735</v>
      </c>
      <c r="F1038" t="s">
        <v>3073</v>
      </c>
      <c r="G1038" s="47" t="s">
        <v>2740</v>
      </c>
      <c r="H1038" s="44">
        <v>1047</v>
      </c>
      <c r="I1038" s="347" t="s">
        <v>45</v>
      </c>
      <c r="J1038" s="277" t="str">
        <f>IF(ISBLANK(INDEX('Policy Characteristics'!D:D,MATCH($C1038,'Policy Characteristics'!$C:$C,0))),"",INDEX('Policy Characteristics'!D:D,MATCH($C1038,'Policy Characteristics'!$C:$C,0)))</f>
        <v>Industry Energy Efficiency Standards</v>
      </c>
      <c r="K1038" s="276" t="str">
        <f>IF(ISBLANK(INDEX('Policy Characteristics'!E:E,MATCH($C1038,'Policy Characteristics'!$C:$C,0))),"",INDEX('Policy Characteristics'!E:E,MATCH($C1038,'Policy Characteristics'!$C:$C,0)))</f>
        <v>indst efficiency standards</v>
      </c>
      <c r="L1038" s="284">
        <f>IF(ISBLANK(INDEX('Policy Characteristics'!F:F,MATCH($C1038,'Policy Characteristics'!$C:$C,0))),"",INDEX('Policy Characteristics'!F:F,MATCH($C1038,'Policy Characteristics'!$C:$C,0)))</f>
        <v>0</v>
      </c>
      <c r="M1038" s="284">
        <f>IF(ISBLANK(INDEX('Policy Characteristics'!G:G,MATCH($C1038,'Policy Characteristics'!$C:$C,0))),"",INDEX('Policy Characteristics'!G:G,MATCH($C1038,'Policy Characteristics'!$C:$C,0)))</f>
        <v>0.25</v>
      </c>
      <c r="N1038" s="284">
        <f>IF(ISBLANK(INDEX('Policy Characteristics'!H:H,MATCH($C1038,'Policy Characteristics'!$C:$C,0))),"",INDEX('Policy Characteristics'!H:H,MATCH($C1038,'Policy Characteristics'!$C:$C,0)))</f>
        <v>0.01</v>
      </c>
      <c r="O1038" s="276" t="str">
        <f>IF(ISBLANK(INDEX('Policy Characteristics'!I:I,MATCH($C1038,'Policy Characteristics'!$C:$C,0))),"",INDEX('Policy Characteristics'!I:I,MATCH($C1038,'Policy Characteristics'!$C:$C,0)))</f>
        <v>% reduction in energy use</v>
      </c>
      <c r="P1038" s="276" t="str">
        <f>IF(ISBLANK(INDEX('Policy Characteristics'!J:J,MATCH($C1038,'Policy Characteristics'!$C:$C,0))),"",INDEX('Policy Characteristics'!J:J,MATCH($C1038,'Policy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8" s="276" t="str">
        <f>IF(ISBLANK(INDEX('Policy Characteristics'!K:K,MATCH($C1038,'Policy Characteristics'!$C:$C,0))),"",INDEX('Policy Characteristics'!K:K,MATCH($C1038,'Policy Characteristics'!$C:$C,0)))</f>
        <v>industry-ag-main.html#eff-stds</v>
      </c>
      <c r="R1038" s="276" t="str">
        <f>IF(ISBLANK(INDEX('Policy Characteristics'!L:L,MATCH($C1038,'Policy Characteristics'!$C:$C,0))),"",INDEX('Policy Characteristics'!L:L,MATCH($C1038,'Policy Characteristics'!$C:$C,0)))</f>
        <v>industry-energy-efficiency-standards.html</v>
      </c>
    </row>
    <row r="1039" spans="1:18" s="4" customFormat="1" x14ac:dyDescent="0.25">
      <c r="A1039" s="276" t="str">
        <f>IF(ISBLANK(INDEX('Policy Characteristics'!A:A,MATCH($C1039,'Policy Characteristics'!$C:$C,0))),"",INDEX('Policy Characteristics'!A:A,MATCH($C1039,'Policy Characteristics'!$C:$C,0)))</f>
        <v>Industry</v>
      </c>
      <c r="B1039" s="285" t="str">
        <f>IF(ISBLANK(INDEX('Policy Characteristics'!B:B,MATCH($C1039,'Policy Characteristics'!$C:$C,0))),"",INDEX('Policy Characteristics'!B:B,MATCH($C1039,'Policy Characteristics'!$C:$C,0)))</f>
        <v>Industry Energy Efficiency Standards</v>
      </c>
      <c r="C1039" s="276" t="str">
        <f t="shared" si="41"/>
        <v>Percentage Improvement in Eqpt Efficiency Standards above BAU</v>
      </c>
      <c r="D1039" s="6" t="s">
        <v>3110</v>
      </c>
      <c r="E1039" s="47" t="s">
        <v>2424</v>
      </c>
      <c r="F1039" t="s">
        <v>2605</v>
      </c>
      <c r="G1039" s="47" t="s">
        <v>2430</v>
      </c>
      <c r="H1039" s="44">
        <v>1048</v>
      </c>
      <c r="I1039" s="347" t="s">
        <v>44</v>
      </c>
      <c r="J1039" s="277" t="str">
        <f>IF(ISBLANK(INDEX('Policy Characteristics'!D:D,MATCH($C1039,'Policy Characteristics'!$C:$C,0))),"",INDEX('Policy Characteristics'!D:D,MATCH($C1039,'Policy Characteristics'!$C:$C,0)))</f>
        <v>Industry Energy Efficiency Standards</v>
      </c>
      <c r="K1039" s="276" t="str">
        <f>IF(ISBLANK(INDEX('Policy Characteristics'!E:E,MATCH($C1039,'Policy Characteristics'!$C:$C,0))),"",INDEX('Policy Characteristics'!E:E,MATCH($C1039,'Policy Characteristics'!$C:$C,0)))</f>
        <v>indst efficiency standards</v>
      </c>
      <c r="L1039" s="284">
        <f>IF(ISBLANK(INDEX('Policy Characteristics'!F:F,MATCH($C1039,'Policy Characteristics'!$C:$C,0))),"",INDEX('Policy Characteristics'!F:F,MATCH($C1039,'Policy Characteristics'!$C:$C,0)))</f>
        <v>0</v>
      </c>
      <c r="M1039" s="284">
        <f>IF(ISBLANK(INDEX('Policy Characteristics'!G:G,MATCH($C1039,'Policy Characteristics'!$C:$C,0))),"",INDEX('Policy Characteristics'!G:G,MATCH($C1039,'Policy Characteristics'!$C:$C,0)))</f>
        <v>0.25</v>
      </c>
      <c r="N1039" s="284">
        <f>IF(ISBLANK(INDEX('Policy Characteristics'!H:H,MATCH($C1039,'Policy Characteristics'!$C:$C,0))),"",INDEX('Policy Characteristics'!H:H,MATCH($C1039,'Policy Characteristics'!$C:$C,0)))</f>
        <v>0.01</v>
      </c>
      <c r="O1039" s="276" t="str">
        <f>IF(ISBLANK(INDEX('Policy Characteristics'!I:I,MATCH($C1039,'Policy Characteristics'!$C:$C,0))),"",INDEX('Policy Characteristics'!I:I,MATCH($C1039,'Policy Characteristics'!$C:$C,0)))</f>
        <v>% reduction in energy use</v>
      </c>
      <c r="P1039" s="276" t="str">
        <f>IF(ISBLANK(INDEX('Policy Characteristics'!J:J,MATCH($C1039,'Policy Characteristics'!$C:$C,0))),"",INDEX('Policy Characteristics'!J:J,MATCH($C1039,'Policy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39" s="276" t="str">
        <f>IF(ISBLANK(INDEX('Policy Characteristics'!K:K,MATCH($C1039,'Policy Characteristics'!$C:$C,0))),"",INDEX('Policy Characteristics'!K:K,MATCH($C1039,'Policy Characteristics'!$C:$C,0)))</f>
        <v>industry-ag-main.html#eff-stds</v>
      </c>
      <c r="R1039" s="276" t="str">
        <f>IF(ISBLANK(INDEX('Policy Characteristics'!L:L,MATCH($C1039,'Policy Characteristics'!$C:$C,0))),"",INDEX('Policy Characteristics'!L:L,MATCH($C1039,'Policy Characteristics'!$C:$C,0)))</f>
        <v>industry-energy-efficiency-standards.html</v>
      </c>
    </row>
    <row r="1040" spans="1:18" s="4" customFormat="1" x14ac:dyDescent="0.25">
      <c r="A1040" s="276" t="str">
        <f>IF(ISBLANK(INDEX('Policy Characteristics'!A:A,MATCH($C1040,'Policy Characteristics'!$C:$C,0))),"",INDEX('Policy Characteristics'!A:A,MATCH($C1040,'Policy Characteristics'!$C:$C,0)))</f>
        <v>Industry</v>
      </c>
      <c r="B1040" s="285" t="str">
        <f>IF(ISBLANK(INDEX('Policy Characteristics'!B:B,MATCH($C1040,'Policy Characteristics'!$C:$C,0))),"",INDEX('Policy Characteristics'!B:B,MATCH($C1040,'Policy Characteristics'!$C:$C,0)))</f>
        <v>Industry Energy Efficiency Standards</v>
      </c>
      <c r="C1040" s="276" t="str">
        <f t="shared" si="41"/>
        <v>Percentage Improvement in Eqpt Efficiency Standards above BAU</v>
      </c>
      <c r="D1040" s="6" t="s">
        <v>3110</v>
      </c>
      <c r="E1040" s="47" t="s">
        <v>2425</v>
      </c>
      <c r="F1040" t="s">
        <v>2605</v>
      </c>
      <c r="G1040" s="47" t="s">
        <v>2433</v>
      </c>
      <c r="H1040" s="44">
        <v>1049</v>
      </c>
      <c r="I1040" s="347" t="s">
        <v>44</v>
      </c>
      <c r="J1040" s="277" t="str">
        <f>IF(ISBLANK(INDEX('Policy Characteristics'!D:D,MATCH($C1040,'Policy Characteristics'!$C:$C,0))),"",INDEX('Policy Characteristics'!D:D,MATCH($C1040,'Policy Characteristics'!$C:$C,0)))</f>
        <v>Industry Energy Efficiency Standards</v>
      </c>
      <c r="K1040" s="276" t="str">
        <f>IF(ISBLANK(INDEX('Policy Characteristics'!E:E,MATCH($C1040,'Policy Characteristics'!$C:$C,0))),"",INDEX('Policy Characteristics'!E:E,MATCH($C1040,'Policy Characteristics'!$C:$C,0)))</f>
        <v>indst efficiency standards</v>
      </c>
      <c r="L1040" s="284">
        <f>IF(ISBLANK(INDEX('Policy Characteristics'!F:F,MATCH($C1040,'Policy Characteristics'!$C:$C,0))),"",INDEX('Policy Characteristics'!F:F,MATCH($C1040,'Policy Characteristics'!$C:$C,0)))</f>
        <v>0</v>
      </c>
      <c r="M1040" s="284">
        <f>IF(ISBLANK(INDEX('Policy Characteristics'!G:G,MATCH($C1040,'Policy Characteristics'!$C:$C,0))),"",INDEX('Policy Characteristics'!G:G,MATCH($C1040,'Policy Characteristics'!$C:$C,0)))</f>
        <v>0.25</v>
      </c>
      <c r="N1040" s="284">
        <f>IF(ISBLANK(INDEX('Policy Characteristics'!H:H,MATCH($C1040,'Policy Characteristics'!$C:$C,0))),"",INDEX('Policy Characteristics'!H:H,MATCH($C1040,'Policy Characteristics'!$C:$C,0)))</f>
        <v>0.01</v>
      </c>
      <c r="O1040" s="276" t="str">
        <f>IF(ISBLANK(INDEX('Policy Characteristics'!I:I,MATCH($C1040,'Policy Characteristics'!$C:$C,0))),"",INDEX('Policy Characteristics'!I:I,MATCH($C1040,'Policy Characteristics'!$C:$C,0)))</f>
        <v>% reduction in energy use</v>
      </c>
      <c r="P1040" s="276" t="str">
        <f>IF(ISBLANK(INDEX('Policy Characteristics'!J:J,MATCH($C1040,'Policy Characteristics'!$C:$C,0))),"",INDEX('Policy Characteristics'!J:J,MATCH($C1040,'Policy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0" s="276" t="str">
        <f>IF(ISBLANK(INDEX('Policy Characteristics'!K:K,MATCH($C1040,'Policy Characteristics'!$C:$C,0))),"",INDEX('Policy Characteristics'!K:K,MATCH($C1040,'Policy Characteristics'!$C:$C,0)))</f>
        <v>industry-ag-main.html#eff-stds</v>
      </c>
      <c r="R1040" s="276" t="str">
        <f>IF(ISBLANK(INDEX('Policy Characteristics'!L:L,MATCH($C1040,'Policy Characteristics'!$C:$C,0))),"",INDEX('Policy Characteristics'!L:L,MATCH($C1040,'Policy Characteristics'!$C:$C,0)))</f>
        <v>industry-energy-efficiency-standards.html</v>
      </c>
    </row>
    <row r="1041" spans="1:18" s="4" customFormat="1" x14ac:dyDescent="0.25">
      <c r="A1041" s="276" t="str">
        <f>IF(ISBLANK(INDEX('Policy Characteristics'!A:A,MATCH($C1041,'Policy Characteristics'!$C:$C,0))),"",INDEX('Policy Characteristics'!A:A,MATCH($C1041,'Policy Characteristics'!$C:$C,0)))</f>
        <v>Industry</v>
      </c>
      <c r="B1041" s="285" t="str">
        <f>IF(ISBLANK(INDEX('Policy Characteristics'!B:B,MATCH($C1041,'Policy Characteristics'!$C:$C,0))),"",INDEX('Policy Characteristics'!B:B,MATCH($C1041,'Policy Characteristics'!$C:$C,0)))</f>
        <v>Industry Energy Efficiency Standards</v>
      </c>
      <c r="C1041" s="276" t="str">
        <f t="shared" si="41"/>
        <v>Percentage Improvement in Eqpt Efficiency Standards above BAU</v>
      </c>
      <c r="D1041" s="6" t="s">
        <v>3110</v>
      </c>
      <c r="E1041" s="47" t="s">
        <v>2426</v>
      </c>
      <c r="F1041" t="s">
        <v>2605</v>
      </c>
      <c r="G1041" s="47" t="s">
        <v>2434</v>
      </c>
      <c r="H1041" s="44">
        <v>1050</v>
      </c>
      <c r="I1041" s="347" t="s">
        <v>44</v>
      </c>
      <c r="J1041" s="277" t="str">
        <f>IF(ISBLANK(INDEX('Policy Characteristics'!D:D,MATCH($C1041,'Policy Characteristics'!$C:$C,0))),"",INDEX('Policy Characteristics'!D:D,MATCH($C1041,'Policy Characteristics'!$C:$C,0)))</f>
        <v>Industry Energy Efficiency Standards</v>
      </c>
      <c r="K1041" s="276" t="str">
        <f>IF(ISBLANK(INDEX('Policy Characteristics'!E:E,MATCH($C1041,'Policy Characteristics'!$C:$C,0))),"",INDEX('Policy Characteristics'!E:E,MATCH($C1041,'Policy Characteristics'!$C:$C,0)))</f>
        <v>indst efficiency standards</v>
      </c>
      <c r="L1041" s="284">
        <f>IF(ISBLANK(INDEX('Policy Characteristics'!F:F,MATCH($C1041,'Policy Characteristics'!$C:$C,0))),"",INDEX('Policy Characteristics'!F:F,MATCH($C1041,'Policy Characteristics'!$C:$C,0)))</f>
        <v>0</v>
      </c>
      <c r="M1041" s="284">
        <f>IF(ISBLANK(INDEX('Policy Characteristics'!G:G,MATCH($C1041,'Policy Characteristics'!$C:$C,0))),"",INDEX('Policy Characteristics'!G:G,MATCH($C1041,'Policy Characteristics'!$C:$C,0)))</f>
        <v>0.25</v>
      </c>
      <c r="N1041" s="284">
        <f>IF(ISBLANK(INDEX('Policy Characteristics'!H:H,MATCH($C1041,'Policy Characteristics'!$C:$C,0))),"",INDEX('Policy Characteristics'!H:H,MATCH($C1041,'Policy Characteristics'!$C:$C,0)))</f>
        <v>0.01</v>
      </c>
      <c r="O1041" s="276" t="str">
        <f>IF(ISBLANK(INDEX('Policy Characteristics'!I:I,MATCH($C1041,'Policy Characteristics'!$C:$C,0))),"",INDEX('Policy Characteristics'!I:I,MATCH($C1041,'Policy Characteristics'!$C:$C,0)))</f>
        <v>% reduction in energy use</v>
      </c>
      <c r="P1041" s="276" t="str">
        <f>IF(ISBLANK(INDEX('Policy Characteristics'!J:J,MATCH($C1041,'Policy Characteristics'!$C:$C,0))),"",INDEX('Policy Characteristics'!J:J,MATCH($C1041,'Policy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1" s="276" t="str">
        <f>IF(ISBLANK(INDEX('Policy Characteristics'!K:K,MATCH($C1041,'Policy Characteristics'!$C:$C,0))),"",INDEX('Policy Characteristics'!K:K,MATCH($C1041,'Policy Characteristics'!$C:$C,0)))</f>
        <v>industry-ag-main.html#eff-stds</v>
      </c>
      <c r="R1041" s="276" t="str">
        <f>IF(ISBLANK(INDEX('Policy Characteristics'!L:L,MATCH($C1041,'Policy Characteristics'!$C:$C,0))),"",INDEX('Policy Characteristics'!L:L,MATCH($C1041,'Policy Characteristics'!$C:$C,0)))</f>
        <v>industry-energy-efficiency-standards.html</v>
      </c>
    </row>
    <row r="1042" spans="1:18" s="4" customFormat="1" x14ac:dyDescent="0.25">
      <c r="A1042" s="276" t="str">
        <f>IF(ISBLANK(INDEX('Policy Characteristics'!A:A,MATCH($C1042,'Policy Characteristics'!$C:$C,0))),"",INDEX('Policy Characteristics'!A:A,MATCH($C1042,'Policy Characteristics'!$C:$C,0)))</f>
        <v>Industry</v>
      </c>
      <c r="B1042" s="285" t="str">
        <f>IF(ISBLANK(INDEX('Policy Characteristics'!B:B,MATCH($C1042,'Policy Characteristics'!$C:$C,0))),"",INDEX('Policy Characteristics'!B:B,MATCH($C1042,'Policy Characteristics'!$C:$C,0)))</f>
        <v>Industry Energy Efficiency Standards</v>
      </c>
      <c r="C1042" s="276" t="str">
        <f t="shared" si="41"/>
        <v>Percentage Improvement in Eqpt Efficiency Standards above BAU</v>
      </c>
      <c r="D1042" s="6" t="s">
        <v>3110</v>
      </c>
      <c r="E1042" s="47" t="s">
        <v>2427</v>
      </c>
      <c r="F1042" t="s">
        <v>2605</v>
      </c>
      <c r="G1042" s="47" t="s">
        <v>2431</v>
      </c>
      <c r="H1042" s="44">
        <v>1051</v>
      </c>
      <c r="I1042" s="347" t="s">
        <v>45</v>
      </c>
      <c r="J1042" s="277" t="str">
        <f>IF(ISBLANK(INDEX('Policy Characteristics'!D:D,MATCH($C1042,'Policy Characteristics'!$C:$C,0))),"",INDEX('Policy Characteristics'!D:D,MATCH($C1042,'Policy Characteristics'!$C:$C,0)))</f>
        <v>Industry Energy Efficiency Standards</v>
      </c>
      <c r="K1042" s="276" t="str">
        <f>IF(ISBLANK(INDEX('Policy Characteristics'!E:E,MATCH($C1042,'Policy Characteristics'!$C:$C,0))),"",INDEX('Policy Characteristics'!E:E,MATCH($C1042,'Policy Characteristics'!$C:$C,0)))</f>
        <v>indst efficiency standards</v>
      </c>
      <c r="L1042" s="284">
        <f>IF(ISBLANK(INDEX('Policy Characteristics'!F:F,MATCH($C1042,'Policy Characteristics'!$C:$C,0))),"",INDEX('Policy Characteristics'!F:F,MATCH($C1042,'Policy Characteristics'!$C:$C,0)))</f>
        <v>0</v>
      </c>
      <c r="M1042" s="284">
        <f>IF(ISBLANK(INDEX('Policy Characteristics'!G:G,MATCH($C1042,'Policy Characteristics'!$C:$C,0))),"",INDEX('Policy Characteristics'!G:G,MATCH($C1042,'Policy Characteristics'!$C:$C,0)))</f>
        <v>0.25</v>
      </c>
      <c r="N1042" s="284">
        <f>IF(ISBLANK(INDEX('Policy Characteristics'!H:H,MATCH($C1042,'Policy Characteristics'!$C:$C,0))),"",INDEX('Policy Characteristics'!H:H,MATCH($C1042,'Policy Characteristics'!$C:$C,0)))</f>
        <v>0.01</v>
      </c>
      <c r="O1042" s="276" t="str">
        <f>IF(ISBLANK(INDEX('Policy Characteristics'!I:I,MATCH($C1042,'Policy Characteristics'!$C:$C,0))),"",INDEX('Policy Characteristics'!I:I,MATCH($C1042,'Policy Characteristics'!$C:$C,0)))</f>
        <v>% reduction in energy use</v>
      </c>
      <c r="P1042" s="276" t="str">
        <f>IF(ISBLANK(INDEX('Policy Characteristics'!J:J,MATCH($C1042,'Policy Characteristics'!$C:$C,0))),"",INDEX('Policy Characteristics'!J:J,MATCH($C1042,'Policy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2" s="276" t="str">
        <f>IF(ISBLANK(INDEX('Policy Characteristics'!K:K,MATCH($C1042,'Policy Characteristics'!$C:$C,0))),"",INDEX('Policy Characteristics'!K:K,MATCH($C1042,'Policy Characteristics'!$C:$C,0)))</f>
        <v>industry-ag-main.html#eff-stds</v>
      </c>
      <c r="R1042" s="276" t="str">
        <f>IF(ISBLANK(INDEX('Policy Characteristics'!L:L,MATCH($C1042,'Policy Characteristics'!$C:$C,0))),"",INDEX('Policy Characteristics'!L:L,MATCH($C1042,'Policy Characteristics'!$C:$C,0)))</f>
        <v>industry-energy-efficiency-standards.html</v>
      </c>
    </row>
    <row r="1043" spans="1:18" s="4" customFormat="1" x14ac:dyDescent="0.25">
      <c r="A1043" s="276" t="str">
        <f>IF(ISBLANK(INDEX('Policy Characteristics'!A:A,MATCH($C1043,'Policy Characteristics'!$C:$C,0))),"",INDEX('Policy Characteristics'!A:A,MATCH($C1043,'Policy Characteristics'!$C:$C,0)))</f>
        <v>Industry</v>
      </c>
      <c r="B1043" s="285" t="str">
        <f>IF(ISBLANK(INDEX('Policy Characteristics'!B:B,MATCH($C1043,'Policy Characteristics'!$C:$C,0))),"",INDEX('Policy Characteristics'!B:B,MATCH($C1043,'Policy Characteristics'!$C:$C,0)))</f>
        <v>Industry Energy Efficiency Standards</v>
      </c>
      <c r="C1043" s="276" t="str">
        <f t="shared" si="41"/>
        <v>Percentage Improvement in Eqpt Efficiency Standards above BAU</v>
      </c>
      <c r="D1043" s="6" t="s">
        <v>3110</v>
      </c>
      <c r="E1043" s="47" t="s">
        <v>2428</v>
      </c>
      <c r="F1043" t="s">
        <v>2605</v>
      </c>
      <c r="G1043" s="47" t="s">
        <v>2432</v>
      </c>
      <c r="H1043" s="44">
        <v>1052</v>
      </c>
      <c r="I1043" s="347" t="s">
        <v>44</v>
      </c>
      <c r="J1043" s="277" t="str">
        <f>IF(ISBLANK(INDEX('Policy Characteristics'!D:D,MATCH($C1043,'Policy Characteristics'!$C:$C,0))),"",INDEX('Policy Characteristics'!D:D,MATCH($C1043,'Policy Characteristics'!$C:$C,0)))</f>
        <v>Industry Energy Efficiency Standards</v>
      </c>
      <c r="K1043" s="276" t="str">
        <f>IF(ISBLANK(INDEX('Policy Characteristics'!E:E,MATCH($C1043,'Policy Characteristics'!$C:$C,0))),"",INDEX('Policy Characteristics'!E:E,MATCH($C1043,'Policy Characteristics'!$C:$C,0)))</f>
        <v>indst efficiency standards</v>
      </c>
      <c r="L1043" s="284">
        <f>IF(ISBLANK(INDEX('Policy Characteristics'!F:F,MATCH($C1043,'Policy Characteristics'!$C:$C,0))),"",INDEX('Policy Characteristics'!F:F,MATCH($C1043,'Policy Characteristics'!$C:$C,0)))</f>
        <v>0</v>
      </c>
      <c r="M1043" s="284">
        <f>IF(ISBLANK(INDEX('Policy Characteristics'!G:G,MATCH($C1043,'Policy Characteristics'!$C:$C,0))),"",INDEX('Policy Characteristics'!G:G,MATCH($C1043,'Policy Characteristics'!$C:$C,0)))</f>
        <v>0.25</v>
      </c>
      <c r="N1043" s="284">
        <f>IF(ISBLANK(INDEX('Policy Characteristics'!H:H,MATCH($C1043,'Policy Characteristics'!$C:$C,0))),"",INDEX('Policy Characteristics'!H:H,MATCH($C1043,'Policy Characteristics'!$C:$C,0)))</f>
        <v>0.01</v>
      </c>
      <c r="O1043" s="276" t="str">
        <f>IF(ISBLANK(INDEX('Policy Characteristics'!I:I,MATCH($C1043,'Policy Characteristics'!$C:$C,0))),"",INDEX('Policy Characteristics'!I:I,MATCH($C1043,'Policy Characteristics'!$C:$C,0)))</f>
        <v>% reduction in energy use</v>
      </c>
      <c r="P1043" s="276" t="str">
        <f>IF(ISBLANK(INDEX('Policy Characteristics'!J:J,MATCH($C1043,'Policy Characteristics'!$C:$C,0))),"",INDEX('Policy Characteristics'!J:J,MATCH($C1043,'Policy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3" s="276" t="str">
        <f>IF(ISBLANK(INDEX('Policy Characteristics'!K:K,MATCH($C1043,'Policy Characteristics'!$C:$C,0))),"",INDEX('Policy Characteristics'!K:K,MATCH($C1043,'Policy Characteristics'!$C:$C,0)))</f>
        <v>industry-ag-main.html#eff-stds</v>
      </c>
      <c r="R1043" s="276" t="str">
        <f>IF(ISBLANK(INDEX('Policy Characteristics'!L:L,MATCH($C1043,'Policy Characteristics'!$C:$C,0))),"",INDEX('Policy Characteristics'!L:L,MATCH($C1043,'Policy Characteristics'!$C:$C,0)))</f>
        <v>industry-energy-efficiency-standards.html</v>
      </c>
    </row>
    <row r="1044" spans="1:18" s="4" customFormat="1" x14ac:dyDescent="0.25">
      <c r="A1044" s="276" t="str">
        <f>IF(ISBLANK(INDEX('Policy Characteristics'!A:A,MATCH($C1044,'Policy Characteristics'!$C:$C,0))),"",INDEX('Policy Characteristics'!A:A,MATCH($C1044,'Policy Characteristics'!$C:$C,0)))</f>
        <v>Industry</v>
      </c>
      <c r="B1044" s="285" t="str">
        <f>IF(ISBLANK(INDEX('Policy Characteristics'!B:B,MATCH($C1044,'Policy Characteristics'!$C:$C,0))),"",INDEX('Policy Characteristics'!B:B,MATCH($C1044,'Policy Characteristics'!$C:$C,0)))</f>
        <v>Industry Energy Efficiency Standards</v>
      </c>
      <c r="C1044" s="276" t="str">
        <f t="shared" si="41"/>
        <v>Percentage Improvement in Eqpt Efficiency Standards above BAU</v>
      </c>
      <c r="D1044" s="6" t="s">
        <v>3110</v>
      </c>
      <c r="E1044" s="47" t="s">
        <v>2429</v>
      </c>
      <c r="F1044" t="s">
        <v>2605</v>
      </c>
      <c r="G1044" s="47" t="s">
        <v>2435</v>
      </c>
      <c r="H1044" s="44">
        <v>1053</v>
      </c>
      <c r="I1044" s="347" t="s">
        <v>45</v>
      </c>
      <c r="J1044" s="277" t="str">
        <f>IF(ISBLANK(INDEX('Policy Characteristics'!D:D,MATCH($C1044,'Policy Characteristics'!$C:$C,0))),"",INDEX('Policy Characteristics'!D:D,MATCH($C1044,'Policy Characteristics'!$C:$C,0)))</f>
        <v>Industry Energy Efficiency Standards</v>
      </c>
      <c r="K1044" s="276" t="str">
        <f>IF(ISBLANK(INDEX('Policy Characteristics'!E:E,MATCH($C1044,'Policy Characteristics'!$C:$C,0))),"",INDEX('Policy Characteristics'!E:E,MATCH($C1044,'Policy Characteristics'!$C:$C,0)))</f>
        <v>indst efficiency standards</v>
      </c>
      <c r="L1044" s="284">
        <f>IF(ISBLANK(INDEX('Policy Characteristics'!F:F,MATCH($C1044,'Policy Characteristics'!$C:$C,0))),"",INDEX('Policy Characteristics'!F:F,MATCH($C1044,'Policy Characteristics'!$C:$C,0)))</f>
        <v>0</v>
      </c>
      <c r="M1044" s="284">
        <f>IF(ISBLANK(INDEX('Policy Characteristics'!G:G,MATCH($C1044,'Policy Characteristics'!$C:$C,0))),"",INDEX('Policy Characteristics'!G:G,MATCH($C1044,'Policy Characteristics'!$C:$C,0)))</f>
        <v>0.25</v>
      </c>
      <c r="N1044" s="284">
        <f>IF(ISBLANK(INDEX('Policy Characteristics'!H:H,MATCH($C1044,'Policy Characteristics'!$C:$C,0))),"",INDEX('Policy Characteristics'!H:H,MATCH($C1044,'Policy Characteristics'!$C:$C,0)))</f>
        <v>0.01</v>
      </c>
      <c r="O1044" s="276" t="str">
        <f>IF(ISBLANK(INDEX('Policy Characteristics'!I:I,MATCH($C1044,'Policy Characteristics'!$C:$C,0))),"",INDEX('Policy Characteristics'!I:I,MATCH($C1044,'Policy Characteristics'!$C:$C,0)))</f>
        <v>% reduction in energy use</v>
      </c>
      <c r="P1044" s="276" t="str">
        <f>IF(ISBLANK(INDEX('Policy Characteristics'!J:J,MATCH($C1044,'Policy Characteristics'!$C:$C,0))),"",INDEX('Policy Characteristics'!J:J,MATCH($C1044,'Policy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4" s="276" t="str">
        <f>IF(ISBLANK(INDEX('Policy Characteristics'!K:K,MATCH($C1044,'Policy Characteristics'!$C:$C,0))),"",INDEX('Policy Characteristics'!K:K,MATCH($C1044,'Policy Characteristics'!$C:$C,0)))</f>
        <v>industry-ag-main.html#eff-stds</v>
      </c>
      <c r="R1044" s="276" t="str">
        <f>IF(ISBLANK(INDEX('Policy Characteristics'!L:L,MATCH($C1044,'Policy Characteristics'!$C:$C,0))),"",INDEX('Policy Characteristics'!L:L,MATCH($C1044,'Policy Characteristics'!$C:$C,0)))</f>
        <v>industry-energy-efficiency-standards.html</v>
      </c>
    </row>
    <row r="1045" spans="1:18" s="4" customFormat="1" x14ac:dyDescent="0.25">
      <c r="A1045" s="276" t="str">
        <f>IF(ISBLANK(INDEX('Policy Characteristics'!A:A,MATCH($C1045,'Policy Characteristics'!$C:$C,0))),"",INDEX('Policy Characteristics'!A:A,MATCH($C1045,'Policy Characteristics'!$C:$C,0)))</f>
        <v>Industry</v>
      </c>
      <c r="B1045" s="285" t="str">
        <f>IF(ISBLANK(INDEX('Policy Characteristics'!B:B,MATCH($C1045,'Policy Characteristics'!$C:$C,0))),"",INDEX('Policy Characteristics'!B:B,MATCH($C1045,'Policy Characteristics'!$C:$C,0)))</f>
        <v>Industry Energy Efficiency Standards</v>
      </c>
      <c r="C1045" s="276" t="str">
        <f t="shared" si="41"/>
        <v>Percentage Improvement in Eqpt Efficiency Standards above BAU</v>
      </c>
      <c r="D1045" s="6" t="s">
        <v>3110</v>
      </c>
      <c r="E1045" s="47" t="s">
        <v>2736</v>
      </c>
      <c r="F1045" t="s">
        <v>2605</v>
      </c>
      <c r="G1045" s="47" t="s">
        <v>2739</v>
      </c>
      <c r="H1045" s="44">
        <v>1054</v>
      </c>
      <c r="I1045" s="347" t="s">
        <v>45</v>
      </c>
      <c r="J1045" s="277" t="str">
        <f>IF(ISBLANK(INDEX('Policy Characteristics'!D:D,MATCH($C1045,'Policy Characteristics'!$C:$C,0))),"",INDEX('Policy Characteristics'!D:D,MATCH($C1045,'Policy Characteristics'!$C:$C,0)))</f>
        <v>Industry Energy Efficiency Standards</v>
      </c>
      <c r="K1045" s="276" t="str">
        <f>IF(ISBLANK(INDEX('Policy Characteristics'!E:E,MATCH($C1045,'Policy Characteristics'!$C:$C,0))),"",INDEX('Policy Characteristics'!E:E,MATCH($C1045,'Policy Characteristics'!$C:$C,0)))</f>
        <v>indst efficiency standards</v>
      </c>
      <c r="L1045" s="284">
        <f>IF(ISBLANK(INDEX('Policy Characteristics'!F:F,MATCH($C1045,'Policy Characteristics'!$C:$C,0))),"",INDEX('Policy Characteristics'!F:F,MATCH($C1045,'Policy Characteristics'!$C:$C,0)))</f>
        <v>0</v>
      </c>
      <c r="M1045" s="284">
        <f>IF(ISBLANK(INDEX('Policy Characteristics'!G:G,MATCH($C1045,'Policy Characteristics'!$C:$C,0))),"",INDEX('Policy Characteristics'!G:G,MATCH($C1045,'Policy Characteristics'!$C:$C,0)))</f>
        <v>0.25</v>
      </c>
      <c r="N1045" s="284">
        <f>IF(ISBLANK(INDEX('Policy Characteristics'!H:H,MATCH($C1045,'Policy Characteristics'!$C:$C,0))),"",INDEX('Policy Characteristics'!H:H,MATCH($C1045,'Policy Characteristics'!$C:$C,0)))</f>
        <v>0.01</v>
      </c>
      <c r="O1045" s="276" t="str">
        <f>IF(ISBLANK(INDEX('Policy Characteristics'!I:I,MATCH($C1045,'Policy Characteristics'!$C:$C,0))),"",INDEX('Policy Characteristics'!I:I,MATCH($C1045,'Policy Characteristics'!$C:$C,0)))</f>
        <v>% reduction in energy use</v>
      </c>
      <c r="P1045" s="276" t="str">
        <f>IF(ISBLANK(INDEX('Policy Characteristics'!J:J,MATCH($C1045,'Policy Characteristics'!$C:$C,0))),"",INDEX('Policy Characteristics'!J:J,MATCH($C1045,'Policy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5" s="276" t="str">
        <f>IF(ISBLANK(INDEX('Policy Characteristics'!K:K,MATCH($C1045,'Policy Characteristics'!$C:$C,0))),"",INDEX('Policy Characteristics'!K:K,MATCH($C1045,'Policy Characteristics'!$C:$C,0)))</f>
        <v>industry-ag-main.html#eff-stds</v>
      </c>
      <c r="R1045" s="276" t="str">
        <f>IF(ISBLANK(INDEX('Policy Characteristics'!L:L,MATCH($C1045,'Policy Characteristics'!$C:$C,0))),"",INDEX('Policy Characteristics'!L:L,MATCH($C1045,'Policy Characteristics'!$C:$C,0)))</f>
        <v>industry-energy-efficiency-standards.html</v>
      </c>
    </row>
    <row r="1046" spans="1:18" s="4" customFormat="1" x14ac:dyDescent="0.25">
      <c r="A1046" s="276" t="str">
        <f>IF(ISBLANK(INDEX('Policy Characteristics'!A:A,MATCH($C1046,'Policy Characteristics'!$C:$C,0))),"",INDEX('Policy Characteristics'!A:A,MATCH($C1046,'Policy Characteristics'!$C:$C,0)))</f>
        <v>Industry</v>
      </c>
      <c r="B1046" s="285" t="str">
        <f>IF(ISBLANK(INDEX('Policy Characteristics'!B:B,MATCH($C1046,'Policy Characteristics'!$C:$C,0))),"",INDEX('Policy Characteristics'!B:B,MATCH($C1046,'Policy Characteristics'!$C:$C,0)))</f>
        <v>Industry Energy Efficiency Standards</v>
      </c>
      <c r="C1046" s="276" t="str">
        <f t="shared" si="41"/>
        <v>Percentage Improvement in Eqpt Efficiency Standards above BAU</v>
      </c>
      <c r="D1046" s="6" t="s">
        <v>3110</v>
      </c>
      <c r="E1046" s="47" t="s">
        <v>2737</v>
      </c>
      <c r="F1046" t="s">
        <v>2605</v>
      </c>
      <c r="G1046" s="47" t="s">
        <v>2741</v>
      </c>
      <c r="H1046" s="44">
        <v>1055</v>
      </c>
      <c r="I1046" s="347" t="s">
        <v>44</v>
      </c>
      <c r="J1046" s="277" t="str">
        <f>IF(ISBLANK(INDEX('Policy Characteristics'!D:D,MATCH($C1046,'Policy Characteristics'!$C:$C,0))),"",INDEX('Policy Characteristics'!D:D,MATCH($C1046,'Policy Characteristics'!$C:$C,0)))</f>
        <v>Industry Energy Efficiency Standards</v>
      </c>
      <c r="K1046" s="276" t="str">
        <f>IF(ISBLANK(INDEX('Policy Characteristics'!E:E,MATCH($C1046,'Policy Characteristics'!$C:$C,0))),"",INDEX('Policy Characteristics'!E:E,MATCH($C1046,'Policy Characteristics'!$C:$C,0)))</f>
        <v>indst efficiency standards</v>
      </c>
      <c r="L1046" s="284">
        <f>IF(ISBLANK(INDEX('Policy Characteristics'!F:F,MATCH($C1046,'Policy Characteristics'!$C:$C,0))),"",INDEX('Policy Characteristics'!F:F,MATCH($C1046,'Policy Characteristics'!$C:$C,0)))</f>
        <v>0</v>
      </c>
      <c r="M1046" s="284">
        <f>IF(ISBLANK(INDEX('Policy Characteristics'!G:G,MATCH($C1046,'Policy Characteristics'!$C:$C,0))),"",INDEX('Policy Characteristics'!G:G,MATCH($C1046,'Policy Characteristics'!$C:$C,0)))</f>
        <v>0.25</v>
      </c>
      <c r="N1046" s="284">
        <f>IF(ISBLANK(INDEX('Policy Characteristics'!H:H,MATCH($C1046,'Policy Characteristics'!$C:$C,0))),"",INDEX('Policy Characteristics'!H:H,MATCH($C1046,'Policy Characteristics'!$C:$C,0)))</f>
        <v>0.01</v>
      </c>
      <c r="O1046" s="276" t="str">
        <f>IF(ISBLANK(INDEX('Policy Characteristics'!I:I,MATCH($C1046,'Policy Characteristics'!$C:$C,0))),"",INDEX('Policy Characteristics'!I:I,MATCH($C1046,'Policy Characteristics'!$C:$C,0)))</f>
        <v>% reduction in energy use</v>
      </c>
      <c r="P1046" s="276" t="str">
        <f>IF(ISBLANK(INDEX('Policy Characteristics'!J:J,MATCH($C1046,'Policy Characteristics'!$C:$C,0))),"",INDEX('Policy Characteristics'!J:J,MATCH($C1046,'Policy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6" s="276" t="str">
        <f>IF(ISBLANK(INDEX('Policy Characteristics'!K:K,MATCH($C1046,'Policy Characteristics'!$C:$C,0))),"",INDEX('Policy Characteristics'!K:K,MATCH($C1046,'Policy Characteristics'!$C:$C,0)))</f>
        <v>industry-ag-main.html#eff-stds</v>
      </c>
      <c r="R1046" s="276" t="str">
        <f>IF(ISBLANK(INDEX('Policy Characteristics'!L:L,MATCH($C1046,'Policy Characteristics'!$C:$C,0))),"",INDEX('Policy Characteristics'!L:L,MATCH($C1046,'Policy Characteristics'!$C:$C,0)))</f>
        <v>industry-energy-efficiency-standards.html</v>
      </c>
    </row>
    <row r="1047" spans="1:18" s="4" customFormat="1" x14ac:dyDescent="0.25">
      <c r="A1047" s="276" t="str">
        <f>IF(ISBLANK(INDEX('Policy Characteristics'!A:A,MATCH($C1047,'Policy Characteristics'!$C:$C,0))),"",INDEX('Policy Characteristics'!A:A,MATCH($C1047,'Policy Characteristics'!$C:$C,0)))</f>
        <v>Industry</v>
      </c>
      <c r="B1047" s="285" t="str">
        <f>IF(ISBLANK(INDEX('Policy Characteristics'!B:B,MATCH($C1047,'Policy Characteristics'!$C:$C,0))),"",INDEX('Policy Characteristics'!B:B,MATCH($C1047,'Policy Characteristics'!$C:$C,0)))</f>
        <v>Industry Energy Efficiency Standards</v>
      </c>
      <c r="C1047" s="276" t="str">
        <f t="shared" si="41"/>
        <v>Percentage Improvement in Eqpt Efficiency Standards above BAU</v>
      </c>
      <c r="D1047" s="6" t="s">
        <v>3110</v>
      </c>
      <c r="E1047" s="47" t="s">
        <v>2738</v>
      </c>
      <c r="F1047" t="s">
        <v>2605</v>
      </c>
      <c r="G1047" s="47" t="s">
        <v>2742</v>
      </c>
      <c r="H1047" s="44">
        <v>1056</v>
      </c>
      <c r="I1047" s="347" t="s">
        <v>44</v>
      </c>
      <c r="J1047" s="277" t="str">
        <f>IF(ISBLANK(INDEX('Policy Characteristics'!D:D,MATCH($C1047,'Policy Characteristics'!$C:$C,0))),"",INDEX('Policy Characteristics'!D:D,MATCH($C1047,'Policy Characteristics'!$C:$C,0)))</f>
        <v>Industry Energy Efficiency Standards</v>
      </c>
      <c r="K1047" s="276" t="str">
        <f>IF(ISBLANK(INDEX('Policy Characteristics'!E:E,MATCH($C1047,'Policy Characteristics'!$C:$C,0))),"",INDEX('Policy Characteristics'!E:E,MATCH($C1047,'Policy Characteristics'!$C:$C,0)))</f>
        <v>indst efficiency standards</v>
      </c>
      <c r="L1047" s="284">
        <f>IF(ISBLANK(INDEX('Policy Characteristics'!F:F,MATCH($C1047,'Policy Characteristics'!$C:$C,0))),"",INDEX('Policy Characteristics'!F:F,MATCH($C1047,'Policy Characteristics'!$C:$C,0)))</f>
        <v>0</v>
      </c>
      <c r="M1047" s="284">
        <f>IF(ISBLANK(INDEX('Policy Characteristics'!G:G,MATCH($C1047,'Policy Characteristics'!$C:$C,0))),"",INDEX('Policy Characteristics'!G:G,MATCH($C1047,'Policy Characteristics'!$C:$C,0)))</f>
        <v>0.25</v>
      </c>
      <c r="N1047" s="284">
        <f>IF(ISBLANK(INDEX('Policy Characteristics'!H:H,MATCH($C1047,'Policy Characteristics'!$C:$C,0))),"",INDEX('Policy Characteristics'!H:H,MATCH($C1047,'Policy Characteristics'!$C:$C,0)))</f>
        <v>0.01</v>
      </c>
      <c r="O1047" s="276" t="str">
        <f>IF(ISBLANK(INDEX('Policy Characteristics'!I:I,MATCH($C1047,'Policy Characteristics'!$C:$C,0))),"",INDEX('Policy Characteristics'!I:I,MATCH($C1047,'Policy Characteristics'!$C:$C,0)))</f>
        <v>% reduction in energy use</v>
      </c>
      <c r="P1047" s="276" t="str">
        <f>IF(ISBLANK(INDEX('Policy Characteristics'!J:J,MATCH($C1047,'Policy Characteristics'!$C:$C,0))),"",INDEX('Policy Characteristics'!J:J,MATCH($C1047,'Policy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7" s="276" t="str">
        <f>IF(ISBLANK(INDEX('Policy Characteristics'!K:K,MATCH($C1047,'Policy Characteristics'!$C:$C,0))),"",INDEX('Policy Characteristics'!K:K,MATCH($C1047,'Policy Characteristics'!$C:$C,0)))</f>
        <v>industry-ag-main.html#eff-stds</v>
      </c>
      <c r="R1047" s="276" t="str">
        <f>IF(ISBLANK(INDEX('Policy Characteristics'!L:L,MATCH($C1047,'Policy Characteristics'!$C:$C,0))),"",INDEX('Policy Characteristics'!L:L,MATCH($C1047,'Policy Characteristics'!$C:$C,0)))</f>
        <v>industry-energy-efficiency-standards.html</v>
      </c>
    </row>
    <row r="1048" spans="1:18" s="4" customFormat="1" x14ac:dyDescent="0.25">
      <c r="A1048" s="276" t="str">
        <f>IF(ISBLANK(INDEX('Policy Characteristics'!A:A,MATCH($C1048,'Policy Characteristics'!$C:$C,0))),"",INDEX('Policy Characteristics'!A:A,MATCH($C1048,'Policy Characteristics'!$C:$C,0)))</f>
        <v>Industry</v>
      </c>
      <c r="B1048" s="285" t="str">
        <f>IF(ISBLANK(INDEX('Policy Characteristics'!B:B,MATCH($C1048,'Policy Characteristics'!$C:$C,0))),"",INDEX('Policy Characteristics'!B:B,MATCH($C1048,'Policy Characteristics'!$C:$C,0)))</f>
        <v>Industry Energy Efficiency Standards</v>
      </c>
      <c r="C1048" s="276" t="str">
        <f t="shared" si="41"/>
        <v>Percentage Improvement in Eqpt Efficiency Standards above BAU</v>
      </c>
      <c r="D1048" s="6" t="s">
        <v>3110</v>
      </c>
      <c r="E1048" s="47" t="s">
        <v>2735</v>
      </c>
      <c r="F1048" t="s">
        <v>2605</v>
      </c>
      <c r="G1048" s="47" t="s">
        <v>2740</v>
      </c>
      <c r="H1048" s="44">
        <v>1057</v>
      </c>
      <c r="I1048" s="347" t="s">
        <v>45</v>
      </c>
      <c r="J1048" s="277" t="str">
        <f>IF(ISBLANK(INDEX('Policy Characteristics'!D:D,MATCH($C1048,'Policy Characteristics'!$C:$C,0))),"",INDEX('Policy Characteristics'!D:D,MATCH($C1048,'Policy Characteristics'!$C:$C,0)))</f>
        <v>Industry Energy Efficiency Standards</v>
      </c>
      <c r="K1048" s="276" t="str">
        <f>IF(ISBLANK(INDEX('Policy Characteristics'!E:E,MATCH($C1048,'Policy Characteristics'!$C:$C,0))),"",INDEX('Policy Characteristics'!E:E,MATCH($C1048,'Policy Characteristics'!$C:$C,0)))</f>
        <v>indst efficiency standards</v>
      </c>
      <c r="L1048" s="284">
        <f>IF(ISBLANK(INDEX('Policy Characteristics'!F:F,MATCH($C1048,'Policy Characteristics'!$C:$C,0))),"",INDEX('Policy Characteristics'!F:F,MATCH($C1048,'Policy Characteristics'!$C:$C,0)))</f>
        <v>0</v>
      </c>
      <c r="M1048" s="284">
        <f>IF(ISBLANK(INDEX('Policy Characteristics'!G:G,MATCH($C1048,'Policy Characteristics'!$C:$C,0))),"",INDEX('Policy Characteristics'!G:G,MATCH($C1048,'Policy Characteristics'!$C:$C,0)))</f>
        <v>0.25</v>
      </c>
      <c r="N1048" s="284">
        <f>IF(ISBLANK(INDEX('Policy Characteristics'!H:H,MATCH($C1048,'Policy Characteristics'!$C:$C,0))),"",INDEX('Policy Characteristics'!H:H,MATCH($C1048,'Policy Characteristics'!$C:$C,0)))</f>
        <v>0.01</v>
      </c>
      <c r="O1048" s="276" t="str">
        <f>IF(ISBLANK(INDEX('Policy Characteristics'!I:I,MATCH($C1048,'Policy Characteristics'!$C:$C,0))),"",INDEX('Policy Characteristics'!I:I,MATCH($C1048,'Policy Characteristics'!$C:$C,0)))</f>
        <v>% reduction in energy use</v>
      </c>
      <c r="P1048" s="276" t="str">
        <f>IF(ISBLANK(INDEX('Policy Characteristics'!J:J,MATCH($C1048,'Policy Characteristics'!$C:$C,0))),"",INDEX('Policy Characteristics'!J:J,MATCH($C1048,'Policy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8" s="276" t="str">
        <f>IF(ISBLANK(INDEX('Policy Characteristics'!K:K,MATCH($C1048,'Policy Characteristics'!$C:$C,0))),"",INDEX('Policy Characteristics'!K:K,MATCH($C1048,'Policy Characteristics'!$C:$C,0)))</f>
        <v>industry-ag-main.html#eff-stds</v>
      </c>
      <c r="R1048" s="276" t="str">
        <f>IF(ISBLANK(INDEX('Policy Characteristics'!L:L,MATCH($C1048,'Policy Characteristics'!$C:$C,0))),"",INDEX('Policy Characteristics'!L:L,MATCH($C1048,'Policy Characteristics'!$C:$C,0)))</f>
        <v>industry-energy-efficiency-standards.html</v>
      </c>
    </row>
    <row r="1049" spans="1:18" s="4" customFormat="1" x14ac:dyDescent="0.25">
      <c r="A1049" s="276" t="str">
        <f>IF(ISBLANK(INDEX('Policy Characteristics'!A:A,MATCH($C1049,'Policy Characteristics'!$C:$C,0))),"",INDEX('Policy Characteristics'!A:A,MATCH($C1049,'Policy Characteristics'!$C:$C,0)))</f>
        <v>Industry</v>
      </c>
      <c r="B1049" s="285" t="str">
        <f>IF(ISBLANK(INDEX('Policy Characteristics'!B:B,MATCH($C1049,'Policy Characteristics'!$C:$C,0))),"",INDEX('Policy Characteristics'!B:B,MATCH($C1049,'Policy Characteristics'!$C:$C,0)))</f>
        <v>Industry Energy Efficiency Standards</v>
      </c>
      <c r="C1049" s="276" t="str">
        <f t="shared" si="41"/>
        <v>Percentage Improvement in Eqpt Efficiency Standards above BAU</v>
      </c>
      <c r="D1049" s="6" t="s">
        <v>3111</v>
      </c>
      <c r="E1049" s="47" t="s">
        <v>2424</v>
      </c>
      <c r="F1049" t="s">
        <v>3074</v>
      </c>
      <c r="G1049" s="47" t="s">
        <v>2430</v>
      </c>
      <c r="H1049" s="44">
        <v>1058</v>
      </c>
      <c r="I1049" s="347" t="s">
        <v>44</v>
      </c>
      <c r="J1049" s="277" t="str">
        <f>IF(ISBLANK(INDEX('Policy Characteristics'!D:D,MATCH($C1049,'Policy Characteristics'!$C:$C,0))),"",INDEX('Policy Characteristics'!D:D,MATCH($C1049,'Policy Characteristics'!$C:$C,0)))</f>
        <v>Industry Energy Efficiency Standards</v>
      </c>
      <c r="K1049" s="276" t="str">
        <f>IF(ISBLANK(INDEX('Policy Characteristics'!E:E,MATCH($C1049,'Policy Characteristics'!$C:$C,0))),"",INDEX('Policy Characteristics'!E:E,MATCH($C1049,'Policy Characteristics'!$C:$C,0)))</f>
        <v>indst efficiency standards</v>
      </c>
      <c r="L1049" s="284">
        <f>IF(ISBLANK(INDEX('Policy Characteristics'!F:F,MATCH($C1049,'Policy Characteristics'!$C:$C,0))),"",INDEX('Policy Characteristics'!F:F,MATCH($C1049,'Policy Characteristics'!$C:$C,0)))</f>
        <v>0</v>
      </c>
      <c r="M1049" s="284">
        <f>IF(ISBLANK(INDEX('Policy Characteristics'!G:G,MATCH($C1049,'Policy Characteristics'!$C:$C,0))),"",INDEX('Policy Characteristics'!G:G,MATCH($C1049,'Policy Characteristics'!$C:$C,0)))</f>
        <v>0.25</v>
      </c>
      <c r="N1049" s="284">
        <f>IF(ISBLANK(INDEX('Policy Characteristics'!H:H,MATCH($C1049,'Policy Characteristics'!$C:$C,0))),"",INDEX('Policy Characteristics'!H:H,MATCH($C1049,'Policy Characteristics'!$C:$C,0)))</f>
        <v>0.01</v>
      </c>
      <c r="O1049" s="276" t="str">
        <f>IF(ISBLANK(INDEX('Policy Characteristics'!I:I,MATCH($C1049,'Policy Characteristics'!$C:$C,0))),"",INDEX('Policy Characteristics'!I:I,MATCH($C1049,'Policy Characteristics'!$C:$C,0)))</f>
        <v>% reduction in energy use</v>
      </c>
      <c r="P1049" s="276" t="str">
        <f>IF(ISBLANK(INDEX('Policy Characteristics'!J:J,MATCH($C1049,'Policy Characteristics'!$C:$C,0))),"",INDEX('Policy Characteristics'!J:J,MATCH($C1049,'Policy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49" s="276" t="str">
        <f>IF(ISBLANK(INDEX('Policy Characteristics'!K:K,MATCH($C1049,'Policy Characteristics'!$C:$C,0))),"",INDEX('Policy Characteristics'!K:K,MATCH($C1049,'Policy Characteristics'!$C:$C,0)))</f>
        <v>industry-ag-main.html#eff-stds</v>
      </c>
      <c r="R1049" s="276" t="str">
        <f>IF(ISBLANK(INDEX('Policy Characteristics'!L:L,MATCH($C1049,'Policy Characteristics'!$C:$C,0))),"",INDEX('Policy Characteristics'!L:L,MATCH($C1049,'Policy Characteristics'!$C:$C,0)))</f>
        <v>industry-energy-efficiency-standards.html</v>
      </c>
    </row>
    <row r="1050" spans="1:18" s="4" customFormat="1" x14ac:dyDescent="0.25">
      <c r="A1050" s="276" t="str">
        <f>IF(ISBLANK(INDEX('Policy Characteristics'!A:A,MATCH($C1050,'Policy Characteristics'!$C:$C,0))),"",INDEX('Policy Characteristics'!A:A,MATCH($C1050,'Policy Characteristics'!$C:$C,0)))</f>
        <v>Industry</v>
      </c>
      <c r="B1050" s="285" t="str">
        <f>IF(ISBLANK(INDEX('Policy Characteristics'!B:B,MATCH($C1050,'Policy Characteristics'!$C:$C,0))),"",INDEX('Policy Characteristics'!B:B,MATCH($C1050,'Policy Characteristics'!$C:$C,0)))</f>
        <v>Industry Energy Efficiency Standards</v>
      </c>
      <c r="C1050" s="276" t="str">
        <f t="shared" si="41"/>
        <v>Percentage Improvement in Eqpt Efficiency Standards above BAU</v>
      </c>
      <c r="D1050" s="6" t="s">
        <v>3111</v>
      </c>
      <c r="E1050" s="47" t="s">
        <v>2425</v>
      </c>
      <c r="F1050" t="s">
        <v>3074</v>
      </c>
      <c r="G1050" s="47" t="s">
        <v>2433</v>
      </c>
      <c r="H1050" s="44">
        <v>1059</v>
      </c>
      <c r="I1050" s="347" t="s">
        <v>44</v>
      </c>
      <c r="J1050" s="277" t="str">
        <f>IF(ISBLANK(INDEX('Policy Characteristics'!D:D,MATCH($C1050,'Policy Characteristics'!$C:$C,0))),"",INDEX('Policy Characteristics'!D:D,MATCH($C1050,'Policy Characteristics'!$C:$C,0)))</f>
        <v>Industry Energy Efficiency Standards</v>
      </c>
      <c r="K1050" s="276" t="str">
        <f>IF(ISBLANK(INDEX('Policy Characteristics'!E:E,MATCH($C1050,'Policy Characteristics'!$C:$C,0))),"",INDEX('Policy Characteristics'!E:E,MATCH($C1050,'Policy Characteristics'!$C:$C,0)))</f>
        <v>indst efficiency standards</v>
      </c>
      <c r="L1050" s="284">
        <f>IF(ISBLANK(INDEX('Policy Characteristics'!F:F,MATCH($C1050,'Policy Characteristics'!$C:$C,0))),"",INDEX('Policy Characteristics'!F:F,MATCH($C1050,'Policy Characteristics'!$C:$C,0)))</f>
        <v>0</v>
      </c>
      <c r="M1050" s="284">
        <f>IF(ISBLANK(INDEX('Policy Characteristics'!G:G,MATCH($C1050,'Policy Characteristics'!$C:$C,0))),"",INDEX('Policy Characteristics'!G:G,MATCH($C1050,'Policy Characteristics'!$C:$C,0)))</f>
        <v>0.25</v>
      </c>
      <c r="N1050" s="284">
        <f>IF(ISBLANK(INDEX('Policy Characteristics'!H:H,MATCH($C1050,'Policy Characteristics'!$C:$C,0))),"",INDEX('Policy Characteristics'!H:H,MATCH($C1050,'Policy Characteristics'!$C:$C,0)))</f>
        <v>0.01</v>
      </c>
      <c r="O1050" s="276" t="str">
        <f>IF(ISBLANK(INDEX('Policy Characteristics'!I:I,MATCH($C1050,'Policy Characteristics'!$C:$C,0))),"",INDEX('Policy Characteristics'!I:I,MATCH($C1050,'Policy Characteristics'!$C:$C,0)))</f>
        <v>% reduction in energy use</v>
      </c>
      <c r="P1050" s="276" t="str">
        <f>IF(ISBLANK(INDEX('Policy Characteristics'!J:J,MATCH($C1050,'Policy Characteristics'!$C:$C,0))),"",INDEX('Policy Characteristics'!J:J,MATCH($C1050,'Policy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0" s="276" t="str">
        <f>IF(ISBLANK(INDEX('Policy Characteristics'!K:K,MATCH($C1050,'Policy Characteristics'!$C:$C,0))),"",INDEX('Policy Characteristics'!K:K,MATCH($C1050,'Policy Characteristics'!$C:$C,0)))</f>
        <v>industry-ag-main.html#eff-stds</v>
      </c>
      <c r="R1050" s="276" t="str">
        <f>IF(ISBLANK(INDEX('Policy Characteristics'!L:L,MATCH($C1050,'Policy Characteristics'!$C:$C,0))),"",INDEX('Policy Characteristics'!L:L,MATCH($C1050,'Policy Characteristics'!$C:$C,0)))</f>
        <v>industry-energy-efficiency-standards.html</v>
      </c>
    </row>
    <row r="1051" spans="1:18" s="4" customFormat="1" x14ac:dyDescent="0.25">
      <c r="A1051" s="276" t="str">
        <f>IF(ISBLANK(INDEX('Policy Characteristics'!A:A,MATCH($C1051,'Policy Characteristics'!$C:$C,0))),"",INDEX('Policy Characteristics'!A:A,MATCH($C1051,'Policy Characteristics'!$C:$C,0)))</f>
        <v>Industry</v>
      </c>
      <c r="B1051" s="285" t="str">
        <f>IF(ISBLANK(INDEX('Policy Characteristics'!B:B,MATCH($C1051,'Policy Characteristics'!$C:$C,0))),"",INDEX('Policy Characteristics'!B:B,MATCH($C1051,'Policy Characteristics'!$C:$C,0)))</f>
        <v>Industry Energy Efficiency Standards</v>
      </c>
      <c r="C1051" s="276" t="str">
        <f t="shared" si="41"/>
        <v>Percentage Improvement in Eqpt Efficiency Standards above BAU</v>
      </c>
      <c r="D1051" s="6" t="s">
        <v>3111</v>
      </c>
      <c r="E1051" s="47" t="s">
        <v>2426</v>
      </c>
      <c r="F1051" t="s">
        <v>3074</v>
      </c>
      <c r="G1051" s="47" t="s">
        <v>2434</v>
      </c>
      <c r="H1051" s="44">
        <v>1060</v>
      </c>
      <c r="I1051" s="347" t="s">
        <v>44</v>
      </c>
      <c r="J1051" s="277" t="str">
        <f>IF(ISBLANK(INDEX('Policy Characteristics'!D:D,MATCH($C1051,'Policy Characteristics'!$C:$C,0))),"",INDEX('Policy Characteristics'!D:D,MATCH($C1051,'Policy Characteristics'!$C:$C,0)))</f>
        <v>Industry Energy Efficiency Standards</v>
      </c>
      <c r="K1051" s="276" t="str">
        <f>IF(ISBLANK(INDEX('Policy Characteristics'!E:E,MATCH($C1051,'Policy Characteristics'!$C:$C,0))),"",INDEX('Policy Characteristics'!E:E,MATCH($C1051,'Policy Characteristics'!$C:$C,0)))</f>
        <v>indst efficiency standards</v>
      </c>
      <c r="L1051" s="284">
        <f>IF(ISBLANK(INDEX('Policy Characteristics'!F:F,MATCH($C1051,'Policy Characteristics'!$C:$C,0))),"",INDEX('Policy Characteristics'!F:F,MATCH($C1051,'Policy Characteristics'!$C:$C,0)))</f>
        <v>0</v>
      </c>
      <c r="M1051" s="284">
        <f>IF(ISBLANK(INDEX('Policy Characteristics'!G:G,MATCH($C1051,'Policy Characteristics'!$C:$C,0))),"",INDEX('Policy Characteristics'!G:G,MATCH($C1051,'Policy Characteristics'!$C:$C,0)))</f>
        <v>0.25</v>
      </c>
      <c r="N1051" s="284">
        <f>IF(ISBLANK(INDEX('Policy Characteristics'!H:H,MATCH($C1051,'Policy Characteristics'!$C:$C,0))),"",INDEX('Policy Characteristics'!H:H,MATCH($C1051,'Policy Characteristics'!$C:$C,0)))</f>
        <v>0.01</v>
      </c>
      <c r="O1051" s="276" t="str">
        <f>IF(ISBLANK(INDEX('Policy Characteristics'!I:I,MATCH($C1051,'Policy Characteristics'!$C:$C,0))),"",INDEX('Policy Characteristics'!I:I,MATCH($C1051,'Policy Characteristics'!$C:$C,0)))</f>
        <v>% reduction in energy use</v>
      </c>
      <c r="P1051" s="276" t="str">
        <f>IF(ISBLANK(INDEX('Policy Characteristics'!J:J,MATCH($C1051,'Policy Characteristics'!$C:$C,0))),"",INDEX('Policy Characteristics'!J:J,MATCH($C1051,'Policy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1" s="276" t="str">
        <f>IF(ISBLANK(INDEX('Policy Characteristics'!K:K,MATCH($C1051,'Policy Characteristics'!$C:$C,0))),"",INDEX('Policy Characteristics'!K:K,MATCH($C1051,'Policy Characteristics'!$C:$C,0)))</f>
        <v>industry-ag-main.html#eff-stds</v>
      </c>
      <c r="R1051" s="276" t="str">
        <f>IF(ISBLANK(INDEX('Policy Characteristics'!L:L,MATCH($C1051,'Policy Characteristics'!$C:$C,0))),"",INDEX('Policy Characteristics'!L:L,MATCH($C1051,'Policy Characteristics'!$C:$C,0)))</f>
        <v>industry-energy-efficiency-standards.html</v>
      </c>
    </row>
    <row r="1052" spans="1:18" s="4" customFormat="1" x14ac:dyDescent="0.25">
      <c r="A1052" s="276" t="str">
        <f>IF(ISBLANK(INDEX('Policy Characteristics'!A:A,MATCH($C1052,'Policy Characteristics'!$C:$C,0))),"",INDEX('Policy Characteristics'!A:A,MATCH($C1052,'Policy Characteristics'!$C:$C,0)))</f>
        <v>Industry</v>
      </c>
      <c r="B1052" s="285" t="str">
        <f>IF(ISBLANK(INDEX('Policy Characteristics'!B:B,MATCH($C1052,'Policy Characteristics'!$C:$C,0))),"",INDEX('Policy Characteristics'!B:B,MATCH($C1052,'Policy Characteristics'!$C:$C,0)))</f>
        <v>Industry Energy Efficiency Standards</v>
      </c>
      <c r="C1052" s="276" t="str">
        <f t="shared" si="41"/>
        <v>Percentage Improvement in Eqpt Efficiency Standards above BAU</v>
      </c>
      <c r="D1052" s="6" t="s">
        <v>3111</v>
      </c>
      <c r="E1052" s="47" t="s">
        <v>2427</v>
      </c>
      <c r="F1052" t="s">
        <v>3074</v>
      </c>
      <c r="G1052" s="47" t="s">
        <v>2431</v>
      </c>
      <c r="H1052" s="44">
        <v>1061</v>
      </c>
      <c r="I1052" s="347" t="s">
        <v>45</v>
      </c>
      <c r="J1052" s="277" t="str">
        <f>IF(ISBLANK(INDEX('Policy Characteristics'!D:D,MATCH($C1052,'Policy Characteristics'!$C:$C,0))),"",INDEX('Policy Characteristics'!D:D,MATCH($C1052,'Policy Characteristics'!$C:$C,0)))</f>
        <v>Industry Energy Efficiency Standards</v>
      </c>
      <c r="K1052" s="276" t="str">
        <f>IF(ISBLANK(INDEX('Policy Characteristics'!E:E,MATCH($C1052,'Policy Characteristics'!$C:$C,0))),"",INDEX('Policy Characteristics'!E:E,MATCH($C1052,'Policy Characteristics'!$C:$C,0)))</f>
        <v>indst efficiency standards</v>
      </c>
      <c r="L1052" s="284">
        <f>IF(ISBLANK(INDEX('Policy Characteristics'!F:F,MATCH($C1052,'Policy Characteristics'!$C:$C,0))),"",INDEX('Policy Characteristics'!F:F,MATCH($C1052,'Policy Characteristics'!$C:$C,0)))</f>
        <v>0</v>
      </c>
      <c r="M1052" s="284">
        <f>IF(ISBLANK(INDEX('Policy Characteristics'!G:G,MATCH($C1052,'Policy Characteristics'!$C:$C,0))),"",INDEX('Policy Characteristics'!G:G,MATCH($C1052,'Policy Characteristics'!$C:$C,0)))</f>
        <v>0.25</v>
      </c>
      <c r="N1052" s="284">
        <f>IF(ISBLANK(INDEX('Policy Characteristics'!H:H,MATCH($C1052,'Policy Characteristics'!$C:$C,0))),"",INDEX('Policy Characteristics'!H:H,MATCH($C1052,'Policy Characteristics'!$C:$C,0)))</f>
        <v>0.01</v>
      </c>
      <c r="O1052" s="276" t="str">
        <f>IF(ISBLANK(INDEX('Policy Characteristics'!I:I,MATCH($C1052,'Policy Characteristics'!$C:$C,0))),"",INDEX('Policy Characteristics'!I:I,MATCH($C1052,'Policy Characteristics'!$C:$C,0)))</f>
        <v>% reduction in energy use</v>
      </c>
      <c r="P1052" s="276" t="str">
        <f>IF(ISBLANK(INDEX('Policy Characteristics'!J:J,MATCH($C1052,'Policy Characteristics'!$C:$C,0))),"",INDEX('Policy Characteristics'!J:J,MATCH($C1052,'Policy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2" s="276" t="str">
        <f>IF(ISBLANK(INDEX('Policy Characteristics'!K:K,MATCH($C1052,'Policy Characteristics'!$C:$C,0))),"",INDEX('Policy Characteristics'!K:K,MATCH($C1052,'Policy Characteristics'!$C:$C,0)))</f>
        <v>industry-ag-main.html#eff-stds</v>
      </c>
      <c r="R1052" s="276" t="str">
        <f>IF(ISBLANK(INDEX('Policy Characteristics'!L:L,MATCH($C1052,'Policy Characteristics'!$C:$C,0))),"",INDEX('Policy Characteristics'!L:L,MATCH($C1052,'Policy Characteristics'!$C:$C,0)))</f>
        <v>industry-energy-efficiency-standards.html</v>
      </c>
    </row>
    <row r="1053" spans="1:18" s="4" customFormat="1" x14ac:dyDescent="0.25">
      <c r="A1053" s="276" t="str">
        <f>IF(ISBLANK(INDEX('Policy Characteristics'!A:A,MATCH($C1053,'Policy Characteristics'!$C:$C,0))),"",INDEX('Policy Characteristics'!A:A,MATCH($C1053,'Policy Characteristics'!$C:$C,0)))</f>
        <v>Industry</v>
      </c>
      <c r="B1053" s="285" t="str">
        <f>IF(ISBLANK(INDEX('Policy Characteristics'!B:B,MATCH($C1053,'Policy Characteristics'!$C:$C,0))),"",INDEX('Policy Characteristics'!B:B,MATCH($C1053,'Policy Characteristics'!$C:$C,0)))</f>
        <v>Industry Energy Efficiency Standards</v>
      </c>
      <c r="C1053" s="276" t="str">
        <f t="shared" si="41"/>
        <v>Percentage Improvement in Eqpt Efficiency Standards above BAU</v>
      </c>
      <c r="D1053" s="6" t="s">
        <v>3111</v>
      </c>
      <c r="E1053" s="47" t="s">
        <v>2428</v>
      </c>
      <c r="F1053" t="s">
        <v>3074</v>
      </c>
      <c r="G1053" s="47" t="s">
        <v>2432</v>
      </c>
      <c r="H1053" s="44">
        <v>1062</v>
      </c>
      <c r="I1053" s="347" t="s">
        <v>44</v>
      </c>
      <c r="J1053" s="277" t="str">
        <f>IF(ISBLANK(INDEX('Policy Characteristics'!D:D,MATCH($C1053,'Policy Characteristics'!$C:$C,0))),"",INDEX('Policy Characteristics'!D:D,MATCH($C1053,'Policy Characteristics'!$C:$C,0)))</f>
        <v>Industry Energy Efficiency Standards</v>
      </c>
      <c r="K1053" s="276" t="str">
        <f>IF(ISBLANK(INDEX('Policy Characteristics'!E:E,MATCH($C1053,'Policy Characteristics'!$C:$C,0))),"",INDEX('Policy Characteristics'!E:E,MATCH($C1053,'Policy Characteristics'!$C:$C,0)))</f>
        <v>indst efficiency standards</v>
      </c>
      <c r="L1053" s="284">
        <f>IF(ISBLANK(INDEX('Policy Characteristics'!F:F,MATCH($C1053,'Policy Characteristics'!$C:$C,0))),"",INDEX('Policy Characteristics'!F:F,MATCH($C1053,'Policy Characteristics'!$C:$C,0)))</f>
        <v>0</v>
      </c>
      <c r="M1053" s="284">
        <f>IF(ISBLANK(INDEX('Policy Characteristics'!G:G,MATCH($C1053,'Policy Characteristics'!$C:$C,0))),"",INDEX('Policy Characteristics'!G:G,MATCH($C1053,'Policy Characteristics'!$C:$C,0)))</f>
        <v>0.25</v>
      </c>
      <c r="N1053" s="284">
        <f>IF(ISBLANK(INDEX('Policy Characteristics'!H:H,MATCH($C1053,'Policy Characteristics'!$C:$C,0))),"",INDEX('Policy Characteristics'!H:H,MATCH($C1053,'Policy Characteristics'!$C:$C,0)))</f>
        <v>0.01</v>
      </c>
      <c r="O1053" s="276" t="str">
        <f>IF(ISBLANK(INDEX('Policy Characteristics'!I:I,MATCH($C1053,'Policy Characteristics'!$C:$C,0))),"",INDEX('Policy Characteristics'!I:I,MATCH($C1053,'Policy Characteristics'!$C:$C,0)))</f>
        <v>% reduction in energy use</v>
      </c>
      <c r="P1053" s="276" t="str">
        <f>IF(ISBLANK(INDEX('Policy Characteristics'!J:J,MATCH($C1053,'Policy Characteristics'!$C:$C,0))),"",INDEX('Policy Characteristics'!J:J,MATCH($C1053,'Policy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3" s="276" t="str">
        <f>IF(ISBLANK(INDEX('Policy Characteristics'!K:K,MATCH($C1053,'Policy Characteristics'!$C:$C,0))),"",INDEX('Policy Characteristics'!K:K,MATCH($C1053,'Policy Characteristics'!$C:$C,0)))</f>
        <v>industry-ag-main.html#eff-stds</v>
      </c>
      <c r="R1053" s="276" t="str">
        <f>IF(ISBLANK(INDEX('Policy Characteristics'!L:L,MATCH($C1053,'Policy Characteristics'!$C:$C,0))),"",INDEX('Policy Characteristics'!L:L,MATCH($C1053,'Policy Characteristics'!$C:$C,0)))</f>
        <v>industry-energy-efficiency-standards.html</v>
      </c>
    </row>
    <row r="1054" spans="1:18" s="4" customFormat="1" x14ac:dyDescent="0.25">
      <c r="A1054" s="276" t="str">
        <f>IF(ISBLANK(INDEX('Policy Characteristics'!A:A,MATCH($C1054,'Policy Characteristics'!$C:$C,0))),"",INDEX('Policy Characteristics'!A:A,MATCH($C1054,'Policy Characteristics'!$C:$C,0)))</f>
        <v>Industry</v>
      </c>
      <c r="B1054" s="285" t="str">
        <f>IF(ISBLANK(INDEX('Policy Characteristics'!B:B,MATCH($C1054,'Policy Characteristics'!$C:$C,0))),"",INDEX('Policy Characteristics'!B:B,MATCH($C1054,'Policy Characteristics'!$C:$C,0)))</f>
        <v>Industry Energy Efficiency Standards</v>
      </c>
      <c r="C1054" s="276" t="str">
        <f t="shared" si="41"/>
        <v>Percentage Improvement in Eqpt Efficiency Standards above BAU</v>
      </c>
      <c r="D1054" s="6" t="s">
        <v>3111</v>
      </c>
      <c r="E1054" s="47" t="s">
        <v>2429</v>
      </c>
      <c r="F1054" t="s">
        <v>3074</v>
      </c>
      <c r="G1054" s="47" t="s">
        <v>2435</v>
      </c>
      <c r="H1054" s="44">
        <v>1063</v>
      </c>
      <c r="I1054" s="347" t="s">
        <v>45</v>
      </c>
      <c r="J1054" s="277" t="str">
        <f>IF(ISBLANK(INDEX('Policy Characteristics'!D:D,MATCH($C1054,'Policy Characteristics'!$C:$C,0))),"",INDEX('Policy Characteristics'!D:D,MATCH($C1054,'Policy Characteristics'!$C:$C,0)))</f>
        <v>Industry Energy Efficiency Standards</v>
      </c>
      <c r="K1054" s="276" t="str">
        <f>IF(ISBLANK(INDEX('Policy Characteristics'!E:E,MATCH($C1054,'Policy Characteristics'!$C:$C,0))),"",INDEX('Policy Characteristics'!E:E,MATCH($C1054,'Policy Characteristics'!$C:$C,0)))</f>
        <v>indst efficiency standards</v>
      </c>
      <c r="L1054" s="284">
        <f>IF(ISBLANK(INDEX('Policy Characteristics'!F:F,MATCH($C1054,'Policy Characteristics'!$C:$C,0))),"",INDEX('Policy Characteristics'!F:F,MATCH($C1054,'Policy Characteristics'!$C:$C,0)))</f>
        <v>0</v>
      </c>
      <c r="M1054" s="284">
        <f>IF(ISBLANK(INDEX('Policy Characteristics'!G:G,MATCH($C1054,'Policy Characteristics'!$C:$C,0))),"",INDEX('Policy Characteristics'!G:G,MATCH($C1054,'Policy Characteristics'!$C:$C,0)))</f>
        <v>0.25</v>
      </c>
      <c r="N1054" s="284">
        <f>IF(ISBLANK(INDEX('Policy Characteristics'!H:H,MATCH($C1054,'Policy Characteristics'!$C:$C,0))),"",INDEX('Policy Characteristics'!H:H,MATCH($C1054,'Policy Characteristics'!$C:$C,0)))</f>
        <v>0.01</v>
      </c>
      <c r="O1054" s="276" t="str">
        <f>IF(ISBLANK(INDEX('Policy Characteristics'!I:I,MATCH($C1054,'Policy Characteristics'!$C:$C,0))),"",INDEX('Policy Characteristics'!I:I,MATCH($C1054,'Policy Characteristics'!$C:$C,0)))</f>
        <v>% reduction in energy use</v>
      </c>
      <c r="P1054" s="276" t="str">
        <f>IF(ISBLANK(INDEX('Policy Characteristics'!J:J,MATCH($C1054,'Policy Characteristics'!$C:$C,0))),"",INDEX('Policy Characteristics'!J:J,MATCH($C1054,'Policy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4" s="276" t="str">
        <f>IF(ISBLANK(INDEX('Policy Characteristics'!K:K,MATCH($C1054,'Policy Characteristics'!$C:$C,0))),"",INDEX('Policy Characteristics'!K:K,MATCH($C1054,'Policy Characteristics'!$C:$C,0)))</f>
        <v>industry-ag-main.html#eff-stds</v>
      </c>
      <c r="R1054" s="276" t="str">
        <f>IF(ISBLANK(INDEX('Policy Characteristics'!L:L,MATCH($C1054,'Policy Characteristics'!$C:$C,0))),"",INDEX('Policy Characteristics'!L:L,MATCH($C1054,'Policy Characteristics'!$C:$C,0)))</f>
        <v>industry-energy-efficiency-standards.html</v>
      </c>
    </row>
    <row r="1055" spans="1:18" s="4" customFormat="1" x14ac:dyDescent="0.25">
      <c r="A1055" s="276" t="str">
        <f>IF(ISBLANK(INDEX('Policy Characteristics'!A:A,MATCH($C1055,'Policy Characteristics'!$C:$C,0))),"",INDEX('Policy Characteristics'!A:A,MATCH($C1055,'Policy Characteristics'!$C:$C,0)))</f>
        <v>Industry</v>
      </c>
      <c r="B1055" s="285" t="str">
        <f>IF(ISBLANK(INDEX('Policy Characteristics'!B:B,MATCH($C1055,'Policy Characteristics'!$C:$C,0))),"",INDEX('Policy Characteristics'!B:B,MATCH($C1055,'Policy Characteristics'!$C:$C,0)))</f>
        <v>Industry Energy Efficiency Standards</v>
      </c>
      <c r="C1055" s="276" t="str">
        <f t="shared" si="41"/>
        <v>Percentage Improvement in Eqpt Efficiency Standards above BAU</v>
      </c>
      <c r="D1055" s="6" t="s">
        <v>3111</v>
      </c>
      <c r="E1055" s="47" t="s">
        <v>2736</v>
      </c>
      <c r="F1055" t="s">
        <v>3074</v>
      </c>
      <c r="G1055" s="47" t="s">
        <v>2739</v>
      </c>
      <c r="H1055" s="44">
        <v>1064</v>
      </c>
      <c r="I1055" s="347" t="s">
        <v>45</v>
      </c>
      <c r="J1055" s="277" t="str">
        <f>IF(ISBLANK(INDEX('Policy Characteristics'!D:D,MATCH($C1055,'Policy Characteristics'!$C:$C,0))),"",INDEX('Policy Characteristics'!D:D,MATCH($C1055,'Policy Characteristics'!$C:$C,0)))</f>
        <v>Industry Energy Efficiency Standards</v>
      </c>
      <c r="K1055" s="276" t="str">
        <f>IF(ISBLANK(INDEX('Policy Characteristics'!E:E,MATCH($C1055,'Policy Characteristics'!$C:$C,0))),"",INDEX('Policy Characteristics'!E:E,MATCH($C1055,'Policy Characteristics'!$C:$C,0)))</f>
        <v>indst efficiency standards</v>
      </c>
      <c r="L1055" s="284">
        <f>IF(ISBLANK(INDEX('Policy Characteristics'!F:F,MATCH($C1055,'Policy Characteristics'!$C:$C,0))),"",INDEX('Policy Characteristics'!F:F,MATCH($C1055,'Policy Characteristics'!$C:$C,0)))</f>
        <v>0</v>
      </c>
      <c r="M1055" s="284">
        <f>IF(ISBLANK(INDEX('Policy Characteristics'!G:G,MATCH($C1055,'Policy Characteristics'!$C:$C,0))),"",INDEX('Policy Characteristics'!G:G,MATCH($C1055,'Policy Characteristics'!$C:$C,0)))</f>
        <v>0.25</v>
      </c>
      <c r="N1055" s="284">
        <f>IF(ISBLANK(INDEX('Policy Characteristics'!H:H,MATCH($C1055,'Policy Characteristics'!$C:$C,0))),"",INDEX('Policy Characteristics'!H:H,MATCH($C1055,'Policy Characteristics'!$C:$C,0)))</f>
        <v>0.01</v>
      </c>
      <c r="O1055" s="276" t="str">
        <f>IF(ISBLANK(INDEX('Policy Characteristics'!I:I,MATCH($C1055,'Policy Characteristics'!$C:$C,0))),"",INDEX('Policy Characteristics'!I:I,MATCH($C1055,'Policy Characteristics'!$C:$C,0)))</f>
        <v>% reduction in energy use</v>
      </c>
      <c r="P1055" s="276" t="str">
        <f>IF(ISBLANK(INDEX('Policy Characteristics'!J:J,MATCH($C1055,'Policy Characteristics'!$C:$C,0))),"",INDEX('Policy Characteristics'!J:J,MATCH($C1055,'Policy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5" s="276" t="str">
        <f>IF(ISBLANK(INDEX('Policy Characteristics'!K:K,MATCH($C1055,'Policy Characteristics'!$C:$C,0))),"",INDEX('Policy Characteristics'!K:K,MATCH($C1055,'Policy Characteristics'!$C:$C,0)))</f>
        <v>industry-ag-main.html#eff-stds</v>
      </c>
      <c r="R1055" s="276" t="str">
        <f>IF(ISBLANK(INDEX('Policy Characteristics'!L:L,MATCH($C1055,'Policy Characteristics'!$C:$C,0))),"",INDEX('Policy Characteristics'!L:L,MATCH($C1055,'Policy Characteristics'!$C:$C,0)))</f>
        <v>industry-energy-efficiency-standards.html</v>
      </c>
    </row>
    <row r="1056" spans="1:18" s="4" customFormat="1" x14ac:dyDescent="0.25">
      <c r="A1056" s="276" t="str">
        <f>IF(ISBLANK(INDEX('Policy Characteristics'!A:A,MATCH($C1056,'Policy Characteristics'!$C:$C,0))),"",INDEX('Policy Characteristics'!A:A,MATCH($C1056,'Policy Characteristics'!$C:$C,0)))</f>
        <v>Industry</v>
      </c>
      <c r="B1056" s="285" t="str">
        <f>IF(ISBLANK(INDEX('Policy Characteristics'!B:B,MATCH($C1056,'Policy Characteristics'!$C:$C,0))),"",INDEX('Policy Characteristics'!B:B,MATCH($C1056,'Policy Characteristics'!$C:$C,0)))</f>
        <v>Industry Energy Efficiency Standards</v>
      </c>
      <c r="C1056" s="276" t="str">
        <f t="shared" si="41"/>
        <v>Percentage Improvement in Eqpt Efficiency Standards above BAU</v>
      </c>
      <c r="D1056" s="6" t="s">
        <v>3111</v>
      </c>
      <c r="E1056" s="47" t="s">
        <v>2737</v>
      </c>
      <c r="F1056" t="s">
        <v>3074</v>
      </c>
      <c r="G1056" s="47" t="s">
        <v>2741</v>
      </c>
      <c r="H1056" s="44">
        <v>1065</v>
      </c>
      <c r="I1056" s="347" t="s">
        <v>45</v>
      </c>
      <c r="J1056" s="277" t="str">
        <f>IF(ISBLANK(INDEX('Policy Characteristics'!D:D,MATCH($C1056,'Policy Characteristics'!$C:$C,0))),"",INDEX('Policy Characteristics'!D:D,MATCH($C1056,'Policy Characteristics'!$C:$C,0)))</f>
        <v>Industry Energy Efficiency Standards</v>
      </c>
      <c r="K1056" s="276" t="str">
        <f>IF(ISBLANK(INDEX('Policy Characteristics'!E:E,MATCH($C1056,'Policy Characteristics'!$C:$C,0))),"",INDEX('Policy Characteristics'!E:E,MATCH($C1056,'Policy Characteristics'!$C:$C,0)))</f>
        <v>indst efficiency standards</v>
      </c>
      <c r="L1056" s="284">
        <f>IF(ISBLANK(INDEX('Policy Characteristics'!F:F,MATCH($C1056,'Policy Characteristics'!$C:$C,0))),"",INDEX('Policy Characteristics'!F:F,MATCH($C1056,'Policy Characteristics'!$C:$C,0)))</f>
        <v>0</v>
      </c>
      <c r="M1056" s="284">
        <f>IF(ISBLANK(INDEX('Policy Characteristics'!G:G,MATCH($C1056,'Policy Characteristics'!$C:$C,0))),"",INDEX('Policy Characteristics'!G:G,MATCH($C1056,'Policy Characteristics'!$C:$C,0)))</f>
        <v>0.25</v>
      </c>
      <c r="N1056" s="284">
        <f>IF(ISBLANK(INDEX('Policy Characteristics'!H:H,MATCH($C1056,'Policy Characteristics'!$C:$C,0))),"",INDEX('Policy Characteristics'!H:H,MATCH($C1056,'Policy Characteristics'!$C:$C,0)))</f>
        <v>0.01</v>
      </c>
      <c r="O1056" s="276" t="str">
        <f>IF(ISBLANK(INDEX('Policy Characteristics'!I:I,MATCH($C1056,'Policy Characteristics'!$C:$C,0))),"",INDEX('Policy Characteristics'!I:I,MATCH($C1056,'Policy Characteristics'!$C:$C,0)))</f>
        <v>% reduction in energy use</v>
      </c>
      <c r="P1056" s="276" t="str">
        <f>IF(ISBLANK(INDEX('Policy Characteristics'!J:J,MATCH($C1056,'Policy Characteristics'!$C:$C,0))),"",INDEX('Policy Characteristics'!J:J,MATCH($C1056,'Policy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6" s="276" t="str">
        <f>IF(ISBLANK(INDEX('Policy Characteristics'!K:K,MATCH($C1056,'Policy Characteristics'!$C:$C,0))),"",INDEX('Policy Characteristics'!K:K,MATCH($C1056,'Policy Characteristics'!$C:$C,0)))</f>
        <v>industry-ag-main.html#eff-stds</v>
      </c>
      <c r="R1056" s="276" t="str">
        <f>IF(ISBLANK(INDEX('Policy Characteristics'!L:L,MATCH($C1056,'Policy Characteristics'!$C:$C,0))),"",INDEX('Policy Characteristics'!L:L,MATCH($C1056,'Policy Characteristics'!$C:$C,0)))</f>
        <v>industry-energy-efficiency-standards.html</v>
      </c>
    </row>
    <row r="1057" spans="1:18" s="4" customFormat="1" x14ac:dyDescent="0.25">
      <c r="A1057" s="276" t="str">
        <f>IF(ISBLANK(INDEX('Policy Characteristics'!A:A,MATCH($C1057,'Policy Characteristics'!$C:$C,0))),"",INDEX('Policy Characteristics'!A:A,MATCH($C1057,'Policy Characteristics'!$C:$C,0)))</f>
        <v>Industry</v>
      </c>
      <c r="B1057" s="285" t="str">
        <f>IF(ISBLANK(INDEX('Policy Characteristics'!B:B,MATCH($C1057,'Policy Characteristics'!$C:$C,0))),"",INDEX('Policy Characteristics'!B:B,MATCH($C1057,'Policy Characteristics'!$C:$C,0)))</f>
        <v>Industry Energy Efficiency Standards</v>
      </c>
      <c r="C1057" s="276" t="str">
        <f t="shared" si="41"/>
        <v>Percentage Improvement in Eqpt Efficiency Standards above BAU</v>
      </c>
      <c r="D1057" s="6" t="s">
        <v>3111</v>
      </c>
      <c r="E1057" s="47" t="s">
        <v>2738</v>
      </c>
      <c r="F1057" t="s">
        <v>3074</v>
      </c>
      <c r="G1057" s="47" t="s">
        <v>2742</v>
      </c>
      <c r="H1057" s="44">
        <v>1066</v>
      </c>
      <c r="I1057" s="347" t="s">
        <v>44</v>
      </c>
      <c r="J1057" s="277" t="str">
        <f>IF(ISBLANK(INDEX('Policy Characteristics'!D:D,MATCH($C1057,'Policy Characteristics'!$C:$C,0))),"",INDEX('Policy Characteristics'!D:D,MATCH($C1057,'Policy Characteristics'!$C:$C,0)))</f>
        <v>Industry Energy Efficiency Standards</v>
      </c>
      <c r="K1057" s="276" t="str">
        <f>IF(ISBLANK(INDEX('Policy Characteristics'!E:E,MATCH($C1057,'Policy Characteristics'!$C:$C,0))),"",INDEX('Policy Characteristics'!E:E,MATCH($C1057,'Policy Characteristics'!$C:$C,0)))</f>
        <v>indst efficiency standards</v>
      </c>
      <c r="L1057" s="284">
        <f>IF(ISBLANK(INDEX('Policy Characteristics'!F:F,MATCH($C1057,'Policy Characteristics'!$C:$C,0))),"",INDEX('Policy Characteristics'!F:F,MATCH($C1057,'Policy Characteristics'!$C:$C,0)))</f>
        <v>0</v>
      </c>
      <c r="M1057" s="284">
        <f>IF(ISBLANK(INDEX('Policy Characteristics'!G:G,MATCH($C1057,'Policy Characteristics'!$C:$C,0))),"",INDEX('Policy Characteristics'!G:G,MATCH($C1057,'Policy Characteristics'!$C:$C,0)))</f>
        <v>0.25</v>
      </c>
      <c r="N1057" s="284">
        <f>IF(ISBLANK(INDEX('Policy Characteristics'!H:H,MATCH($C1057,'Policy Characteristics'!$C:$C,0))),"",INDEX('Policy Characteristics'!H:H,MATCH($C1057,'Policy Characteristics'!$C:$C,0)))</f>
        <v>0.01</v>
      </c>
      <c r="O1057" s="276" t="str">
        <f>IF(ISBLANK(INDEX('Policy Characteristics'!I:I,MATCH($C1057,'Policy Characteristics'!$C:$C,0))),"",INDEX('Policy Characteristics'!I:I,MATCH($C1057,'Policy Characteristics'!$C:$C,0)))</f>
        <v>% reduction in energy use</v>
      </c>
      <c r="P1057" s="276" t="str">
        <f>IF(ISBLANK(INDEX('Policy Characteristics'!J:J,MATCH($C1057,'Policy Characteristics'!$C:$C,0))),"",INDEX('Policy Characteristics'!J:J,MATCH($C1057,'Policy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7" s="276" t="str">
        <f>IF(ISBLANK(INDEX('Policy Characteristics'!K:K,MATCH($C1057,'Policy Characteristics'!$C:$C,0))),"",INDEX('Policy Characteristics'!K:K,MATCH($C1057,'Policy Characteristics'!$C:$C,0)))</f>
        <v>industry-ag-main.html#eff-stds</v>
      </c>
      <c r="R1057" s="276" t="str">
        <f>IF(ISBLANK(INDEX('Policy Characteristics'!L:L,MATCH($C1057,'Policy Characteristics'!$C:$C,0))),"",INDEX('Policy Characteristics'!L:L,MATCH($C1057,'Policy Characteristics'!$C:$C,0)))</f>
        <v>industry-energy-efficiency-standards.html</v>
      </c>
    </row>
    <row r="1058" spans="1:18" s="4" customFormat="1" x14ac:dyDescent="0.25">
      <c r="A1058" s="276" t="str">
        <f>IF(ISBLANK(INDEX('Policy Characteristics'!A:A,MATCH($C1058,'Policy Characteristics'!$C:$C,0))),"",INDEX('Policy Characteristics'!A:A,MATCH($C1058,'Policy Characteristics'!$C:$C,0)))</f>
        <v>Industry</v>
      </c>
      <c r="B1058" s="285" t="str">
        <f>IF(ISBLANK(INDEX('Policy Characteristics'!B:B,MATCH($C1058,'Policy Characteristics'!$C:$C,0))),"",INDEX('Policy Characteristics'!B:B,MATCH($C1058,'Policy Characteristics'!$C:$C,0)))</f>
        <v>Industry Energy Efficiency Standards</v>
      </c>
      <c r="C1058" s="276" t="str">
        <f t="shared" si="41"/>
        <v>Percentage Improvement in Eqpt Efficiency Standards above BAU</v>
      </c>
      <c r="D1058" s="6" t="s">
        <v>3111</v>
      </c>
      <c r="E1058" s="47" t="s">
        <v>2735</v>
      </c>
      <c r="F1058" t="s">
        <v>3074</v>
      </c>
      <c r="G1058" s="47" t="s">
        <v>2740</v>
      </c>
      <c r="H1058" s="44">
        <v>1067</v>
      </c>
      <c r="I1058" s="347" t="s">
        <v>45</v>
      </c>
      <c r="J1058" s="277" t="str">
        <f>IF(ISBLANK(INDEX('Policy Characteristics'!D:D,MATCH($C1058,'Policy Characteristics'!$C:$C,0))),"",INDEX('Policy Characteristics'!D:D,MATCH($C1058,'Policy Characteristics'!$C:$C,0)))</f>
        <v>Industry Energy Efficiency Standards</v>
      </c>
      <c r="K1058" s="276" t="str">
        <f>IF(ISBLANK(INDEX('Policy Characteristics'!E:E,MATCH($C1058,'Policy Characteristics'!$C:$C,0))),"",INDEX('Policy Characteristics'!E:E,MATCH($C1058,'Policy Characteristics'!$C:$C,0)))</f>
        <v>indst efficiency standards</v>
      </c>
      <c r="L1058" s="284">
        <f>IF(ISBLANK(INDEX('Policy Characteristics'!F:F,MATCH($C1058,'Policy Characteristics'!$C:$C,0))),"",INDEX('Policy Characteristics'!F:F,MATCH($C1058,'Policy Characteristics'!$C:$C,0)))</f>
        <v>0</v>
      </c>
      <c r="M1058" s="284">
        <f>IF(ISBLANK(INDEX('Policy Characteristics'!G:G,MATCH($C1058,'Policy Characteristics'!$C:$C,0))),"",INDEX('Policy Characteristics'!G:G,MATCH($C1058,'Policy Characteristics'!$C:$C,0)))</f>
        <v>0.25</v>
      </c>
      <c r="N1058" s="284">
        <f>IF(ISBLANK(INDEX('Policy Characteristics'!H:H,MATCH($C1058,'Policy Characteristics'!$C:$C,0))),"",INDEX('Policy Characteristics'!H:H,MATCH($C1058,'Policy Characteristics'!$C:$C,0)))</f>
        <v>0.01</v>
      </c>
      <c r="O1058" s="276" t="str">
        <f>IF(ISBLANK(INDEX('Policy Characteristics'!I:I,MATCH($C1058,'Policy Characteristics'!$C:$C,0))),"",INDEX('Policy Characteristics'!I:I,MATCH($C1058,'Policy Characteristics'!$C:$C,0)))</f>
        <v>% reduction in energy use</v>
      </c>
      <c r="P1058" s="276" t="str">
        <f>IF(ISBLANK(INDEX('Policy Characteristics'!J:J,MATCH($C1058,'Policy Characteristics'!$C:$C,0))),"",INDEX('Policy Characteristics'!J:J,MATCH($C1058,'Policy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8" s="276" t="str">
        <f>IF(ISBLANK(INDEX('Policy Characteristics'!K:K,MATCH($C1058,'Policy Characteristics'!$C:$C,0))),"",INDEX('Policy Characteristics'!K:K,MATCH($C1058,'Policy Characteristics'!$C:$C,0)))</f>
        <v>industry-ag-main.html#eff-stds</v>
      </c>
      <c r="R1058" s="276" t="str">
        <f>IF(ISBLANK(INDEX('Policy Characteristics'!L:L,MATCH($C1058,'Policy Characteristics'!$C:$C,0))),"",INDEX('Policy Characteristics'!L:L,MATCH($C1058,'Policy Characteristics'!$C:$C,0)))</f>
        <v>industry-energy-efficiency-standards.html</v>
      </c>
    </row>
    <row r="1059" spans="1:18" s="4" customFormat="1" x14ac:dyDescent="0.25">
      <c r="A1059" s="276" t="str">
        <f>IF(ISBLANK(INDEX('Policy Characteristics'!A:A,MATCH($C1059,'Policy Characteristics'!$C:$C,0))),"",INDEX('Policy Characteristics'!A:A,MATCH($C1059,'Policy Characteristics'!$C:$C,0)))</f>
        <v>Industry</v>
      </c>
      <c r="B1059" s="285" t="str">
        <f>IF(ISBLANK(INDEX('Policy Characteristics'!B:B,MATCH($C1059,'Policy Characteristics'!$C:$C,0))),"",INDEX('Policy Characteristics'!B:B,MATCH($C1059,'Policy Characteristics'!$C:$C,0)))</f>
        <v>Industry Energy Efficiency Standards</v>
      </c>
      <c r="C1059" s="276" t="str">
        <f t="shared" si="41"/>
        <v>Percentage Improvement in Eqpt Efficiency Standards above BAU</v>
      </c>
      <c r="D1059" s="6" t="s">
        <v>3112</v>
      </c>
      <c r="E1059" s="47" t="s">
        <v>2424</v>
      </c>
      <c r="F1059" t="s">
        <v>3075</v>
      </c>
      <c r="G1059" s="47" t="s">
        <v>2430</v>
      </c>
      <c r="H1059" s="44">
        <v>1068</v>
      </c>
      <c r="I1059" s="347" t="s">
        <v>44</v>
      </c>
      <c r="J1059" s="277" t="str">
        <f>IF(ISBLANK(INDEX('Policy Characteristics'!D:D,MATCH($C1059,'Policy Characteristics'!$C:$C,0))),"",INDEX('Policy Characteristics'!D:D,MATCH($C1059,'Policy Characteristics'!$C:$C,0)))</f>
        <v>Industry Energy Efficiency Standards</v>
      </c>
      <c r="K1059" s="276" t="str">
        <f>IF(ISBLANK(INDEX('Policy Characteristics'!E:E,MATCH($C1059,'Policy Characteristics'!$C:$C,0))),"",INDEX('Policy Characteristics'!E:E,MATCH($C1059,'Policy Characteristics'!$C:$C,0)))</f>
        <v>indst efficiency standards</v>
      </c>
      <c r="L1059" s="284">
        <f>IF(ISBLANK(INDEX('Policy Characteristics'!F:F,MATCH($C1059,'Policy Characteristics'!$C:$C,0))),"",INDEX('Policy Characteristics'!F:F,MATCH($C1059,'Policy Characteristics'!$C:$C,0)))</f>
        <v>0</v>
      </c>
      <c r="M1059" s="284">
        <f>IF(ISBLANK(INDEX('Policy Characteristics'!G:G,MATCH($C1059,'Policy Characteristics'!$C:$C,0))),"",INDEX('Policy Characteristics'!G:G,MATCH($C1059,'Policy Characteristics'!$C:$C,0)))</f>
        <v>0.25</v>
      </c>
      <c r="N1059" s="284">
        <f>IF(ISBLANK(INDEX('Policy Characteristics'!H:H,MATCH($C1059,'Policy Characteristics'!$C:$C,0))),"",INDEX('Policy Characteristics'!H:H,MATCH($C1059,'Policy Characteristics'!$C:$C,0)))</f>
        <v>0.01</v>
      </c>
      <c r="O1059" s="276" t="str">
        <f>IF(ISBLANK(INDEX('Policy Characteristics'!I:I,MATCH($C1059,'Policy Characteristics'!$C:$C,0))),"",INDEX('Policy Characteristics'!I:I,MATCH($C1059,'Policy Characteristics'!$C:$C,0)))</f>
        <v>% reduction in energy use</v>
      </c>
      <c r="P1059" s="276" t="str">
        <f>IF(ISBLANK(INDEX('Policy Characteristics'!J:J,MATCH($C1059,'Policy Characteristics'!$C:$C,0))),"",INDEX('Policy Characteristics'!J:J,MATCH($C1059,'Policy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59" s="276" t="str">
        <f>IF(ISBLANK(INDEX('Policy Characteristics'!K:K,MATCH($C1059,'Policy Characteristics'!$C:$C,0))),"",INDEX('Policy Characteristics'!K:K,MATCH($C1059,'Policy Characteristics'!$C:$C,0)))</f>
        <v>industry-ag-main.html#eff-stds</v>
      </c>
      <c r="R1059" s="276" t="str">
        <f>IF(ISBLANK(INDEX('Policy Characteristics'!L:L,MATCH($C1059,'Policy Characteristics'!$C:$C,0))),"",INDEX('Policy Characteristics'!L:L,MATCH($C1059,'Policy Characteristics'!$C:$C,0)))</f>
        <v>industry-energy-efficiency-standards.html</v>
      </c>
    </row>
    <row r="1060" spans="1:18" s="4" customFormat="1" x14ac:dyDescent="0.25">
      <c r="A1060" s="276" t="str">
        <f>IF(ISBLANK(INDEX('Policy Characteristics'!A:A,MATCH($C1060,'Policy Characteristics'!$C:$C,0))),"",INDEX('Policy Characteristics'!A:A,MATCH($C1060,'Policy Characteristics'!$C:$C,0)))</f>
        <v>Industry</v>
      </c>
      <c r="B1060" s="285" t="str">
        <f>IF(ISBLANK(INDEX('Policy Characteristics'!B:B,MATCH($C1060,'Policy Characteristics'!$C:$C,0))),"",INDEX('Policy Characteristics'!B:B,MATCH($C1060,'Policy Characteristics'!$C:$C,0)))</f>
        <v>Industry Energy Efficiency Standards</v>
      </c>
      <c r="C1060" s="276" t="str">
        <f t="shared" si="41"/>
        <v>Percentage Improvement in Eqpt Efficiency Standards above BAU</v>
      </c>
      <c r="D1060" s="6" t="s">
        <v>3112</v>
      </c>
      <c r="E1060" s="47" t="s">
        <v>2425</v>
      </c>
      <c r="F1060" t="s">
        <v>3075</v>
      </c>
      <c r="G1060" s="47" t="s">
        <v>2433</v>
      </c>
      <c r="H1060" s="44">
        <v>1069</v>
      </c>
      <c r="I1060" s="347" t="s">
        <v>45</v>
      </c>
      <c r="J1060" s="277" t="str">
        <f>IF(ISBLANK(INDEX('Policy Characteristics'!D:D,MATCH($C1060,'Policy Characteristics'!$C:$C,0))),"",INDEX('Policy Characteristics'!D:D,MATCH($C1060,'Policy Characteristics'!$C:$C,0)))</f>
        <v>Industry Energy Efficiency Standards</v>
      </c>
      <c r="K1060" s="276" t="str">
        <f>IF(ISBLANK(INDEX('Policy Characteristics'!E:E,MATCH($C1060,'Policy Characteristics'!$C:$C,0))),"",INDEX('Policy Characteristics'!E:E,MATCH($C1060,'Policy Characteristics'!$C:$C,0)))</f>
        <v>indst efficiency standards</v>
      </c>
      <c r="L1060" s="284">
        <f>IF(ISBLANK(INDEX('Policy Characteristics'!F:F,MATCH($C1060,'Policy Characteristics'!$C:$C,0))),"",INDEX('Policy Characteristics'!F:F,MATCH($C1060,'Policy Characteristics'!$C:$C,0)))</f>
        <v>0</v>
      </c>
      <c r="M1060" s="284">
        <f>IF(ISBLANK(INDEX('Policy Characteristics'!G:G,MATCH($C1060,'Policy Characteristics'!$C:$C,0))),"",INDEX('Policy Characteristics'!G:G,MATCH($C1060,'Policy Characteristics'!$C:$C,0)))</f>
        <v>0.25</v>
      </c>
      <c r="N1060" s="284">
        <f>IF(ISBLANK(INDEX('Policy Characteristics'!H:H,MATCH($C1060,'Policy Characteristics'!$C:$C,0))),"",INDEX('Policy Characteristics'!H:H,MATCH($C1060,'Policy Characteristics'!$C:$C,0)))</f>
        <v>0.01</v>
      </c>
      <c r="O1060" s="276" t="str">
        <f>IF(ISBLANK(INDEX('Policy Characteristics'!I:I,MATCH($C1060,'Policy Characteristics'!$C:$C,0))),"",INDEX('Policy Characteristics'!I:I,MATCH($C1060,'Policy Characteristics'!$C:$C,0)))</f>
        <v>% reduction in energy use</v>
      </c>
      <c r="P1060" s="276" t="str">
        <f>IF(ISBLANK(INDEX('Policy Characteristics'!J:J,MATCH($C1060,'Policy Characteristics'!$C:$C,0))),"",INDEX('Policy Characteristics'!J:J,MATCH($C1060,'Policy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0" s="276" t="str">
        <f>IF(ISBLANK(INDEX('Policy Characteristics'!K:K,MATCH($C1060,'Policy Characteristics'!$C:$C,0))),"",INDEX('Policy Characteristics'!K:K,MATCH($C1060,'Policy Characteristics'!$C:$C,0)))</f>
        <v>industry-ag-main.html#eff-stds</v>
      </c>
      <c r="R1060" s="276" t="str">
        <f>IF(ISBLANK(INDEX('Policy Characteristics'!L:L,MATCH($C1060,'Policy Characteristics'!$C:$C,0))),"",INDEX('Policy Characteristics'!L:L,MATCH($C1060,'Policy Characteristics'!$C:$C,0)))</f>
        <v>industry-energy-efficiency-standards.html</v>
      </c>
    </row>
    <row r="1061" spans="1:18" s="4" customFormat="1" x14ac:dyDescent="0.25">
      <c r="A1061" s="276" t="str">
        <f>IF(ISBLANK(INDEX('Policy Characteristics'!A:A,MATCH($C1061,'Policy Characteristics'!$C:$C,0))),"",INDEX('Policy Characteristics'!A:A,MATCH($C1061,'Policy Characteristics'!$C:$C,0)))</f>
        <v>Industry</v>
      </c>
      <c r="B1061" s="285" t="str">
        <f>IF(ISBLANK(INDEX('Policy Characteristics'!B:B,MATCH($C1061,'Policy Characteristics'!$C:$C,0))),"",INDEX('Policy Characteristics'!B:B,MATCH($C1061,'Policy Characteristics'!$C:$C,0)))</f>
        <v>Industry Energy Efficiency Standards</v>
      </c>
      <c r="C1061" s="276" t="str">
        <f t="shared" si="41"/>
        <v>Percentage Improvement in Eqpt Efficiency Standards above BAU</v>
      </c>
      <c r="D1061" s="6" t="s">
        <v>3112</v>
      </c>
      <c r="E1061" s="47" t="s">
        <v>2426</v>
      </c>
      <c r="F1061" t="s">
        <v>3075</v>
      </c>
      <c r="G1061" s="47" t="s">
        <v>2434</v>
      </c>
      <c r="H1061" s="44">
        <v>1070</v>
      </c>
      <c r="I1061" s="347" t="s">
        <v>44</v>
      </c>
      <c r="J1061" s="277" t="str">
        <f>IF(ISBLANK(INDEX('Policy Characteristics'!D:D,MATCH($C1061,'Policy Characteristics'!$C:$C,0))),"",INDEX('Policy Characteristics'!D:D,MATCH($C1061,'Policy Characteristics'!$C:$C,0)))</f>
        <v>Industry Energy Efficiency Standards</v>
      </c>
      <c r="K1061" s="276" t="str">
        <f>IF(ISBLANK(INDEX('Policy Characteristics'!E:E,MATCH($C1061,'Policy Characteristics'!$C:$C,0))),"",INDEX('Policy Characteristics'!E:E,MATCH($C1061,'Policy Characteristics'!$C:$C,0)))</f>
        <v>indst efficiency standards</v>
      </c>
      <c r="L1061" s="284">
        <f>IF(ISBLANK(INDEX('Policy Characteristics'!F:F,MATCH($C1061,'Policy Characteristics'!$C:$C,0))),"",INDEX('Policy Characteristics'!F:F,MATCH($C1061,'Policy Characteristics'!$C:$C,0)))</f>
        <v>0</v>
      </c>
      <c r="M1061" s="284">
        <f>IF(ISBLANK(INDEX('Policy Characteristics'!G:G,MATCH($C1061,'Policy Characteristics'!$C:$C,0))),"",INDEX('Policy Characteristics'!G:G,MATCH($C1061,'Policy Characteristics'!$C:$C,0)))</f>
        <v>0.25</v>
      </c>
      <c r="N1061" s="284">
        <f>IF(ISBLANK(INDEX('Policy Characteristics'!H:H,MATCH($C1061,'Policy Characteristics'!$C:$C,0))),"",INDEX('Policy Characteristics'!H:H,MATCH($C1061,'Policy Characteristics'!$C:$C,0)))</f>
        <v>0.01</v>
      </c>
      <c r="O1061" s="276" t="str">
        <f>IF(ISBLANK(INDEX('Policy Characteristics'!I:I,MATCH($C1061,'Policy Characteristics'!$C:$C,0))),"",INDEX('Policy Characteristics'!I:I,MATCH($C1061,'Policy Characteristics'!$C:$C,0)))</f>
        <v>% reduction in energy use</v>
      </c>
      <c r="P1061" s="276" t="str">
        <f>IF(ISBLANK(INDEX('Policy Characteristics'!J:J,MATCH($C1061,'Policy Characteristics'!$C:$C,0))),"",INDEX('Policy Characteristics'!J:J,MATCH($C1061,'Policy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1" s="276" t="str">
        <f>IF(ISBLANK(INDEX('Policy Characteristics'!K:K,MATCH($C1061,'Policy Characteristics'!$C:$C,0))),"",INDEX('Policy Characteristics'!K:K,MATCH($C1061,'Policy Characteristics'!$C:$C,0)))</f>
        <v>industry-ag-main.html#eff-stds</v>
      </c>
      <c r="R1061" s="276" t="str">
        <f>IF(ISBLANK(INDEX('Policy Characteristics'!L:L,MATCH($C1061,'Policy Characteristics'!$C:$C,0))),"",INDEX('Policy Characteristics'!L:L,MATCH($C1061,'Policy Characteristics'!$C:$C,0)))</f>
        <v>industry-energy-efficiency-standards.html</v>
      </c>
    </row>
    <row r="1062" spans="1:18" s="4" customFormat="1" x14ac:dyDescent="0.25">
      <c r="A1062" s="276" t="str">
        <f>IF(ISBLANK(INDEX('Policy Characteristics'!A:A,MATCH($C1062,'Policy Characteristics'!$C:$C,0))),"",INDEX('Policy Characteristics'!A:A,MATCH($C1062,'Policy Characteristics'!$C:$C,0)))</f>
        <v>Industry</v>
      </c>
      <c r="B1062" s="285" t="str">
        <f>IF(ISBLANK(INDEX('Policy Characteristics'!B:B,MATCH($C1062,'Policy Characteristics'!$C:$C,0))),"",INDEX('Policy Characteristics'!B:B,MATCH($C1062,'Policy Characteristics'!$C:$C,0)))</f>
        <v>Industry Energy Efficiency Standards</v>
      </c>
      <c r="C1062" s="276" t="str">
        <f t="shared" si="41"/>
        <v>Percentage Improvement in Eqpt Efficiency Standards above BAU</v>
      </c>
      <c r="D1062" s="6" t="s">
        <v>3112</v>
      </c>
      <c r="E1062" s="47" t="s">
        <v>2427</v>
      </c>
      <c r="F1062" t="s">
        <v>3075</v>
      </c>
      <c r="G1062" s="47" t="s">
        <v>2431</v>
      </c>
      <c r="H1062" s="44">
        <v>1071</v>
      </c>
      <c r="I1062" s="347" t="s">
        <v>45</v>
      </c>
      <c r="J1062" s="277" t="str">
        <f>IF(ISBLANK(INDEX('Policy Characteristics'!D:D,MATCH($C1062,'Policy Characteristics'!$C:$C,0))),"",INDEX('Policy Characteristics'!D:D,MATCH($C1062,'Policy Characteristics'!$C:$C,0)))</f>
        <v>Industry Energy Efficiency Standards</v>
      </c>
      <c r="K1062" s="276" t="str">
        <f>IF(ISBLANK(INDEX('Policy Characteristics'!E:E,MATCH($C1062,'Policy Characteristics'!$C:$C,0))),"",INDEX('Policy Characteristics'!E:E,MATCH($C1062,'Policy Characteristics'!$C:$C,0)))</f>
        <v>indst efficiency standards</v>
      </c>
      <c r="L1062" s="284">
        <f>IF(ISBLANK(INDEX('Policy Characteristics'!F:F,MATCH($C1062,'Policy Characteristics'!$C:$C,0))),"",INDEX('Policy Characteristics'!F:F,MATCH($C1062,'Policy Characteristics'!$C:$C,0)))</f>
        <v>0</v>
      </c>
      <c r="M1062" s="284">
        <f>IF(ISBLANK(INDEX('Policy Characteristics'!G:G,MATCH($C1062,'Policy Characteristics'!$C:$C,0))),"",INDEX('Policy Characteristics'!G:G,MATCH($C1062,'Policy Characteristics'!$C:$C,0)))</f>
        <v>0.25</v>
      </c>
      <c r="N1062" s="284">
        <f>IF(ISBLANK(INDEX('Policy Characteristics'!H:H,MATCH($C1062,'Policy Characteristics'!$C:$C,0))),"",INDEX('Policy Characteristics'!H:H,MATCH($C1062,'Policy Characteristics'!$C:$C,0)))</f>
        <v>0.01</v>
      </c>
      <c r="O1062" s="276" t="str">
        <f>IF(ISBLANK(INDEX('Policy Characteristics'!I:I,MATCH($C1062,'Policy Characteristics'!$C:$C,0))),"",INDEX('Policy Characteristics'!I:I,MATCH($C1062,'Policy Characteristics'!$C:$C,0)))</f>
        <v>% reduction in energy use</v>
      </c>
      <c r="P1062" s="276" t="str">
        <f>IF(ISBLANK(INDEX('Policy Characteristics'!J:J,MATCH($C1062,'Policy Characteristics'!$C:$C,0))),"",INDEX('Policy Characteristics'!J:J,MATCH($C1062,'Policy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2" s="276" t="str">
        <f>IF(ISBLANK(INDEX('Policy Characteristics'!K:K,MATCH($C1062,'Policy Characteristics'!$C:$C,0))),"",INDEX('Policy Characteristics'!K:K,MATCH($C1062,'Policy Characteristics'!$C:$C,0)))</f>
        <v>industry-ag-main.html#eff-stds</v>
      </c>
      <c r="R1062" s="276" t="str">
        <f>IF(ISBLANK(INDEX('Policy Characteristics'!L:L,MATCH($C1062,'Policy Characteristics'!$C:$C,0))),"",INDEX('Policy Characteristics'!L:L,MATCH($C1062,'Policy Characteristics'!$C:$C,0)))</f>
        <v>industry-energy-efficiency-standards.html</v>
      </c>
    </row>
    <row r="1063" spans="1:18" s="4" customFormat="1" x14ac:dyDescent="0.25">
      <c r="A1063" s="276" t="str">
        <f>IF(ISBLANK(INDEX('Policy Characteristics'!A:A,MATCH($C1063,'Policy Characteristics'!$C:$C,0))),"",INDEX('Policy Characteristics'!A:A,MATCH($C1063,'Policy Characteristics'!$C:$C,0)))</f>
        <v>Industry</v>
      </c>
      <c r="B1063" s="285" t="str">
        <f>IF(ISBLANK(INDEX('Policy Characteristics'!B:B,MATCH($C1063,'Policy Characteristics'!$C:$C,0))),"",INDEX('Policy Characteristics'!B:B,MATCH($C1063,'Policy Characteristics'!$C:$C,0)))</f>
        <v>Industry Energy Efficiency Standards</v>
      </c>
      <c r="C1063" s="276" t="str">
        <f t="shared" si="41"/>
        <v>Percentage Improvement in Eqpt Efficiency Standards above BAU</v>
      </c>
      <c r="D1063" s="6" t="s">
        <v>3112</v>
      </c>
      <c r="E1063" s="47" t="s">
        <v>2428</v>
      </c>
      <c r="F1063" t="s">
        <v>3075</v>
      </c>
      <c r="G1063" s="47" t="s">
        <v>2432</v>
      </c>
      <c r="H1063" s="44">
        <v>1072</v>
      </c>
      <c r="I1063" s="347" t="s">
        <v>44</v>
      </c>
      <c r="J1063" s="277" t="str">
        <f>IF(ISBLANK(INDEX('Policy Characteristics'!D:D,MATCH($C1063,'Policy Characteristics'!$C:$C,0))),"",INDEX('Policy Characteristics'!D:D,MATCH($C1063,'Policy Characteristics'!$C:$C,0)))</f>
        <v>Industry Energy Efficiency Standards</v>
      </c>
      <c r="K1063" s="276" t="str">
        <f>IF(ISBLANK(INDEX('Policy Characteristics'!E:E,MATCH($C1063,'Policy Characteristics'!$C:$C,0))),"",INDEX('Policy Characteristics'!E:E,MATCH($C1063,'Policy Characteristics'!$C:$C,0)))</f>
        <v>indst efficiency standards</v>
      </c>
      <c r="L1063" s="284">
        <f>IF(ISBLANK(INDEX('Policy Characteristics'!F:F,MATCH($C1063,'Policy Characteristics'!$C:$C,0))),"",INDEX('Policy Characteristics'!F:F,MATCH($C1063,'Policy Characteristics'!$C:$C,0)))</f>
        <v>0</v>
      </c>
      <c r="M1063" s="284">
        <f>IF(ISBLANK(INDEX('Policy Characteristics'!G:G,MATCH($C1063,'Policy Characteristics'!$C:$C,0))),"",INDEX('Policy Characteristics'!G:G,MATCH($C1063,'Policy Characteristics'!$C:$C,0)))</f>
        <v>0.25</v>
      </c>
      <c r="N1063" s="284">
        <f>IF(ISBLANK(INDEX('Policy Characteristics'!H:H,MATCH($C1063,'Policy Characteristics'!$C:$C,0))),"",INDEX('Policy Characteristics'!H:H,MATCH($C1063,'Policy Characteristics'!$C:$C,0)))</f>
        <v>0.01</v>
      </c>
      <c r="O1063" s="276" t="str">
        <f>IF(ISBLANK(INDEX('Policy Characteristics'!I:I,MATCH($C1063,'Policy Characteristics'!$C:$C,0))),"",INDEX('Policy Characteristics'!I:I,MATCH($C1063,'Policy Characteristics'!$C:$C,0)))</f>
        <v>% reduction in energy use</v>
      </c>
      <c r="P1063" s="276" t="str">
        <f>IF(ISBLANK(INDEX('Policy Characteristics'!J:J,MATCH($C1063,'Policy Characteristics'!$C:$C,0))),"",INDEX('Policy Characteristics'!J:J,MATCH($C1063,'Policy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3" s="276" t="str">
        <f>IF(ISBLANK(INDEX('Policy Characteristics'!K:K,MATCH($C1063,'Policy Characteristics'!$C:$C,0))),"",INDEX('Policy Characteristics'!K:K,MATCH($C1063,'Policy Characteristics'!$C:$C,0)))</f>
        <v>industry-ag-main.html#eff-stds</v>
      </c>
      <c r="R1063" s="276" t="str">
        <f>IF(ISBLANK(INDEX('Policy Characteristics'!L:L,MATCH($C1063,'Policy Characteristics'!$C:$C,0))),"",INDEX('Policy Characteristics'!L:L,MATCH($C1063,'Policy Characteristics'!$C:$C,0)))</f>
        <v>industry-energy-efficiency-standards.html</v>
      </c>
    </row>
    <row r="1064" spans="1:18" s="4" customFormat="1" x14ac:dyDescent="0.25">
      <c r="A1064" s="276" t="str">
        <f>IF(ISBLANK(INDEX('Policy Characteristics'!A:A,MATCH($C1064,'Policy Characteristics'!$C:$C,0))),"",INDEX('Policy Characteristics'!A:A,MATCH($C1064,'Policy Characteristics'!$C:$C,0)))</f>
        <v>Industry</v>
      </c>
      <c r="B1064" s="285" t="str">
        <f>IF(ISBLANK(INDEX('Policy Characteristics'!B:B,MATCH($C1064,'Policy Characteristics'!$C:$C,0))),"",INDEX('Policy Characteristics'!B:B,MATCH($C1064,'Policy Characteristics'!$C:$C,0)))</f>
        <v>Industry Energy Efficiency Standards</v>
      </c>
      <c r="C1064" s="276" t="str">
        <f t="shared" si="41"/>
        <v>Percentage Improvement in Eqpt Efficiency Standards above BAU</v>
      </c>
      <c r="D1064" s="6" t="s">
        <v>3112</v>
      </c>
      <c r="E1064" s="47" t="s">
        <v>2429</v>
      </c>
      <c r="F1064" t="s">
        <v>3075</v>
      </c>
      <c r="G1064" s="47" t="s">
        <v>2435</v>
      </c>
      <c r="H1064" s="44">
        <v>1073</v>
      </c>
      <c r="I1064" s="347" t="s">
        <v>45</v>
      </c>
      <c r="J1064" s="277" t="str">
        <f>IF(ISBLANK(INDEX('Policy Characteristics'!D:D,MATCH($C1064,'Policy Characteristics'!$C:$C,0))),"",INDEX('Policy Characteristics'!D:D,MATCH($C1064,'Policy Characteristics'!$C:$C,0)))</f>
        <v>Industry Energy Efficiency Standards</v>
      </c>
      <c r="K1064" s="276" t="str">
        <f>IF(ISBLANK(INDEX('Policy Characteristics'!E:E,MATCH($C1064,'Policy Characteristics'!$C:$C,0))),"",INDEX('Policy Characteristics'!E:E,MATCH($C1064,'Policy Characteristics'!$C:$C,0)))</f>
        <v>indst efficiency standards</v>
      </c>
      <c r="L1064" s="284">
        <f>IF(ISBLANK(INDEX('Policy Characteristics'!F:F,MATCH($C1064,'Policy Characteristics'!$C:$C,0))),"",INDEX('Policy Characteristics'!F:F,MATCH($C1064,'Policy Characteristics'!$C:$C,0)))</f>
        <v>0</v>
      </c>
      <c r="M1064" s="284">
        <f>IF(ISBLANK(INDEX('Policy Characteristics'!G:G,MATCH($C1064,'Policy Characteristics'!$C:$C,0))),"",INDEX('Policy Characteristics'!G:G,MATCH($C1064,'Policy Characteristics'!$C:$C,0)))</f>
        <v>0.25</v>
      </c>
      <c r="N1064" s="284">
        <f>IF(ISBLANK(INDEX('Policy Characteristics'!H:H,MATCH($C1064,'Policy Characteristics'!$C:$C,0))),"",INDEX('Policy Characteristics'!H:H,MATCH($C1064,'Policy Characteristics'!$C:$C,0)))</f>
        <v>0.01</v>
      </c>
      <c r="O1064" s="276" t="str">
        <f>IF(ISBLANK(INDEX('Policy Characteristics'!I:I,MATCH($C1064,'Policy Characteristics'!$C:$C,0))),"",INDEX('Policy Characteristics'!I:I,MATCH($C1064,'Policy Characteristics'!$C:$C,0)))</f>
        <v>% reduction in energy use</v>
      </c>
      <c r="P1064" s="276" t="str">
        <f>IF(ISBLANK(INDEX('Policy Characteristics'!J:J,MATCH($C1064,'Policy Characteristics'!$C:$C,0))),"",INDEX('Policy Characteristics'!J:J,MATCH($C1064,'Policy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4" s="276" t="str">
        <f>IF(ISBLANK(INDEX('Policy Characteristics'!K:K,MATCH($C1064,'Policy Characteristics'!$C:$C,0))),"",INDEX('Policy Characteristics'!K:K,MATCH($C1064,'Policy Characteristics'!$C:$C,0)))</f>
        <v>industry-ag-main.html#eff-stds</v>
      </c>
      <c r="R1064" s="276" t="str">
        <f>IF(ISBLANK(INDEX('Policy Characteristics'!L:L,MATCH($C1064,'Policy Characteristics'!$C:$C,0))),"",INDEX('Policy Characteristics'!L:L,MATCH($C1064,'Policy Characteristics'!$C:$C,0)))</f>
        <v>industry-energy-efficiency-standards.html</v>
      </c>
    </row>
    <row r="1065" spans="1:18" s="4" customFormat="1" x14ac:dyDescent="0.25">
      <c r="A1065" s="276" t="str">
        <f>IF(ISBLANK(INDEX('Policy Characteristics'!A:A,MATCH($C1065,'Policy Characteristics'!$C:$C,0))),"",INDEX('Policy Characteristics'!A:A,MATCH($C1065,'Policy Characteristics'!$C:$C,0)))</f>
        <v>Industry</v>
      </c>
      <c r="B1065" s="285" t="str">
        <f>IF(ISBLANK(INDEX('Policy Characteristics'!B:B,MATCH($C1065,'Policy Characteristics'!$C:$C,0))),"",INDEX('Policy Characteristics'!B:B,MATCH($C1065,'Policy Characteristics'!$C:$C,0)))</f>
        <v>Industry Energy Efficiency Standards</v>
      </c>
      <c r="C1065" s="276" t="str">
        <f t="shared" si="41"/>
        <v>Percentage Improvement in Eqpt Efficiency Standards above BAU</v>
      </c>
      <c r="D1065" s="6" t="s">
        <v>3112</v>
      </c>
      <c r="E1065" s="47" t="s">
        <v>2736</v>
      </c>
      <c r="F1065" t="s">
        <v>3075</v>
      </c>
      <c r="G1065" s="47" t="s">
        <v>2739</v>
      </c>
      <c r="H1065" s="44">
        <v>1074</v>
      </c>
      <c r="I1065" s="347" t="s">
        <v>45</v>
      </c>
      <c r="J1065" s="277" t="str">
        <f>IF(ISBLANK(INDEX('Policy Characteristics'!D:D,MATCH($C1065,'Policy Characteristics'!$C:$C,0))),"",INDEX('Policy Characteristics'!D:D,MATCH($C1065,'Policy Characteristics'!$C:$C,0)))</f>
        <v>Industry Energy Efficiency Standards</v>
      </c>
      <c r="K1065" s="276" t="str">
        <f>IF(ISBLANK(INDEX('Policy Characteristics'!E:E,MATCH($C1065,'Policy Characteristics'!$C:$C,0))),"",INDEX('Policy Characteristics'!E:E,MATCH($C1065,'Policy Characteristics'!$C:$C,0)))</f>
        <v>indst efficiency standards</v>
      </c>
      <c r="L1065" s="284">
        <f>IF(ISBLANK(INDEX('Policy Characteristics'!F:F,MATCH($C1065,'Policy Characteristics'!$C:$C,0))),"",INDEX('Policy Characteristics'!F:F,MATCH($C1065,'Policy Characteristics'!$C:$C,0)))</f>
        <v>0</v>
      </c>
      <c r="M1065" s="284">
        <f>IF(ISBLANK(INDEX('Policy Characteristics'!G:G,MATCH($C1065,'Policy Characteristics'!$C:$C,0))),"",INDEX('Policy Characteristics'!G:G,MATCH($C1065,'Policy Characteristics'!$C:$C,0)))</f>
        <v>0.25</v>
      </c>
      <c r="N1065" s="284">
        <f>IF(ISBLANK(INDEX('Policy Characteristics'!H:H,MATCH($C1065,'Policy Characteristics'!$C:$C,0))),"",INDEX('Policy Characteristics'!H:H,MATCH($C1065,'Policy Characteristics'!$C:$C,0)))</f>
        <v>0.01</v>
      </c>
      <c r="O1065" s="276" t="str">
        <f>IF(ISBLANK(INDEX('Policy Characteristics'!I:I,MATCH($C1065,'Policy Characteristics'!$C:$C,0))),"",INDEX('Policy Characteristics'!I:I,MATCH($C1065,'Policy Characteristics'!$C:$C,0)))</f>
        <v>% reduction in energy use</v>
      </c>
      <c r="P1065" s="276" t="str">
        <f>IF(ISBLANK(INDEX('Policy Characteristics'!J:J,MATCH($C1065,'Policy Characteristics'!$C:$C,0))),"",INDEX('Policy Characteristics'!J:J,MATCH($C1065,'Policy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5" s="276" t="str">
        <f>IF(ISBLANK(INDEX('Policy Characteristics'!K:K,MATCH($C1065,'Policy Characteristics'!$C:$C,0))),"",INDEX('Policy Characteristics'!K:K,MATCH($C1065,'Policy Characteristics'!$C:$C,0)))</f>
        <v>industry-ag-main.html#eff-stds</v>
      </c>
      <c r="R1065" s="276" t="str">
        <f>IF(ISBLANK(INDEX('Policy Characteristics'!L:L,MATCH($C1065,'Policy Characteristics'!$C:$C,0))),"",INDEX('Policy Characteristics'!L:L,MATCH($C1065,'Policy Characteristics'!$C:$C,0)))</f>
        <v>industry-energy-efficiency-standards.html</v>
      </c>
    </row>
    <row r="1066" spans="1:18" s="4" customFormat="1" x14ac:dyDescent="0.25">
      <c r="A1066" s="276" t="str">
        <f>IF(ISBLANK(INDEX('Policy Characteristics'!A:A,MATCH($C1066,'Policy Characteristics'!$C:$C,0))),"",INDEX('Policy Characteristics'!A:A,MATCH($C1066,'Policy Characteristics'!$C:$C,0)))</f>
        <v>Industry</v>
      </c>
      <c r="B1066" s="285" t="str">
        <f>IF(ISBLANK(INDEX('Policy Characteristics'!B:B,MATCH($C1066,'Policy Characteristics'!$C:$C,0))),"",INDEX('Policy Characteristics'!B:B,MATCH($C1066,'Policy Characteristics'!$C:$C,0)))</f>
        <v>Industry Energy Efficiency Standards</v>
      </c>
      <c r="C1066" s="276" t="str">
        <f t="shared" si="41"/>
        <v>Percentage Improvement in Eqpt Efficiency Standards above BAU</v>
      </c>
      <c r="D1066" s="6" t="s">
        <v>3112</v>
      </c>
      <c r="E1066" s="47" t="s">
        <v>2737</v>
      </c>
      <c r="F1066" t="s">
        <v>3075</v>
      </c>
      <c r="G1066" s="47" t="s">
        <v>2741</v>
      </c>
      <c r="H1066" s="44">
        <v>1075</v>
      </c>
      <c r="I1066" s="347" t="s">
        <v>45</v>
      </c>
      <c r="J1066" s="277" t="str">
        <f>IF(ISBLANK(INDEX('Policy Characteristics'!D:D,MATCH($C1066,'Policy Characteristics'!$C:$C,0))),"",INDEX('Policy Characteristics'!D:D,MATCH($C1066,'Policy Characteristics'!$C:$C,0)))</f>
        <v>Industry Energy Efficiency Standards</v>
      </c>
      <c r="K1066" s="276" t="str">
        <f>IF(ISBLANK(INDEX('Policy Characteristics'!E:E,MATCH($C1066,'Policy Characteristics'!$C:$C,0))),"",INDEX('Policy Characteristics'!E:E,MATCH($C1066,'Policy Characteristics'!$C:$C,0)))</f>
        <v>indst efficiency standards</v>
      </c>
      <c r="L1066" s="284">
        <f>IF(ISBLANK(INDEX('Policy Characteristics'!F:F,MATCH($C1066,'Policy Characteristics'!$C:$C,0))),"",INDEX('Policy Characteristics'!F:F,MATCH($C1066,'Policy Characteristics'!$C:$C,0)))</f>
        <v>0</v>
      </c>
      <c r="M1066" s="284">
        <f>IF(ISBLANK(INDEX('Policy Characteristics'!G:G,MATCH($C1066,'Policy Characteristics'!$C:$C,0))),"",INDEX('Policy Characteristics'!G:G,MATCH($C1066,'Policy Characteristics'!$C:$C,0)))</f>
        <v>0.25</v>
      </c>
      <c r="N1066" s="284">
        <f>IF(ISBLANK(INDEX('Policy Characteristics'!H:H,MATCH($C1066,'Policy Characteristics'!$C:$C,0))),"",INDEX('Policy Characteristics'!H:H,MATCH($C1066,'Policy Characteristics'!$C:$C,0)))</f>
        <v>0.01</v>
      </c>
      <c r="O1066" s="276" t="str">
        <f>IF(ISBLANK(INDEX('Policy Characteristics'!I:I,MATCH($C1066,'Policy Characteristics'!$C:$C,0))),"",INDEX('Policy Characteristics'!I:I,MATCH($C1066,'Policy Characteristics'!$C:$C,0)))</f>
        <v>% reduction in energy use</v>
      </c>
      <c r="P1066" s="276" t="str">
        <f>IF(ISBLANK(INDEX('Policy Characteristics'!J:J,MATCH($C1066,'Policy Characteristics'!$C:$C,0))),"",INDEX('Policy Characteristics'!J:J,MATCH($C1066,'Policy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6" s="276" t="str">
        <f>IF(ISBLANK(INDEX('Policy Characteristics'!K:K,MATCH($C1066,'Policy Characteristics'!$C:$C,0))),"",INDEX('Policy Characteristics'!K:K,MATCH($C1066,'Policy Characteristics'!$C:$C,0)))</f>
        <v>industry-ag-main.html#eff-stds</v>
      </c>
      <c r="R1066" s="276" t="str">
        <f>IF(ISBLANK(INDEX('Policy Characteristics'!L:L,MATCH($C1066,'Policy Characteristics'!$C:$C,0))),"",INDEX('Policy Characteristics'!L:L,MATCH($C1066,'Policy Characteristics'!$C:$C,0)))</f>
        <v>industry-energy-efficiency-standards.html</v>
      </c>
    </row>
    <row r="1067" spans="1:18" s="4" customFormat="1" x14ac:dyDescent="0.25">
      <c r="A1067" s="276" t="str">
        <f>IF(ISBLANK(INDEX('Policy Characteristics'!A:A,MATCH($C1067,'Policy Characteristics'!$C:$C,0))),"",INDEX('Policy Characteristics'!A:A,MATCH($C1067,'Policy Characteristics'!$C:$C,0)))</f>
        <v>Industry</v>
      </c>
      <c r="B1067" s="285" t="str">
        <f>IF(ISBLANK(INDEX('Policy Characteristics'!B:B,MATCH($C1067,'Policy Characteristics'!$C:$C,0))),"",INDEX('Policy Characteristics'!B:B,MATCH($C1067,'Policy Characteristics'!$C:$C,0)))</f>
        <v>Industry Energy Efficiency Standards</v>
      </c>
      <c r="C1067" s="276" t="str">
        <f t="shared" si="41"/>
        <v>Percentage Improvement in Eqpt Efficiency Standards above BAU</v>
      </c>
      <c r="D1067" s="6" t="s">
        <v>3112</v>
      </c>
      <c r="E1067" s="47" t="s">
        <v>2738</v>
      </c>
      <c r="F1067" t="s">
        <v>3075</v>
      </c>
      <c r="G1067" s="47" t="s">
        <v>2742</v>
      </c>
      <c r="H1067" s="44">
        <v>1076</v>
      </c>
      <c r="I1067" s="347" t="s">
        <v>44</v>
      </c>
      <c r="J1067" s="277" t="str">
        <f>IF(ISBLANK(INDEX('Policy Characteristics'!D:D,MATCH($C1067,'Policy Characteristics'!$C:$C,0))),"",INDEX('Policy Characteristics'!D:D,MATCH($C1067,'Policy Characteristics'!$C:$C,0)))</f>
        <v>Industry Energy Efficiency Standards</v>
      </c>
      <c r="K1067" s="276" t="str">
        <f>IF(ISBLANK(INDEX('Policy Characteristics'!E:E,MATCH($C1067,'Policy Characteristics'!$C:$C,0))),"",INDEX('Policy Characteristics'!E:E,MATCH($C1067,'Policy Characteristics'!$C:$C,0)))</f>
        <v>indst efficiency standards</v>
      </c>
      <c r="L1067" s="284">
        <f>IF(ISBLANK(INDEX('Policy Characteristics'!F:F,MATCH($C1067,'Policy Characteristics'!$C:$C,0))),"",INDEX('Policy Characteristics'!F:F,MATCH($C1067,'Policy Characteristics'!$C:$C,0)))</f>
        <v>0</v>
      </c>
      <c r="M1067" s="284">
        <f>IF(ISBLANK(INDEX('Policy Characteristics'!G:G,MATCH($C1067,'Policy Characteristics'!$C:$C,0))),"",INDEX('Policy Characteristics'!G:G,MATCH($C1067,'Policy Characteristics'!$C:$C,0)))</f>
        <v>0.25</v>
      </c>
      <c r="N1067" s="284">
        <f>IF(ISBLANK(INDEX('Policy Characteristics'!H:H,MATCH($C1067,'Policy Characteristics'!$C:$C,0))),"",INDEX('Policy Characteristics'!H:H,MATCH($C1067,'Policy Characteristics'!$C:$C,0)))</f>
        <v>0.01</v>
      </c>
      <c r="O1067" s="276" t="str">
        <f>IF(ISBLANK(INDEX('Policy Characteristics'!I:I,MATCH($C1067,'Policy Characteristics'!$C:$C,0))),"",INDEX('Policy Characteristics'!I:I,MATCH($C1067,'Policy Characteristics'!$C:$C,0)))</f>
        <v>% reduction in energy use</v>
      </c>
      <c r="P1067" s="276" t="str">
        <f>IF(ISBLANK(INDEX('Policy Characteristics'!J:J,MATCH($C1067,'Policy Characteristics'!$C:$C,0))),"",INDEX('Policy Characteristics'!J:J,MATCH($C1067,'Policy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7" s="276" t="str">
        <f>IF(ISBLANK(INDEX('Policy Characteristics'!K:K,MATCH($C1067,'Policy Characteristics'!$C:$C,0))),"",INDEX('Policy Characteristics'!K:K,MATCH($C1067,'Policy Characteristics'!$C:$C,0)))</f>
        <v>industry-ag-main.html#eff-stds</v>
      </c>
      <c r="R1067" s="276" t="str">
        <f>IF(ISBLANK(INDEX('Policy Characteristics'!L:L,MATCH($C1067,'Policy Characteristics'!$C:$C,0))),"",INDEX('Policy Characteristics'!L:L,MATCH($C1067,'Policy Characteristics'!$C:$C,0)))</f>
        <v>industry-energy-efficiency-standards.html</v>
      </c>
    </row>
    <row r="1068" spans="1:18" s="4" customFormat="1" x14ac:dyDescent="0.25">
      <c r="A1068" s="276" t="str">
        <f>IF(ISBLANK(INDEX('Policy Characteristics'!A:A,MATCH($C1068,'Policy Characteristics'!$C:$C,0))),"",INDEX('Policy Characteristics'!A:A,MATCH($C1068,'Policy Characteristics'!$C:$C,0)))</f>
        <v>Industry</v>
      </c>
      <c r="B1068" s="285" t="str">
        <f>IF(ISBLANK(INDEX('Policy Characteristics'!B:B,MATCH($C1068,'Policy Characteristics'!$C:$C,0))),"",INDEX('Policy Characteristics'!B:B,MATCH($C1068,'Policy Characteristics'!$C:$C,0)))</f>
        <v>Industry Energy Efficiency Standards</v>
      </c>
      <c r="C1068" s="276" t="str">
        <f t="shared" si="41"/>
        <v>Percentage Improvement in Eqpt Efficiency Standards above BAU</v>
      </c>
      <c r="D1068" s="6" t="s">
        <v>3112</v>
      </c>
      <c r="E1068" s="47" t="s">
        <v>2735</v>
      </c>
      <c r="F1068" t="s">
        <v>3075</v>
      </c>
      <c r="G1068" s="47" t="s">
        <v>2740</v>
      </c>
      <c r="H1068" s="44">
        <v>1077</v>
      </c>
      <c r="I1068" s="347" t="s">
        <v>45</v>
      </c>
      <c r="J1068" s="277" t="str">
        <f>IF(ISBLANK(INDEX('Policy Characteristics'!D:D,MATCH($C1068,'Policy Characteristics'!$C:$C,0))),"",INDEX('Policy Characteristics'!D:D,MATCH($C1068,'Policy Characteristics'!$C:$C,0)))</f>
        <v>Industry Energy Efficiency Standards</v>
      </c>
      <c r="K1068" s="276" t="str">
        <f>IF(ISBLANK(INDEX('Policy Characteristics'!E:E,MATCH($C1068,'Policy Characteristics'!$C:$C,0))),"",INDEX('Policy Characteristics'!E:E,MATCH($C1068,'Policy Characteristics'!$C:$C,0)))</f>
        <v>indst efficiency standards</v>
      </c>
      <c r="L1068" s="284">
        <f>IF(ISBLANK(INDEX('Policy Characteristics'!F:F,MATCH($C1068,'Policy Characteristics'!$C:$C,0))),"",INDEX('Policy Characteristics'!F:F,MATCH($C1068,'Policy Characteristics'!$C:$C,0)))</f>
        <v>0</v>
      </c>
      <c r="M1068" s="284">
        <f>IF(ISBLANK(INDEX('Policy Characteristics'!G:G,MATCH($C1068,'Policy Characteristics'!$C:$C,0))),"",INDEX('Policy Characteristics'!G:G,MATCH($C1068,'Policy Characteristics'!$C:$C,0)))</f>
        <v>0.25</v>
      </c>
      <c r="N1068" s="284">
        <f>IF(ISBLANK(INDEX('Policy Characteristics'!H:H,MATCH($C1068,'Policy Characteristics'!$C:$C,0))),"",INDEX('Policy Characteristics'!H:H,MATCH($C1068,'Policy Characteristics'!$C:$C,0)))</f>
        <v>0.01</v>
      </c>
      <c r="O1068" s="276" t="str">
        <f>IF(ISBLANK(INDEX('Policy Characteristics'!I:I,MATCH($C1068,'Policy Characteristics'!$C:$C,0))),"",INDEX('Policy Characteristics'!I:I,MATCH($C1068,'Policy Characteristics'!$C:$C,0)))</f>
        <v>% reduction in energy use</v>
      </c>
      <c r="P1068" s="276" t="str">
        <f>IF(ISBLANK(INDEX('Policy Characteristics'!J:J,MATCH($C1068,'Policy Characteristics'!$C:$C,0))),"",INDEX('Policy Characteristics'!J:J,MATCH($C1068,'Policy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8" s="276" t="str">
        <f>IF(ISBLANK(INDEX('Policy Characteristics'!K:K,MATCH($C1068,'Policy Characteristics'!$C:$C,0))),"",INDEX('Policy Characteristics'!K:K,MATCH($C1068,'Policy Characteristics'!$C:$C,0)))</f>
        <v>industry-ag-main.html#eff-stds</v>
      </c>
      <c r="R1068" s="276" t="str">
        <f>IF(ISBLANK(INDEX('Policy Characteristics'!L:L,MATCH($C1068,'Policy Characteristics'!$C:$C,0))),"",INDEX('Policy Characteristics'!L:L,MATCH($C1068,'Policy Characteristics'!$C:$C,0)))</f>
        <v>industry-energy-efficiency-standards.html</v>
      </c>
    </row>
    <row r="1069" spans="1:18" s="4" customFormat="1" x14ac:dyDescent="0.25">
      <c r="A1069" s="276" t="str">
        <f>IF(ISBLANK(INDEX('Policy Characteristics'!A:A,MATCH($C1069,'Policy Characteristics'!$C:$C,0))),"",INDEX('Policy Characteristics'!A:A,MATCH($C1069,'Policy Characteristics'!$C:$C,0)))</f>
        <v>Industry</v>
      </c>
      <c r="B1069" s="285" t="str">
        <f>IF(ISBLANK(INDEX('Policy Characteristics'!B:B,MATCH($C1069,'Policy Characteristics'!$C:$C,0))),"",INDEX('Policy Characteristics'!B:B,MATCH($C1069,'Policy Characteristics'!$C:$C,0)))</f>
        <v>Industry Energy Efficiency Standards</v>
      </c>
      <c r="C1069" s="276" t="str">
        <f t="shared" si="41"/>
        <v>Percentage Improvement in Eqpt Efficiency Standards above BAU</v>
      </c>
      <c r="D1069" s="6" t="s">
        <v>3113</v>
      </c>
      <c r="E1069" s="47" t="s">
        <v>2424</v>
      </c>
      <c r="F1069" t="s">
        <v>3076</v>
      </c>
      <c r="G1069" s="47" t="s">
        <v>2430</v>
      </c>
      <c r="H1069" s="44">
        <v>1078</v>
      </c>
      <c r="I1069" s="347" t="s">
        <v>44</v>
      </c>
      <c r="J1069" s="277" t="str">
        <f>IF(ISBLANK(INDEX('Policy Characteristics'!D:D,MATCH($C1069,'Policy Characteristics'!$C:$C,0))),"",INDEX('Policy Characteristics'!D:D,MATCH($C1069,'Policy Characteristics'!$C:$C,0)))</f>
        <v>Industry Energy Efficiency Standards</v>
      </c>
      <c r="K1069" s="276" t="str">
        <f>IF(ISBLANK(INDEX('Policy Characteristics'!E:E,MATCH($C1069,'Policy Characteristics'!$C:$C,0))),"",INDEX('Policy Characteristics'!E:E,MATCH($C1069,'Policy Characteristics'!$C:$C,0)))</f>
        <v>indst efficiency standards</v>
      </c>
      <c r="L1069" s="284">
        <f>IF(ISBLANK(INDEX('Policy Characteristics'!F:F,MATCH($C1069,'Policy Characteristics'!$C:$C,0))),"",INDEX('Policy Characteristics'!F:F,MATCH($C1069,'Policy Characteristics'!$C:$C,0)))</f>
        <v>0</v>
      </c>
      <c r="M1069" s="284">
        <f>IF(ISBLANK(INDEX('Policy Characteristics'!G:G,MATCH($C1069,'Policy Characteristics'!$C:$C,0))),"",INDEX('Policy Characteristics'!G:G,MATCH($C1069,'Policy Characteristics'!$C:$C,0)))</f>
        <v>0.25</v>
      </c>
      <c r="N1069" s="284">
        <f>IF(ISBLANK(INDEX('Policy Characteristics'!H:H,MATCH($C1069,'Policy Characteristics'!$C:$C,0))),"",INDEX('Policy Characteristics'!H:H,MATCH($C1069,'Policy Characteristics'!$C:$C,0)))</f>
        <v>0.01</v>
      </c>
      <c r="O1069" s="276" t="str">
        <f>IF(ISBLANK(INDEX('Policy Characteristics'!I:I,MATCH($C1069,'Policy Characteristics'!$C:$C,0))),"",INDEX('Policy Characteristics'!I:I,MATCH($C1069,'Policy Characteristics'!$C:$C,0)))</f>
        <v>% reduction in energy use</v>
      </c>
      <c r="P1069" s="276" t="str">
        <f>IF(ISBLANK(INDEX('Policy Characteristics'!J:J,MATCH($C1069,'Policy Characteristics'!$C:$C,0))),"",INDEX('Policy Characteristics'!J:J,MATCH($C1069,'Policy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69" s="276" t="str">
        <f>IF(ISBLANK(INDEX('Policy Characteristics'!K:K,MATCH($C1069,'Policy Characteristics'!$C:$C,0))),"",INDEX('Policy Characteristics'!K:K,MATCH($C1069,'Policy Characteristics'!$C:$C,0)))</f>
        <v>industry-ag-main.html#eff-stds</v>
      </c>
      <c r="R1069" s="276" t="str">
        <f>IF(ISBLANK(INDEX('Policy Characteristics'!L:L,MATCH($C1069,'Policy Characteristics'!$C:$C,0))),"",INDEX('Policy Characteristics'!L:L,MATCH($C1069,'Policy Characteristics'!$C:$C,0)))</f>
        <v>industry-energy-efficiency-standards.html</v>
      </c>
    </row>
    <row r="1070" spans="1:18" s="4" customFormat="1" x14ac:dyDescent="0.25">
      <c r="A1070" s="276" t="str">
        <f>IF(ISBLANK(INDEX('Policy Characteristics'!A:A,MATCH($C1070,'Policy Characteristics'!$C:$C,0))),"",INDEX('Policy Characteristics'!A:A,MATCH($C1070,'Policy Characteristics'!$C:$C,0)))</f>
        <v>Industry</v>
      </c>
      <c r="B1070" s="285" t="str">
        <f>IF(ISBLANK(INDEX('Policy Characteristics'!B:B,MATCH($C1070,'Policy Characteristics'!$C:$C,0))),"",INDEX('Policy Characteristics'!B:B,MATCH($C1070,'Policy Characteristics'!$C:$C,0)))</f>
        <v>Industry Energy Efficiency Standards</v>
      </c>
      <c r="C1070" s="276" t="str">
        <f t="shared" si="41"/>
        <v>Percentage Improvement in Eqpt Efficiency Standards above BAU</v>
      </c>
      <c r="D1070" s="6" t="s">
        <v>3113</v>
      </c>
      <c r="E1070" s="47" t="s">
        <v>2425</v>
      </c>
      <c r="F1070" t="s">
        <v>3076</v>
      </c>
      <c r="G1070" s="47" t="s">
        <v>2433</v>
      </c>
      <c r="H1070" s="44">
        <v>1079</v>
      </c>
      <c r="I1070" s="347" t="s">
        <v>44</v>
      </c>
      <c r="J1070" s="277" t="str">
        <f>IF(ISBLANK(INDEX('Policy Characteristics'!D:D,MATCH($C1070,'Policy Characteristics'!$C:$C,0))),"",INDEX('Policy Characteristics'!D:D,MATCH($C1070,'Policy Characteristics'!$C:$C,0)))</f>
        <v>Industry Energy Efficiency Standards</v>
      </c>
      <c r="K1070" s="276" t="str">
        <f>IF(ISBLANK(INDEX('Policy Characteristics'!E:E,MATCH($C1070,'Policy Characteristics'!$C:$C,0))),"",INDEX('Policy Characteristics'!E:E,MATCH($C1070,'Policy Characteristics'!$C:$C,0)))</f>
        <v>indst efficiency standards</v>
      </c>
      <c r="L1070" s="284">
        <f>IF(ISBLANK(INDEX('Policy Characteristics'!F:F,MATCH($C1070,'Policy Characteristics'!$C:$C,0))),"",INDEX('Policy Characteristics'!F:F,MATCH($C1070,'Policy Characteristics'!$C:$C,0)))</f>
        <v>0</v>
      </c>
      <c r="M1070" s="284">
        <f>IF(ISBLANK(INDEX('Policy Characteristics'!G:G,MATCH($C1070,'Policy Characteristics'!$C:$C,0))),"",INDEX('Policy Characteristics'!G:G,MATCH($C1070,'Policy Characteristics'!$C:$C,0)))</f>
        <v>0.25</v>
      </c>
      <c r="N1070" s="284">
        <f>IF(ISBLANK(INDEX('Policy Characteristics'!H:H,MATCH($C1070,'Policy Characteristics'!$C:$C,0))),"",INDEX('Policy Characteristics'!H:H,MATCH($C1070,'Policy Characteristics'!$C:$C,0)))</f>
        <v>0.01</v>
      </c>
      <c r="O1070" s="276" t="str">
        <f>IF(ISBLANK(INDEX('Policy Characteristics'!I:I,MATCH($C1070,'Policy Characteristics'!$C:$C,0))),"",INDEX('Policy Characteristics'!I:I,MATCH($C1070,'Policy Characteristics'!$C:$C,0)))</f>
        <v>% reduction in energy use</v>
      </c>
      <c r="P1070" s="276" t="str">
        <f>IF(ISBLANK(INDEX('Policy Characteristics'!J:J,MATCH($C1070,'Policy Characteristics'!$C:$C,0))),"",INDEX('Policy Characteristics'!J:J,MATCH($C1070,'Policy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0" s="276" t="str">
        <f>IF(ISBLANK(INDEX('Policy Characteristics'!K:K,MATCH($C1070,'Policy Characteristics'!$C:$C,0))),"",INDEX('Policy Characteristics'!K:K,MATCH($C1070,'Policy Characteristics'!$C:$C,0)))</f>
        <v>industry-ag-main.html#eff-stds</v>
      </c>
      <c r="R1070" s="276" t="str">
        <f>IF(ISBLANK(INDEX('Policy Characteristics'!L:L,MATCH($C1070,'Policy Characteristics'!$C:$C,0))),"",INDEX('Policy Characteristics'!L:L,MATCH($C1070,'Policy Characteristics'!$C:$C,0)))</f>
        <v>industry-energy-efficiency-standards.html</v>
      </c>
    </row>
    <row r="1071" spans="1:18" s="4" customFormat="1" x14ac:dyDescent="0.25">
      <c r="A1071" s="276" t="str">
        <f>IF(ISBLANK(INDEX('Policy Characteristics'!A:A,MATCH($C1071,'Policy Characteristics'!$C:$C,0))),"",INDEX('Policy Characteristics'!A:A,MATCH($C1071,'Policy Characteristics'!$C:$C,0)))</f>
        <v>Industry</v>
      </c>
      <c r="B1071" s="285" t="str">
        <f>IF(ISBLANK(INDEX('Policy Characteristics'!B:B,MATCH($C1071,'Policy Characteristics'!$C:$C,0))),"",INDEX('Policy Characteristics'!B:B,MATCH($C1071,'Policy Characteristics'!$C:$C,0)))</f>
        <v>Industry Energy Efficiency Standards</v>
      </c>
      <c r="C1071" s="276" t="str">
        <f t="shared" si="41"/>
        <v>Percentage Improvement in Eqpt Efficiency Standards above BAU</v>
      </c>
      <c r="D1071" s="6" t="s">
        <v>3113</v>
      </c>
      <c r="E1071" s="47" t="s">
        <v>2426</v>
      </c>
      <c r="F1071" t="s">
        <v>3076</v>
      </c>
      <c r="G1071" s="47" t="s">
        <v>2434</v>
      </c>
      <c r="H1071" s="44">
        <v>1080</v>
      </c>
      <c r="I1071" s="347" t="s">
        <v>44</v>
      </c>
      <c r="J1071" s="277" t="str">
        <f>IF(ISBLANK(INDEX('Policy Characteristics'!D:D,MATCH($C1071,'Policy Characteristics'!$C:$C,0))),"",INDEX('Policy Characteristics'!D:D,MATCH($C1071,'Policy Characteristics'!$C:$C,0)))</f>
        <v>Industry Energy Efficiency Standards</v>
      </c>
      <c r="K1071" s="276" t="str">
        <f>IF(ISBLANK(INDEX('Policy Characteristics'!E:E,MATCH($C1071,'Policy Characteristics'!$C:$C,0))),"",INDEX('Policy Characteristics'!E:E,MATCH($C1071,'Policy Characteristics'!$C:$C,0)))</f>
        <v>indst efficiency standards</v>
      </c>
      <c r="L1071" s="284">
        <f>IF(ISBLANK(INDEX('Policy Characteristics'!F:F,MATCH($C1071,'Policy Characteristics'!$C:$C,0))),"",INDEX('Policy Characteristics'!F:F,MATCH($C1071,'Policy Characteristics'!$C:$C,0)))</f>
        <v>0</v>
      </c>
      <c r="M1071" s="284">
        <f>IF(ISBLANK(INDEX('Policy Characteristics'!G:G,MATCH($C1071,'Policy Characteristics'!$C:$C,0))),"",INDEX('Policy Characteristics'!G:G,MATCH($C1071,'Policy Characteristics'!$C:$C,0)))</f>
        <v>0.25</v>
      </c>
      <c r="N1071" s="284">
        <f>IF(ISBLANK(INDEX('Policy Characteristics'!H:H,MATCH($C1071,'Policy Characteristics'!$C:$C,0))),"",INDEX('Policy Characteristics'!H:H,MATCH($C1071,'Policy Characteristics'!$C:$C,0)))</f>
        <v>0.01</v>
      </c>
      <c r="O1071" s="276" t="str">
        <f>IF(ISBLANK(INDEX('Policy Characteristics'!I:I,MATCH($C1071,'Policy Characteristics'!$C:$C,0))),"",INDEX('Policy Characteristics'!I:I,MATCH($C1071,'Policy Characteristics'!$C:$C,0)))</f>
        <v>% reduction in energy use</v>
      </c>
      <c r="P1071" s="276" t="str">
        <f>IF(ISBLANK(INDEX('Policy Characteristics'!J:J,MATCH($C1071,'Policy Characteristics'!$C:$C,0))),"",INDEX('Policy Characteristics'!J:J,MATCH($C1071,'Policy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1" s="276" t="str">
        <f>IF(ISBLANK(INDEX('Policy Characteristics'!K:K,MATCH($C1071,'Policy Characteristics'!$C:$C,0))),"",INDEX('Policy Characteristics'!K:K,MATCH($C1071,'Policy Characteristics'!$C:$C,0)))</f>
        <v>industry-ag-main.html#eff-stds</v>
      </c>
      <c r="R1071" s="276" t="str">
        <f>IF(ISBLANK(INDEX('Policy Characteristics'!L:L,MATCH($C1071,'Policy Characteristics'!$C:$C,0))),"",INDEX('Policy Characteristics'!L:L,MATCH($C1071,'Policy Characteristics'!$C:$C,0)))</f>
        <v>industry-energy-efficiency-standards.html</v>
      </c>
    </row>
    <row r="1072" spans="1:18" s="4" customFormat="1" x14ac:dyDescent="0.25">
      <c r="A1072" s="276" t="str">
        <f>IF(ISBLANK(INDEX('Policy Characteristics'!A:A,MATCH($C1072,'Policy Characteristics'!$C:$C,0))),"",INDEX('Policy Characteristics'!A:A,MATCH($C1072,'Policy Characteristics'!$C:$C,0)))</f>
        <v>Industry</v>
      </c>
      <c r="B1072" s="285" t="str">
        <f>IF(ISBLANK(INDEX('Policy Characteristics'!B:B,MATCH($C1072,'Policy Characteristics'!$C:$C,0))),"",INDEX('Policy Characteristics'!B:B,MATCH($C1072,'Policy Characteristics'!$C:$C,0)))</f>
        <v>Industry Energy Efficiency Standards</v>
      </c>
      <c r="C1072" s="276" t="str">
        <f t="shared" si="41"/>
        <v>Percentage Improvement in Eqpt Efficiency Standards above BAU</v>
      </c>
      <c r="D1072" s="6" t="s">
        <v>3113</v>
      </c>
      <c r="E1072" s="47" t="s">
        <v>2427</v>
      </c>
      <c r="F1072" t="s">
        <v>3076</v>
      </c>
      <c r="G1072" s="47" t="s">
        <v>2431</v>
      </c>
      <c r="H1072" s="44">
        <v>1081</v>
      </c>
      <c r="I1072" s="347" t="s">
        <v>45</v>
      </c>
      <c r="J1072" s="277" t="str">
        <f>IF(ISBLANK(INDEX('Policy Characteristics'!D:D,MATCH($C1072,'Policy Characteristics'!$C:$C,0))),"",INDEX('Policy Characteristics'!D:D,MATCH($C1072,'Policy Characteristics'!$C:$C,0)))</f>
        <v>Industry Energy Efficiency Standards</v>
      </c>
      <c r="K1072" s="276" t="str">
        <f>IF(ISBLANK(INDEX('Policy Characteristics'!E:E,MATCH($C1072,'Policy Characteristics'!$C:$C,0))),"",INDEX('Policy Characteristics'!E:E,MATCH($C1072,'Policy Characteristics'!$C:$C,0)))</f>
        <v>indst efficiency standards</v>
      </c>
      <c r="L1072" s="284">
        <f>IF(ISBLANK(INDEX('Policy Characteristics'!F:F,MATCH($C1072,'Policy Characteristics'!$C:$C,0))),"",INDEX('Policy Characteristics'!F:F,MATCH($C1072,'Policy Characteristics'!$C:$C,0)))</f>
        <v>0</v>
      </c>
      <c r="M1072" s="284">
        <f>IF(ISBLANK(INDEX('Policy Characteristics'!G:G,MATCH($C1072,'Policy Characteristics'!$C:$C,0))),"",INDEX('Policy Characteristics'!G:G,MATCH($C1072,'Policy Characteristics'!$C:$C,0)))</f>
        <v>0.25</v>
      </c>
      <c r="N1072" s="284">
        <f>IF(ISBLANK(INDEX('Policy Characteristics'!H:H,MATCH($C1072,'Policy Characteristics'!$C:$C,0))),"",INDEX('Policy Characteristics'!H:H,MATCH($C1072,'Policy Characteristics'!$C:$C,0)))</f>
        <v>0.01</v>
      </c>
      <c r="O1072" s="276" t="str">
        <f>IF(ISBLANK(INDEX('Policy Characteristics'!I:I,MATCH($C1072,'Policy Characteristics'!$C:$C,0))),"",INDEX('Policy Characteristics'!I:I,MATCH($C1072,'Policy Characteristics'!$C:$C,0)))</f>
        <v>% reduction in energy use</v>
      </c>
      <c r="P1072" s="276" t="str">
        <f>IF(ISBLANK(INDEX('Policy Characteristics'!J:J,MATCH($C1072,'Policy Characteristics'!$C:$C,0))),"",INDEX('Policy Characteristics'!J:J,MATCH($C1072,'Policy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2" s="276" t="str">
        <f>IF(ISBLANK(INDEX('Policy Characteristics'!K:K,MATCH($C1072,'Policy Characteristics'!$C:$C,0))),"",INDEX('Policy Characteristics'!K:K,MATCH($C1072,'Policy Characteristics'!$C:$C,0)))</f>
        <v>industry-ag-main.html#eff-stds</v>
      </c>
      <c r="R1072" s="276" t="str">
        <f>IF(ISBLANK(INDEX('Policy Characteristics'!L:L,MATCH($C1072,'Policy Characteristics'!$C:$C,0))),"",INDEX('Policy Characteristics'!L:L,MATCH($C1072,'Policy Characteristics'!$C:$C,0)))</f>
        <v>industry-energy-efficiency-standards.html</v>
      </c>
    </row>
    <row r="1073" spans="1:18" s="4" customFormat="1" x14ac:dyDescent="0.25">
      <c r="A1073" s="276" t="str">
        <f>IF(ISBLANK(INDEX('Policy Characteristics'!A:A,MATCH($C1073,'Policy Characteristics'!$C:$C,0))),"",INDEX('Policy Characteristics'!A:A,MATCH($C1073,'Policy Characteristics'!$C:$C,0)))</f>
        <v>Industry</v>
      </c>
      <c r="B1073" s="285" t="str">
        <f>IF(ISBLANK(INDEX('Policy Characteristics'!B:B,MATCH($C1073,'Policy Characteristics'!$C:$C,0))),"",INDEX('Policy Characteristics'!B:B,MATCH($C1073,'Policy Characteristics'!$C:$C,0)))</f>
        <v>Industry Energy Efficiency Standards</v>
      </c>
      <c r="C1073" s="276" t="str">
        <f t="shared" si="41"/>
        <v>Percentage Improvement in Eqpt Efficiency Standards above BAU</v>
      </c>
      <c r="D1073" s="6" t="s">
        <v>3113</v>
      </c>
      <c r="E1073" s="47" t="s">
        <v>2428</v>
      </c>
      <c r="F1073" t="s">
        <v>3076</v>
      </c>
      <c r="G1073" s="47" t="s">
        <v>2432</v>
      </c>
      <c r="H1073" s="44">
        <v>1082</v>
      </c>
      <c r="I1073" s="347" t="s">
        <v>44</v>
      </c>
      <c r="J1073" s="277" t="str">
        <f>IF(ISBLANK(INDEX('Policy Characteristics'!D:D,MATCH($C1073,'Policy Characteristics'!$C:$C,0))),"",INDEX('Policy Characteristics'!D:D,MATCH($C1073,'Policy Characteristics'!$C:$C,0)))</f>
        <v>Industry Energy Efficiency Standards</v>
      </c>
      <c r="K1073" s="276" t="str">
        <f>IF(ISBLANK(INDEX('Policy Characteristics'!E:E,MATCH($C1073,'Policy Characteristics'!$C:$C,0))),"",INDEX('Policy Characteristics'!E:E,MATCH($C1073,'Policy Characteristics'!$C:$C,0)))</f>
        <v>indst efficiency standards</v>
      </c>
      <c r="L1073" s="284">
        <f>IF(ISBLANK(INDEX('Policy Characteristics'!F:F,MATCH($C1073,'Policy Characteristics'!$C:$C,0))),"",INDEX('Policy Characteristics'!F:F,MATCH($C1073,'Policy Characteristics'!$C:$C,0)))</f>
        <v>0</v>
      </c>
      <c r="M1073" s="284">
        <f>IF(ISBLANK(INDEX('Policy Characteristics'!G:G,MATCH($C1073,'Policy Characteristics'!$C:$C,0))),"",INDEX('Policy Characteristics'!G:G,MATCH($C1073,'Policy Characteristics'!$C:$C,0)))</f>
        <v>0.25</v>
      </c>
      <c r="N1073" s="284">
        <f>IF(ISBLANK(INDEX('Policy Characteristics'!H:H,MATCH($C1073,'Policy Characteristics'!$C:$C,0))),"",INDEX('Policy Characteristics'!H:H,MATCH($C1073,'Policy Characteristics'!$C:$C,0)))</f>
        <v>0.01</v>
      </c>
      <c r="O1073" s="276" t="str">
        <f>IF(ISBLANK(INDEX('Policy Characteristics'!I:I,MATCH($C1073,'Policy Characteristics'!$C:$C,0))),"",INDEX('Policy Characteristics'!I:I,MATCH($C1073,'Policy Characteristics'!$C:$C,0)))</f>
        <v>% reduction in energy use</v>
      </c>
      <c r="P1073" s="276" t="str">
        <f>IF(ISBLANK(INDEX('Policy Characteristics'!J:J,MATCH($C1073,'Policy Characteristics'!$C:$C,0))),"",INDEX('Policy Characteristics'!J:J,MATCH($C1073,'Policy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3" s="276" t="str">
        <f>IF(ISBLANK(INDEX('Policy Characteristics'!K:K,MATCH($C1073,'Policy Characteristics'!$C:$C,0))),"",INDEX('Policy Characteristics'!K:K,MATCH($C1073,'Policy Characteristics'!$C:$C,0)))</f>
        <v>industry-ag-main.html#eff-stds</v>
      </c>
      <c r="R1073" s="276" t="str">
        <f>IF(ISBLANK(INDEX('Policy Characteristics'!L:L,MATCH($C1073,'Policy Characteristics'!$C:$C,0))),"",INDEX('Policy Characteristics'!L:L,MATCH($C1073,'Policy Characteristics'!$C:$C,0)))</f>
        <v>industry-energy-efficiency-standards.html</v>
      </c>
    </row>
    <row r="1074" spans="1:18" s="4" customFormat="1" x14ac:dyDescent="0.25">
      <c r="A1074" s="276" t="str">
        <f>IF(ISBLANK(INDEX('Policy Characteristics'!A:A,MATCH($C1074,'Policy Characteristics'!$C:$C,0))),"",INDEX('Policy Characteristics'!A:A,MATCH($C1074,'Policy Characteristics'!$C:$C,0)))</f>
        <v>Industry</v>
      </c>
      <c r="B1074" s="285" t="str">
        <f>IF(ISBLANK(INDEX('Policy Characteristics'!B:B,MATCH($C1074,'Policy Characteristics'!$C:$C,0))),"",INDEX('Policy Characteristics'!B:B,MATCH($C1074,'Policy Characteristics'!$C:$C,0)))</f>
        <v>Industry Energy Efficiency Standards</v>
      </c>
      <c r="C1074" s="276" t="str">
        <f t="shared" si="41"/>
        <v>Percentage Improvement in Eqpt Efficiency Standards above BAU</v>
      </c>
      <c r="D1074" s="6" t="s">
        <v>3113</v>
      </c>
      <c r="E1074" s="47" t="s">
        <v>2429</v>
      </c>
      <c r="F1074" t="s">
        <v>3076</v>
      </c>
      <c r="G1074" s="47" t="s">
        <v>2435</v>
      </c>
      <c r="H1074" s="44">
        <v>1083</v>
      </c>
      <c r="I1074" s="347" t="s">
        <v>45</v>
      </c>
      <c r="J1074" s="277" t="str">
        <f>IF(ISBLANK(INDEX('Policy Characteristics'!D:D,MATCH($C1074,'Policy Characteristics'!$C:$C,0))),"",INDEX('Policy Characteristics'!D:D,MATCH($C1074,'Policy Characteristics'!$C:$C,0)))</f>
        <v>Industry Energy Efficiency Standards</v>
      </c>
      <c r="K1074" s="276" t="str">
        <f>IF(ISBLANK(INDEX('Policy Characteristics'!E:E,MATCH($C1074,'Policy Characteristics'!$C:$C,0))),"",INDEX('Policy Characteristics'!E:E,MATCH($C1074,'Policy Characteristics'!$C:$C,0)))</f>
        <v>indst efficiency standards</v>
      </c>
      <c r="L1074" s="284">
        <f>IF(ISBLANK(INDEX('Policy Characteristics'!F:F,MATCH($C1074,'Policy Characteristics'!$C:$C,0))),"",INDEX('Policy Characteristics'!F:F,MATCH($C1074,'Policy Characteristics'!$C:$C,0)))</f>
        <v>0</v>
      </c>
      <c r="M1074" s="284">
        <f>IF(ISBLANK(INDEX('Policy Characteristics'!G:G,MATCH($C1074,'Policy Characteristics'!$C:$C,0))),"",INDEX('Policy Characteristics'!G:G,MATCH($C1074,'Policy Characteristics'!$C:$C,0)))</f>
        <v>0.25</v>
      </c>
      <c r="N1074" s="284">
        <f>IF(ISBLANK(INDEX('Policy Characteristics'!H:H,MATCH($C1074,'Policy Characteristics'!$C:$C,0))),"",INDEX('Policy Characteristics'!H:H,MATCH($C1074,'Policy Characteristics'!$C:$C,0)))</f>
        <v>0.01</v>
      </c>
      <c r="O1074" s="276" t="str">
        <f>IF(ISBLANK(INDEX('Policy Characteristics'!I:I,MATCH($C1074,'Policy Characteristics'!$C:$C,0))),"",INDEX('Policy Characteristics'!I:I,MATCH($C1074,'Policy Characteristics'!$C:$C,0)))</f>
        <v>% reduction in energy use</v>
      </c>
      <c r="P1074" s="276" t="str">
        <f>IF(ISBLANK(INDEX('Policy Characteristics'!J:J,MATCH($C1074,'Policy Characteristics'!$C:$C,0))),"",INDEX('Policy Characteristics'!J:J,MATCH($C1074,'Policy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4" s="276" t="str">
        <f>IF(ISBLANK(INDEX('Policy Characteristics'!K:K,MATCH($C1074,'Policy Characteristics'!$C:$C,0))),"",INDEX('Policy Characteristics'!K:K,MATCH($C1074,'Policy Characteristics'!$C:$C,0)))</f>
        <v>industry-ag-main.html#eff-stds</v>
      </c>
      <c r="R1074" s="276" t="str">
        <f>IF(ISBLANK(INDEX('Policy Characteristics'!L:L,MATCH($C1074,'Policy Characteristics'!$C:$C,0))),"",INDEX('Policy Characteristics'!L:L,MATCH($C1074,'Policy Characteristics'!$C:$C,0)))</f>
        <v>industry-energy-efficiency-standards.html</v>
      </c>
    </row>
    <row r="1075" spans="1:18" s="4" customFormat="1" x14ac:dyDescent="0.25">
      <c r="A1075" s="276" t="str">
        <f>IF(ISBLANK(INDEX('Policy Characteristics'!A:A,MATCH($C1075,'Policy Characteristics'!$C:$C,0))),"",INDEX('Policy Characteristics'!A:A,MATCH($C1075,'Policy Characteristics'!$C:$C,0)))</f>
        <v>Industry</v>
      </c>
      <c r="B1075" s="285" t="str">
        <f>IF(ISBLANK(INDEX('Policy Characteristics'!B:B,MATCH($C1075,'Policy Characteristics'!$C:$C,0))),"",INDEX('Policy Characteristics'!B:B,MATCH($C1075,'Policy Characteristics'!$C:$C,0)))</f>
        <v>Industry Energy Efficiency Standards</v>
      </c>
      <c r="C1075" s="276" t="str">
        <f t="shared" si="41"/>
        <v>Percentage Improvement in Eqpt Efficiency Standards above BAU</v>
      </c>
      <c r="D1075" s="6" t="s">
        <v>3113</v>
      </c>
      <c r="E1075" s="47" t="s">
        <v>2736</v>
      </c>
      <c r="F1075" t="s">
        <v>3076</v>
      </c>
      <c r="G1075" s="47" t="s">
        <v>2739</v>
      </c>
      <c r="H1075" s="44">
        <v>1084</v>
      </c>
      <c r="I1075" s="347" t="s">
        <v>45</v>
      </c>
      <c r="J1075" s="277" t="str">
        <f>IF(ISBLANK(INDEX('Policy Characteristics'!D:D,MATCH($C1075,'Policy Characteristics'!$C:$C,0))),"",INDEX('Policy Characteristics'!D:D,MATCH($C1075,'Policy Characteristics'!$C:$C,0)))</f>
        <v>Industry Energy Efficiency Standards</v>
      </c>
      <c r="K1075" s="276" t="str">
        <f>IF(ISBLANK(INDEX('Policy Characteristics'!E:E,MATCH($C1075,'Policy Characteristics'!$C:$C,0))),"",INDEX('Policy Characteristics'!E:E,MATCH($C1075,'Policy Characteristics'!$C:$C,0)))</f>
        <v>indst efficiency standards</v>
      </c>
      <c r="L1075" s="284">
        <f>IF(ISBLANK(INDEX('Policy Characteristics'!F:F,MATCH($C1075,'Policy Characteristics'!$C:$C,0))),"",INDEX('Policy Characteristics'!F:F,MATCH($C1075,'Policy Characteristics'!$C:$C,0)))</f>
        <v>0</v>
      </c>
      <c r="M1075" s="284">
        <f>IF(ISBLANK(INDEX('Policy Characteristics'!G:G,MATCH($C1075,'Policy Characteristics'!$C:$C,0))),"",INDEX('Policy Characteristics'!G:G,MATCH($C1075,'Policy Characteristics'!$C:$C,0)))</f>
        <v>0.25</v>
      </c>
      <c r="N1075" s="284">
        <f>IF(ISBLANK(INDEX('Policy Characteristics'!H:H,MATCH($C1075,'Policy Characteristics'!$C:$C,0))),"",INDEX('Policy Characteristics'!H:H,MATCH($C1075,'Policy Characteristics'!$C:$C,0)))</f>
        <v>0.01</v>
      </c>
      <c r="O1075" s="276" t="str">
        <f>IF(ISBLANK(INDEX('Policy Characteristics'!I:I,MATCH($C1075,'Policy Characteristics'!$C:$C,0))),"",INDEX('Policy Characteristics'!I:I,MATCH($C1075,'Policy Characteristics'!$C:$C,0)))</f>
        <v>% reduction in energy use</v>
      </c>
      <c r="P1075" s="276" t="str">
        <f>IF(ISBLANK(INDEX('Policy Characteristics'!J:J,MATCH($C1075,'Policy Characteristics'!$C:$C,0))),"",INDEX('Policy Characteristics'!J:J,MATCH($C1075,'Policy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5" s="276" t="str">
        <f>IF(ISBLANK(INDEX('Policy Characteristics'!K:K,MATCH($C1075,'Policy Characteristics'!$C:$C,0))),"",INDEX('Policy Characteristics'!K:K,MATCH($C1075,'Policy Characteristics'!$C:$C,0)))</f>
        <v>industry-ag-main.html#eff-stds</v>
      </c>
      <c r="R1075" s="276" t="str">
        <f>IF(ISBLANK(INDEX('Policy Characteristics'!L:L,MATCH($C1075,'Policy Characteristics'!$C:$C,0))),"",INDEX('Policy Characteristics'!L:L,MATCH($C1075,'Policy Characteristics'!$C:$C,0)))</f>
        <v>industry-energy-efficiency-standards.html</v>
      </c>
    </row>
    <row r="1076" spans="1:18" s="4" customFormat="1" x14ac:dyDescent="0.25">
      <c r="A1076" s="276" t="str">
        <f>IF(ISBLANK(INDEX('Policy Characteristics'!A:A,MATCH($C1076,'Policy Characteristics'!$C:$C,0))),"",INDEX('Policy Characteristics'!A:A,MATCH($C1076,'Policy Characteristics'!$C:$C,0)))</f>
        <v>Industry</v>
      </c>
      <c r="B1076" s="285" t="str">
        <f>IF(ISBLANK(INDEX('Policy Characteristics'!B:B,MATCH($C1076,'Policy Characteristics'!$C:$C,0))),"",INDEX('Policy Characteristics'!B:B,MATCH($C1076,'Policy Characteristics'!$C:$C,0)))</f>
        <v>Industry Energy Efficiency Standards</v>
      </c>
      <c r="C1076" s="276" t="str">
        <f t="shared" si="41"/>
        <v>Percentage Improvement in Eqpt Efficiency Standards above BAU</v>
      </c>
      <c r="D1076" s="6" t="s">
        <v>3113</v>
      </c>
      <c r="E1076" s="47" t="s">
        <v>2737</v>
      </c>
      <c r="F1076" t="s">
        <v>3076</v>
      </c>
      <c r="G1076" s="47" t="s">
        <v>2741</v>
      </c>
      <c r="H1076" s="44">
        <v>1085</v>
      </c>
      <c r="I1076" s="347" t="s">
        <v>44</v>
      </c>
      <c r="J1076" s="277" t="str">
        <f>IF(ISBLANK(INDEX('Policy Characteristics'!D:D,MATCH($C1076,'Policy Characteristics'!$C:$C,0))),"",INDEX('Policy Characteristics'!D:D,MATCH($C1076,'Policy Characteristics'!$C:$C,0)))</f>
        <v>Industry Energy Efficiency Standards</v>
      </c>
      <c r="K1076" s="276" t="str">
        <f>IF(ISBLANK(INDEX('Policy Characteristics'!E:E,MATCH($C1076,'Policy Characteristics'!$C:$C,0))),"",INDEX('Policy Characteristics'!E:E,MATCH($C1076,'Policy Characteristics'!$C:$C,0)))</f>
        <v>indst efficiency standards</v>
      </c>
      <c r="L1076" s="284">
        <f>IF(ISBLANK(INDEX('Policy Characteristics'!F:F,MATCH($C1076,'Policy Characteristics'!$C:$C,0))),"",INDEX('Policy Characteristics'!F:F,MATCH($C1076,'Policy Characteristics'!$C:$C,0)))</f>
        <v>0</v>
      </c>
      <c r="M1076" s="284">
        <f>IF(ISBLANK(INDEX('Policy Characteristics'!G:G,MATCH($C1076,'Policy Characteristics'!$C:$C,0))),"",INDEX('Policy Characteristics'!G:G,MATCH($C1076,'Policy Characteristics'!$C:$C,0)))</f>
        <v>0.25</v>
      </c>
      <c r="N1076" s="284">
        <f>IF(ISBLANK(INDEX('Policy Characteristics'!H:H,MATCH($C1076,'Policy Characteristics'!$C:$C,0))),"",INDEX('Policy Characteristics'!H:H,MATCH($C1076,'Policy Characteristics'!$C:$C,0)))</f>
        <v>0.01</v>
      </c>
      <c r="O1076" s="276" t="str">
        <f>IF(ISBLANK(INDEX('Policy Characteristics'!I:I,MATCH($C1076,'Policy Characteristics'!$C:$C,0))),"",INDEX('Policy Characteristics'!I:I,MATCH($C1076,'Policy Characteristics'!$C:$C,0)))</f>
        <v>% reduction in energy use</v>
      </c>
      <c r="P1076" s="276" t="str">
        <f>IF(ISBLANK(INDEX('Policy Characteristics'!J:J,MATCH($C1076,'Policy Characteristics'!$C:$C,0))),"",INDEX('Policy Characteristics'!J:J,MATCH($C1076,'Policy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6" s="276" t="str">
        <f>IF(ISBLANK(INDEX('Policy Characteristics'!K:K,MATCH($C1076,'Policy Characteristics'!$C:$C,0))),"",INDEX('Policy Characteristics'!K:K,MATCH($C1076,'Policy Characteristics'!$C:$C,0)))</f>
        <v>industry-ag-main.html#eff-stds</v>
      </c>
      <c r="R1076" s="276" t="str">
        <f>IF(ISBLANK(INDEX('Policy Characteristics'!L:L,MATCH($C1076,'Policy Characteristics'!$C:$C,0))),"",INDEX('Policy Characteristics'!L:L,MATCH($C1076,'Policy Characteristics'!$C:$C,0)))</f>
        <v>industry-energy-efficiency-standards.html</v>
      </c>
    </row>
    <row r="1077" spans="1:18" s="4" customFormat="1" x14ac:dyDescent="0.25">
      <c r="A1077" s="276" t="str">
        <f>IF(ISBLANK(INDEX('Policy Characteristics'!A:A,MATCH($C1077,'Policy Characteristics'!$C:$C,0))),"",INDEX('Policy Characteristics'!A:A,MATCH($C1077,'Policy Characteristics'!$C:$C,0)))</f>
        <v>Industry</v>
      </c>
      <c r="B1077" s="285" t="str">
        <f>IF(ISBLANK(INDEX('Policy Characteristics'!B:B,MATCH($C1077,'Policy Characteristics'!$C:$C,0))),"",INDEX('Policy Characteristics'!B:B,MATCH($C1077,'Policy Characteristics'!$C:$C,0)))</f>
        <v>Industry Energy Efficiency Standards</v>
      </c>
      <c r="C1077" s="276" t="str">
        <f t="shared" si="41"/>
        <v>Percentage Improvement in Eqpt Efficiency Standards above BAU</v>
      </c>
      <c r="D1077" s="6" t="s">
        <v>3113</v>
      </c>
      <c r="E1077" s="47" t="s">
        <v>2738</v>
      </c>
      <c r="F1077" t="s">
        <v>3076</v>
      </c>
      <c r="G1077" s="47" t="s">
        <v>2742</v>
      </c>
      <c r="H1077" s="44">
        <v>1086</v>
      </c>
      <c r="I1077" s="347" t="s">
        <v>44</v>
      </c>
      <c r="J1077" s="277" t="str">
        <f>IF(ISBLANK(INDEX('Policy Characteristics'!D:D,MATCH($C1077,'Policy Characteristics'!$C:$C,0))),"",INDEX('Policy Characteristics'!D:D,MATCH($C1077,'Policy Characteristics'!$C:$C,0)))</f>
        <v>Industry Energy Efficiency Standards</v>
      </c>
      <c r="K1077" s="276" t="str">
        <f>IF(ISBLANK(INDEX('Policy Characteristics'!E:E,MATCH($C1077,'Policy Characteristics'!$C:$C,0))),"",INDEX('Policy Characteristics'!E:E,MATCH($C1077,'Policy Characteristics'!$C:$C,0)))</f>
        <v>indst efficiency standards</v>
      </c>
      <c r="L1077" s="284">
        <f>IF(ISBLANK(INDEX('Policy Characteristics'!F:F,MATCH($C1077,'Policy Characteristics'!$C:$C,0))),"",INDEX('Policy Characteristics'!F:F,MATCH($C1077,'Policy Characteristics'!$C:$C,0)))</f>
        <v>0</v>
      </c>
      <c r="M1077" s="284">
        <f>IF(ISBLANK(INDEX('Policy Characteristics'!G:G,MATCH($C1077,'Policy Characteristics'!$C:$C,0))),"",INDEX('Policy Characteristics'!G:G,MATCH($C1077,'Policy Characteristics'!$C:$C,0)))</f>
        <v>0.25</v>
      </c>
      <c r="N1077" s="284">
        <f>IF(ISBLANK(INDEX('Policy Characteristics'!H:H,MATCH($C1077,'Policy Characteristics'!$C:$C,0))),"",INDEX('Policy Characteristics'!H:H,MATCH($C1077,'Policy Characteristics'!$C:$C,0)))</f>
        <v>0.01</v>
      </c>
      <c r="O1077" s="276" t="str">
        <f>IF(ISBLANK(INDEX('Policy Characteristics'!I:I,MATCH($C1077,'Policy Characteristics'!$C:$C,0))),"",INDEX('Policy Characteristics'!I:I,MATCH($C1077,'Policy Characteristics'!$C:$C,0)))</f>
        <v>% reduction in energy use</v>
      </c>
      <c r="P1077" s="276" t="str">
        <f>IF(ISBLANK(INDEX('Policy Characteristics'!J:J,MATCH($C1077,'Policy Characteristics'!$C:$C,0))),"",INDEX('Policy Characteristics'!J:J,MATCH($C1077,'Policy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7" s="276" t="str">
        <f>IF(ISBLANK(INDEX('Policy Characteristics'!K:K,MATCH($C1077,'Policy Characteristics'!$C:$C,0))),"",INDEX('Policy Characteristics'!K:K,MATCH($C1077,'Policy Characteristics'!$C:$C,0)))</f>
        <v>industry-ag-main.html#eff-stds</v>
      </c>
      <c r="R1077" s="276" t="str">
        <f>IF(ISBLANK(INDEX('Policy Characteristics'!L:L,MATCH($C1077,'Policy Characteristics'!$C:$C,0))),"",INDEX('Policy Characteristics'!L:L,MATCH($C1077,'Policy Characteristics'!$C:$C,0)))</f>
        <v>industry-energy-efficiency-standards.html</v>
      </c>
    </row>
    <row r="1078" spans="1:18" s="4" customFormat="1" x14ac:dyDescent="0.25">
      <c r="A1078" s="276" t="str">
        <f>IF(ISBLANK(INDEX('Policy Characteristics'!A:A,MATCH($C1078,'Policy Characteristics'!$C:$C,0))),"",INDEX('Policy Characteristics'!A:A,MATCH($C1078,'Policy Characteristics'!$C:$C,0)))</f>
        <v>Industry</v>
      </c>
      <c r="B1078" s="285" t="str">
        <f>IF(ISBLANK(INDEX('Policy Characteristics'!B:B,MATCH($C1078,'Policy Characteristics'!$C:$C,0))),"",INDEX('Policy Characteristics'!B:B,MATCH($C1078,'Policy Characteristics'!$C:$C,0)))</f>
        <v>Industry Energy Efficiency Standards</v>
      </c>
      <c r="C1078" s="276" t="str">
        <f t="shared" ref="C1078:C1141" si="42">C$949</f>
        <v>Percentage Improvement in Eqpt Efficiency Standards above BAU</v>
      </c>
      <c r="D1078" s="6" t="s">
        <v>3113</v>
      </c>
      <c r="E1078" s="47" t="s">
        <v>2735</v>
      </c>
      <c r="F1078" t="s">
        <v>3076</v>
      </c>
      <c r="G1078" s="47" t="s">
        <v>2740</v>
      </c>
      <c r="H1078" s="44">
        <v>1087</v>
      </c>
      <c r="I1078" s="347" t="s">
        <v>45</v>
      </c>
      <c r="J1078" s="277" t="str">
        <f>IF(ISBLANK(INDEX('Policy Characteristics'!D:D,MATCH($C1078,'Policy Characteristics'!$C:$C,0))),"",INDEX('Policy Characteristics'!D:D,MATCH($C1078,'Policy Characteristics'!$C:$C,0)))</f>
        <v>Industry Energy Efficiency Standards</v>
      </c>
      <c r="K1078" s="276" t="str">
        <f>IF(ISBLANK(INDEX('Policy Characteristics'!E:E,MATCH($C1078,'Policy Characteristics'!$C:$C,0))),"",INDEX('Policy Characteristics'!E:E,MATCH($C1078,'Policy Characteristics'!$C:$C,0)))</f>
        <v>indst efficiency standards</v>
      </c>
      <c r="L1078" s="284">
        <f>IF(ISBLANK(INDEX('Policy Characteristics'!F:F,MATCH($C1078,'Policy Characteristics'!$C:$C,0))),"",INDEX('Policy Characteristics'!F:F,MATCH($C1078,'Policy Characteristics'!$C:$C,0)))</f>
        <v>0</v>
      </c>
      <c r="M1078" s="284">
        <f>IF(ISBLANK(INDEX('Policy Characteristics'!G:G,MATCH($C1078,'Policy Characteristics'!$C:$C,0))),"",INDEX('Policy Characteristics'!G:G,MATCH($C1078,'Policy Characteristics'!$C:$C,0)))</f>
        <v>0.25</v>
      </c>
      <c r="N1078" s="284">
        <f>IF(ISBLANK(INDEX('Policy Characteristics'!H:H,MATCH($C1078,'Policy Characteristics'!$C:$C,0))),"",INDEX('Policy Characteristics'!H:H,MATCH($C1078,'Policy Characteristics'!$C:$C,0)))</f>
        <v>0.01</v>
      </c>
      <c r="O1078" s="276" t="str">
        <f>IF(ISBLANK(INDEX('Policy Characteristics'!I:I,MATCH($C1078,'Policy Characteristics'!$C:$C,0))),"",INDEX('Policy Characteristics'!I:I,MATCH($C1078,'Policy Characteristics'!$C:$C,0)))</f>
        <v>% reduction in energy use</v>
      </c>
      <c r="P1078" s="276" t="str">
        <f>IF(ISBLANK(INDEX('Policy Characteristics'!J:J,MATCH($C1078,'Policy Characteristics'!$C:$C,0))),"",INDEX('Policy Characteristics'!J:J,MATCH($C1078,'Policy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8" s="276" t="str">
        <f>IF(ISBLANK(INDEX('Policy Characteristics'!K:K,MATCH($C1078,'Policy Characteristics'!$C:$C,0))),"",INDEX('Policy Characteristics'!K:K,MATCH($C1078,'Policy Characteristics'!$C:$C,0)))</f>
        <v>industry-ag-main.html#eff-stds</v>
      </c>
      <c r="R1078" s="276" t="str">
        <f>IF(ISBLANK(INDEX('Policy Characteristics'!L:L,MATCH($C1078,'Policy Characteristics'!$C:$C,0))),"",INDEX('Policy Characteristics'!L:L,MATCH($C1078,'Policy Characteristics'!$C:$C,0)))</f>
        <v>industry-energy-efficiency-standards.html</v>
      </c>
    </row>
    <row r="1079" spans="1:18" s="4" customFormat="1" x14ac:dyDescent="0.25">
      <c r="A1079" s="276" t="str">
        <f>IF(ISBLANK(INDEX('Policy Characteristics'!A:A,MATCH($C1079,'Policy Characteristics'!$C:$C,0))),"",INDEX('Policy Characteristics'!A:A,MATCH($C1079,'Policy Characteristics'!$C:$C,0)))</f>
        <v>Industry</v>
      </c>
      <c r="B1079" s="285" t="str">
        <f>IF(ISBLANK(INDEX('Policy Characteristics'!B:B,MATCH($C1079,'Policy Characteristics'!$C:$C,0))),"",INDEX('Policy Characteristics'!B:B,MATCH($C1079,'Policy Characteristics'!$C:$C,0)))</f>
        <v>Industry Energy Efficiency Standards</v>
      </c>
      <c r="C1079" s="276" t="str">
        <f t="shared" si="42"/>
        <v>Percentage Improvement in Eqpt Efficiency Standards above BAU</v>
      </c>
      <c r="D1079" s="6" t="s">
        <v>3114</v>
      </c>
      <c r="E1079" s="47" t="s">
        <v>2424</v>
      </c>
      <c r="F1079" t="s">
        <v>2606</v>
      </c>
      <c r="G1079" s="47" t="s">
        <v>2430</v>
      </c>
      <c r="H1079" s="44">
        <v>1088</v>
      </c>
      <c r="I1079" s="347" t="s">
        <v>44</v>
      </c>
      <c r="J1079" s="277" t="str">
        <f>IF(ISBLANK(INDEX('Policy Characteristics'!D:D,MATCH($C1079,'Policy Characteristics'!$C:$C,0))),"",INDEX('Policy Characteristics'!D:D,MATCH($C1079,'Policy Characteristics'!$C:$C,0)))</f>
        <v>Industry Energy Efficiency Standards</v>
      </c>
      <c r="K1079" s="276" t="str">
        <f>IF(ISBLANK(INDEX('Policy Characteristics'!E:E,MATCH($C1079,'Policy Characteristics'!$C:$C,0))),"",INDEX('Policy Characteristics'!E:E,MATCH($C1079,'Policy Characteristics'!$C:$C,0)))</f>
        <v>indst efficiency standards</v>
      </c>
      <c r="L1079" s="284">
        <f>IF(ISBLANK(INDEX('Policy Characteristics'!F:F,MATCH($C1079,'Policy Characteristics'!$C:$C,0))),"",INDEX('Policy Characteristics'!F:F,MATCH($C1079,'Policy Characteristics'!$C:$C,0)))</f>
        <v>0</v>
      </c>
      <c r="M1079" s="284">
        <f>IF(ISBLANK(INDEX('Policy Characteristics'!G:G,MATCH($C1079,'Policy Characteristics'!$C:$C,0))),"",INDEX('Policy Characteristics'!G:G,MATCH($C1079,'Policy Characteristics'!$C:$C,0)))</f>
        <v>0.25</v>
      </c>
      <c r="N1079" s="284">
        <f>IF(ISBLANK(INDEX('Policy Characteristics'!H:H,MATCH($C1079,'Policy Characteristics'!$C:$C,0))),"",INDEX('Policy Characteristics'!H:H,MATCH($C1079,'Policy Characteristics'!$C:$C,0)))</f>
        <v>0.01</v>
      </c>
      <c r="O1079" s="276" t="str">
        <f>IF(ISBLANK(INDEX('Policy Characteristics'!I:I,MATCH($C1079,'Policy Characteristics'!$C:$C,0))),"",INDEX('Policy Characteristics'!I:I,MATCH($C1079,'Policy Characteristics'!$C:$C,0)))</f>
        <v>% reduction in energy use</v>
      </c>
      <c r="P1079" s="276" t="str">
        <f>IF(ISBLANK(INDEX('Policy Characteristics'!J:J,MATCH($C1079,'Policy Characteristics'!$C:$C,0))),"",INDEX('Policy Characteristics'!J:J,MATCH($C1079,'Policy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79" s="276" t="str">
        <f>IF(ISBLANK(INDEX('Policy Characteristics'!K:K,MATCH($C1079,'Policy Characteristics'!$C:$C,0))),"",INDEX('Policy Characteristics'!K:K,MATCH($C1079,'Policy Characteristics'!$C:$C,0)))</f>
        <v>industry-ag-main.html#eff-stds</v>
      </c>
      <c r="R1079" s="276" t="str">
        <f>IF(ISBLANK(INDEX('Policy Characteristics'!L:L,MATCH($C1079,'Policy Characteristics'!$C:$C,0))),"",INDEX('Policy Characteristics'!L:L,MATCH($C1079,'Policy Characteristics'!$C:$C,0)))</f>
        <v>industry-energy-efficiency-standards.html</v>
      </c>
    </row>
    <row r="1080" spans="1:18" s="4" customFormat="1" x14ac:dyDescent="0.25">
      <c r="A1080" s="276" t="str">
        <f>IF(ISBLANK(INDEX('Policy Characteristics'!A:A,MATCH($C1080,'Policy Characteristics'!$C:$C,0))),"",INDEX('Policy Characteristics'!A:A,MATCH($C1080,'Policy Characteristics'!$C:$C,0)))</f>
        <v>Industry</v>
      </c>
      <c r="B1080" s="285" t="str">
        <f>IF(ISBLANK(INDEX('Policy Characteristics'!B:B,MATCH($C1080,'Policy Characteristics'!$C:$C,0))),"",INDEX('Policy Characteristics'!B:B,MATCH($C1080,'Policy Characteristics'!$C:$C,0)))</f>
        <v>Industry Energy Efficiency Standards</v>
      </c>
      <c r="C1080" s="276" t="str">
        <f t="shared" si="42"/>
        <v>Percentage Improvement in Eqpt Efficiency Standards above BAU</v>
      </c>
      <c r="D1080" s="6" t="s">
        <v>3114</v>
      </c>
      <c r="E1080" s="47" t="s">
        <v>2425</v>
      </c>
      <c r="F1080" t="s">
        <v>2606</v>
      </c>
      <c r="G1080" s="47" t="s">
        <v>2433</v>
      </c>
      <c r="H1080" s="44">
        <v>1089</v>
      </c>
      <c r="I1080" s="347" t="s">
        <v>44</v>
      </c>
      <c r="J1080" s="277" t="str">
        <f>IF(ISBLANK(INDEX('Policy Characteristics'!D:D,MATCH($C1080,'Policy Characteristics'!$C:$C,0))),"",INDEX('Policy Characteristics'!D:D,MATCH($C1080,'Policy Characteristics'!$C:$C,0)))</f>
        <v>Industry Energy Efficiency Standards</v>
      </c>
      <c r="K1080" s="276" t="str">
        <f>IF(ISBLANK(INDEX('Policy Characteristics'!E:E,MATCH($C1080,'Policy Characteristics'!$C:$C,0))),"",INDEX('Policy Characteristics'!E:E,MATCH($C1080,'Policy Characteristics'!$C:$C,0)))</f>
        <v>indst efficiency standards</v>
      </c>
      <c r="L1080" s="284">
        <f>IF(ISBLANK(INDEX('Policy Characteristics'!F:F,MATCH($C1080,'Policy Characteristics'!$C:$C,0))),"",INDEX('Policy Characteristics'!F:F,MATCH($C1080,'Policy Characteristics'!$C:$C,0)))</f>
        <v>0</v>
      </c>
      <c r="M1080" s="284">
        <f>IF(ISBLANK(INDEX('Policy Characteristics'!G:G,MATCH($C1080,'Policy Characteristics'!$C:$C,0))),"",INDEX('Policy Characteristics'!G:G,MATCH($C1080,'Policy Characteristics'!$C:$C,0)))</f>
        <v>0.25</v>
      </c>
      <c r="N1080" s="284">
        <f>IF(ISBLANK(INDEX('Policy Characteristics'!H:H,MATCH($C1080,'Policy Characteristics'!$C:$C,0))),"",INDEX('Policy Characteristics'!H:H,MATCH($C1080,'Policy Characteristics'!$C:$C,0)))</f>
        <v>0.01</v>
      </c>
      <c r="O1080" s="276" t="str">
        <f>IF(ISBLANK(INDEX('Policy Characteristics'!I:I,MATCH($C1080,'Policy Characteristics'!$C:$C,0))),"",INDEX('Policy Characteristics'!I:I,MATCH($C1080,'Policy Characteristics'!$C:$C,0)))</f>
        <v>% reduction in energy use</v>
      </c>
      <c r="P1080" s="276" t="str">
        <f>IF(ISBLANK(INDEX('Policy Characteristics'!J:J,MATCH($C1080,'Policy Characteristics'!$C:$C,0))),"",INDEX('Policy Characteristics'!J:J,MATCH($C1080,'Policy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0" s="276" t="str">
        <f>IF(ISBLANK(INDEX('Policy Characteristics'!K:K,MATCH($C1080,'Policy Characteristics'!$C:$C,0))),"",INDEX('Policy Characteristics'!K:K,MATCH($C1080,'Policy Characteristics'!$C:$C,0)))</f>
        <v>industry-ag-main.html#eff-stds</v>
      </c>
      <c r="R1080" s="276" t="str">
        <f>IF(ISBLANK(INDEX('Policy Characteristics'!L:L,MATCH($C1080,'Policy Characteristics'!$C:$C,0))),"",INDEX('Policy Characteristics'!L:L,MATCH($C1080,'Policy Characteristics'!$C:$C,0)))</f>
        <v>industry-energy-efficiency-standards.html</v>
      </c>
    </row>
    <row r="1081" spans="1:18" s="4" customFormat="1" x14ac:dyDescent="0.25">
      <c r="A1081" s="276" t="str">
        <f>IF(ISBLANK(INDEX('Policy Characteristics'!A:A,MATCH($C1081,'Policy Characteristics'!$C:$C,0))),"",INDEX('Policy Characteristics'!A:A,MATCH($C1081,'Policy Characteristics'!$C:$C,0)))</f>
        <v>Industry</v>
      </c>
      <c r="B1081" s="285" t="str">
        <f>IF(ISBLANK(INDEX('Policy Characteristics'!B:B,MATCH($C1081,'Policy Characteristics'!$C:$C,0))),"",INDEX('Policy Characteristics'!B:B,MATCH($C1081,'Policy Characteristics'!$C:$C,0)))</f>
        <v>Industry Energy Efficiency Standards</v>
      </c>
      <c r="C1081" s="276" t="str">
        <f t="shared" si="42"/>
        <v>Percentage Improvement in Eqpt Efficiency Standards above BAU</v>
      </c>
      <c r="D1081" s="6" t="s">
        <v>3114</v>
      </c>
      <c r="E1081" s="47" t="s">
        <v>2426</v>
      </c>
      <c r="F1081" t="s">
        <v>2606</v>
      </c>
      <c r="G1081" s="47" t="s">
        <v>2434</v>
      </c>
      <c r="H1081" s="44">
        <v>1090</v>
      </c>
      <c r="I1081" s="347" t="s">
        <v>44</v>
      </c>
      <c r="J1081" s="277" t="str">
        <f>IF(ISBLANK(INDEX('Policy Characteristics'!D:D,MATCH($C1081,'Policy Characteristics'!$C:$C,0))),"",INDEX('Policy Characteristics'!D:D,MATCH($C1081,'Policy Characteristics'!$C:$C,0)))</f>
        <v>Industry Energy Efficiency Standards</v>
      </c>
      <c r="K1081" s="276" t="str">
        <f>IF(ISBLANK(INDEX('Policy Characteristics'!E:E,MATCH($C1081,'Policy Characteristics'!$C:$C,0))),"",INDEX('Policy Characteristics'!E:E,MATCH($C1081,'Policy Characteristics'!$C:$C,0)))</f>
        <v>indst efficiency standards</v>
      </c>
      <c r="L1081" s="284">
        <f>IF(ISBLANK(INDEX('Policy Characteristics'!F:F,MATCH($C1081,'Policy Characteristics'!$C:$C,0))),"",INDEX('Policy Characteristics'!F:F,MATCH($C1081,'Policy Characteristics'!$C:$C,0)))</f>
        <v>0</v>
      </c>
      <c r="M1081" s="284">
        <f>IF(ISBLANK(INDEX('Policy Characteristics'!G:G,MATCH($C1081,'Policy Characteristics'!$C:$C,0))),"",INDEX('Policy Characteristics'!G:G,MATCH($C1081,'Policy Characteristics'!$C:$C,0)))</f>
        <v>0.25</v>
      </c>
      <c r="N1081" s="284">
        <f>IF(ISBLANK(INDEX('Policy Characteristics'!H:H,MATCH($C1081,'Policy Characteristics'!$C:$C,0))),"",INDEX('Policy Characteristics'!H:H,MATCH($C1081,'Policy Characteristics'!$C:$C,0)))</f>
        <v>0.01</v>
      </c>
      <c r="O1081" s="276" t="str">
        <f>IF(ISBLANK(INDEX('Policy Characteristics'!I:I,MATCH($C1081,'Policy Characteristics'!$C:$C,0))),"",INDEX('Policy Characteristics'!I:I,MATCH($C1081,'Policy Characteristics'!$C:$C,0)))</f>
        <v>% reduction in energy use</v>
      </c>
      <c r="P1081" s="276" t="str">
        <f>IF(ISBLANK(INDEX('Policy Characteristics'!J:J,MATCH($C1081,'Policy Characteristics'!$C:$C,0))),"",INDEX('Policy Characteristics'!J:J,MATCH($C1081,'Policy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1" s="276" t="str">
        <f>IF(ISBLANK(INDEX('Policy Characteristics'!K:K,MATCH($C1081,'Policy Characteristics'!$C:$C,0))),"",INDEX('Policy Characteristics'!K:K,MATCH($C1081,'Policy Characteristics'!$C:$C,0)))</f>
        <v>industry-ag-main.html#eff-stds</v>
      </c>
      <c r="R1081" s="276" t="str">
        <f>IF(ISBLANK(INDEX('Policy Characteristics'!L:L,MATCH($C1081,'Policy Characteristics'!$C:$C,0))),"",INDEX('Policy Characteristics'!L:L,MATCH($C1081,'Policy Characteristics'!$C:$C,0)))</f>
        <v>industry-energy-efficiency-standards.html</v>
      </c>
    </row>
    <row r="1082" spans="1:18" s="4" customFormat="1" x14ac:dyDescent="0.25">
      <c r="A1082" s="276" t="str">
        <f>IF(ISBLANK(INDEX('Policy Characteristics'!A:A,MATCH($C1082,'Policy Characteristics'!$C:$C,0))),"",INDEX('Policy Characteristics'!A:A,MATCH($C1082,'Policy Characteristics'!$C:$C,0)))</f>
        <v>Industry</v>
      </c>
      <c r="B1082" s="285" t="str">
        <f>IF(ISBLANK(INDEX('Policy Characteristics'!B:B,MATCH($C1082,'Policy Characteristics'!$C:$C,0))),"",INDEX('Policy Characteristics'!B:B,MATCH($C1082,'Policy Characteristics'!$C:$C,0)))</f>
        <v>Industry Energy Efficiency Standards</v>
      </c>
      <c r="C1082" s="276" t="str">
        <f t="shared" si="42"/>
        <v>Percentage Improvement in Eqpt Efficiency Standards above BAU</v>
      </c>
      <c r="D1082" s="6" t="s">
        <v>3114</v>
      </c>
      <c r="E1082" s="47" t="s">
        <v>2427</v>
      </c>
      <c r="F1082" t="s">
        <v>2606</v>
      </c>
      <c r="G1082" s="47" t="s">
        <v>2431</v>
      </c>
      <c r="H1082" s="44">
        <v>1091</v>
      </c>
      <c r="I1082" s="347" t="s">
        <v>45</v>
      </c>
      <c r="J1082" s="277" t="str">
        <f>IF(ISBLANK(INDEX('Policy Characteristics'!D:D,MATCH($C1082,'Policy Characteristics'!$C:$C,0))),"",INDEX('Policy Characteristics'!D:D,MATCH($C1082,'Policy Characteristics'!$C:$C,0)))</f>
        <v>Industry Energy Efficiency Standards</v>
      </c>
      <c r="K1082" s="276" t="str">
        <f>IF(ISBLANK(INDEX('Policy Characteristics'!E:E,MATCH($C1082,'Policy Characteristics'!$C:$C,0))),"",INDEX('Policy Characteristics'!E:E,MATCH($C1082,'Policy Characteristics'!$C:$C,0)))</f>
        <v>indst efficiency standards</v>
      </c>
      <c r="L1082" s="284">
        <f>IF(ISBLANK(INDEX('Policy Characteristics'!F:F,MATCH($C1082,'Policy Characteristics'!$C:$C,0))),"",INDEX('Policy Characteristics'!F:F,MATCH($C1082,'Policy Characteristics'!$C:$C,0)))</f>
        <v>0</v>
      </c>
      <c r="M1082" s="284">
        <f>IF(ISBLANK(INDEX('Policy Characteristics'!G:G,MATCH($C1082,'Policy Characteristics'!$C:$C,0))),"",INDEX('Policy Characteristics'!G:G,MATCH($C1082,'Policy Characteristics'!$C:$C,0)))</f>
        <v>0.25</v>
      </c>
      <c r="N1082" s="284">
        <f>IF(ISBLANK(INDEX('Policy Characteristics'!H:H,MATCH($C1082,'Policy Characteristics'!$C:$C,0))),"",INDEX('Policy Characteristics'!H:H,MATCH($C1082,'Policy Characteristics'!$C:$C,0)))</f>
        <v>0.01</v>
      </c>
      <c r="O1082" s="276" t="str">
        <f>IF(ISBLANK(INDEX('Policy Characteristics'!I:I,MATCH($C1082,'Policy Characteristics'!$C:$C,0))),"",INDEX('Policy Characteristics'!I:I,MATCH($C1082,'Policy Characteristics'!$C:$C,0)))</f>
        <v>% reduction in energy use</v>
      </c>
      <c r="P1082" s="276" t="str">
        <f>IF(ISBLANK(INDEX('Policy Characteristics'!J:J,MATCH($C1082,'Policy Characteristics'!$C:$C,0))),"",INDEX('Policy Characteristics'!J:J,MATCH($C1082,'Policy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2" s="276" t="str">
        <f>IF(ISBLANK(INDEX('Policy Characteristics'!K:K,MATCH($C1082,'Policy Characteristics'!$C:$C,0))),"",INDEX('Policy Characteristics'!K:K,MATCH($C1082,'Policy Characteristics'!$C:$C,0)))</f>
        <v>industry-ag-main.html#eff-stds</v>
      </c>
      <c r="R1082" s="276" t="str">
        <f>IF(ISBLANK(INDEX('Policy Characteristics'!L:L,MATCH($C1082,'Policy Characteristics'!$C:$C,0))),"",INDEX('Policy Characteristics'!L:L,MATCH($C1082,'Policy Characteristics'!$C:$C,0)))</f>
        <v>industry-energy-efficiency-standards.html</v>
      </c>
    </row>
    <row r="1083" spans="1:18" s="4" customFormat="1" x14ac:dyDescent="0.25">
      <c r="A1083" s="276" t="str">
        <f>IF(ISBLANK(INDEX('Policy Characteristics'!A:A,MATCH($C1083,'Policy Characteristics'!$C:$C,0))),"",INDEX('Policy Characteristics'!A:A,MATCH($C1083,'Policy Characteristics'!$C:$C,0)))</f>
        <v>Industry</v>
      </c>
      <c r="B1083" s="285" t="str">
        <f>IF(ISBLANK(INDEX('Policy Characteristics'!B:B,MATCH($C1083,'Policy Characteristics'!$C:$C,0))),"",INDEX('Policy Characteristics'!B:B,MATCH($C1083,'Policy Characteristics'!$C:$C,0)))</f>
        <v>Industry Energy Efficiency Standards</v>
      </c>
      <c r="C1083" s="276" t="str">
        <f t="shared" si="42"/>
        <v>Percentage Improvement in Eqpt Efficiency Standards above BAU</v>
      </c>
      <c r="D1083" s="6" t="s">
        <v>3114</v>
      </c>
      <c r="E1083" s="47" t="s">
        <v>2428</v>
      </c>
      <c r="F1083" t="s">
        <v>2606</v>
      </c>
      <c r="G1083" s="47" t="s">
        <v>2432</v>
      </c>
      <c r="H1083" s="44">
        <v>1092</v>
      </c>
      <c r="I1083" s="347" t="s">
        <v>44</v>
      </c>
      <c r="J1083" s="277" t="str">
        <f>IF(ISBLANK(INDEX('Policy Characteristics'!D:D,MATCH($C1083,'Policy Characteristics'!$C:$C,0))),"",INDEX('Policy Characteristics'!D:D,MATCH($C1083,'Policy Characteristics'!$C:$C,0)))</f>
        <v>Industry Energy Efficiency Standards</v>
      </c>
      <c r="K1083" s="276" t="str">
        <f>IF(ISBLANK(INDEX('Policy Characteristics'!E:E,MATCH($C1083,'Policy Characteristics'!$C:$C,0))),"",INDEX('Policy Characteristics'!E:E,MATCH($C1083,'Policy Characteristics'!$C:$C,0)))</f>
        <v>indst efficiency standards</v>
      </c>
      <c r="L1083" s="284">
        <f>IF(ISBLANK(INDEX('Policy Characteristics'!F:F,MATCH($C1083,'Policy Characteristics'!$C:$C,0))),"",INDEX('Policy Characteristics'!F:F,MATCH($C1083,'Policy Characteristics'!$C:$C,0)))</f>
        <v>0</v>
      </c>
      <c r="M1083" s="284">
        <f>IF(ISBLANK(INDEX('Policy Characteristics'!G:G,MATCH($C1083,'Policy Characteristics'!$C:$C,0))),"",INDEX('Policy Characteristics'!G:G,MATCH($C1083,'Policy Characteristics'!$C:$C,0)))</f>
        <v>0.25</v>
      </c>
      <c r="N1083" s="284">
        <f>IF(ISBLANK(INDEX('Policy Characteristics'!H:H,MATCH($C1083,'Policy Characteristics'!$C:$C,0))),"",INDEX('Policy Characteristics'!H:H,MATCH($C1083,'Policy Characteristics'!$C:$C,0)))</f>
        <v>0.01</v>
      </c>
      <c r="O1083" s="276" t="str">
        <f>IF(ISBLANK(INDEX('Policy Characteristics'!I:I,MATCH($C1083,'Policy Characteristics'!$C:$C,0))),"",INDEX('Policy Characteristics'!I:I,MATCH($C1083,'Policy Characteristics'!$C:$C,0)))</f>
        <v>% reduction in energy use</v>
      </c>
      <c r="P1083" s="276" t="str">
        <f>IF(ISBLANK(INDEX('Policy Characteristics'!J:J,MATCH($C1083,'Policy Characteristics'!$C:$C,0))),"",INDEX('Policy Characteristics'!J:J,MATCH($C1083,'Policy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3" s="276" t="str">
        <f>IF(ISBLANK(INDEX('Policy Characteristics'!K:K,MATCH($C1083,'Policy Characteristics'!$C:$C,0))),"",INDEX('Policy Characteristics'!K:K,MATCH($C1083,'Policy Characteristics'!$C:$C,0)))</f>
        <v>industry-ag-main.html#eff-stds</v>
      </c>
      <c r="R1083" s="276" t="str">
        <f>IF(ISBLANK(INDEX('Policy Characteristics'!L:L,MATCH($C1083,'Policy Characteristics'!$C:$C,0))),"",INDEX('Policy Characteristics'!L:L,MATCH($C1083,'Policy Characteristics'!$C:$C,0)))</f>
        <v>industry-energy-efficiency-standards.html</v>
      </c>
    </row>
    <row r="1084" spans="1:18" s="4" customFormat="1" x14ac:dyDescent="0.25">
      <c r="A1084" s="276" t="str">
        <f>IF(ISBLANK(INDEX('Policy Characteristics'!A:A,MATCH($C1084,'Policy Characteristics'!$C:$C,0))),"",INDEX('Policy Characteristics'!A:A,MATCH($C1084,'Policy Characteristics'!$C:$C,0)))</f>
        <v>Industry</v>
      </c>
      <c r="B1084" s="285" t="str">
        <f>IF(ISBLANK(INDEX('Policy Characteristics'!B:B,MATCH($C1084,'Policy Characteristics'!$C:$C,0))),"",INDEX('Policy Characteristics'!B:B,MATCH($C1084,'Policy Characteristics'!$C:$C,0)))</f>
        <v>Industry Energy Efficiency Standards</v>
      </c>
      <c r="C1084" s="276" t="str">
        <f t="shared" si="42"/>
        <v>Percentage Improvement in Eqpt Efficiency Standards above BAU</v>
      </c>
      <c r="D1084" s="6" t="s">
        <v>3114</v>
      </c>
      <c r="E1084" s="47" t="s">
        <v>2429</v>
      </c>
      <c r="F1084" t="s">
        <v>2606</v>
      </c>
      <c r="G1084" s="47" t="s">
        <v>2435</v>
      </c>
      <c r="H1084" s="44">
        <v>1093</v>
      </c>
      <c r="I1084" s="347" t="s">
        <v>45</v>
      </c>
      <c r="J1084" s="277" t="str">
        <f>IF(ISBLANK(INDEX('Policy Characteristics'!D:D,MATCH($C1084,'Policy Characteristics'!$C:$C,0))),"",INDEX('Policy Characteristics'!D:D,MATCH($C1084,'Policy Characteristics'!$C:$C,0)))</f>
        <v>Industry Energy Efficiency Standards</v>
      </c>
      <c r="K1084" s="276" t="str">
        <f>IF(ISBLANK(INDEX('Policy Characteristics'!E:E,MATCH($C1084,'Policy Characteristics'!$C:$C,0))),"",INDEX('Policy Characteristics'!E:E,MATCH($C1084,'Policy Characteristics'!$C:$C,0)))</f>
        <v>indst efficiency standards</v>
      </c>
      <c r="L1084" s="284">
        <f>IF(ISBLANK(INDEX('Policy Characteristics'!F:F,MATCH($C1084,'Policy Characteristics'!$C:$C,0))),"",INDEX('Policy Characteristics'!F:F,MATCH($C1084,'Policy Characteristics'!$C:$C,0)))</f>
        <v>0</v>
      </c>
      <c r="M1084" s="284">
        <f>IF(ISBLANK(INDEX('Policy Characteristics'!G:G,MATCH($C1084,'Policy Characteristics'!$C:$C,0))),"",INDEX('Policy Characteristics'!G:G,MATCH($C1084,'Policy Characteristics'!$C:$C,0)))</f>
        <v>0.25</v>
      </c>
      <c r="N1084" s="284">
        <f>IF(ISBLANK(INDEX('Policy Characteristics'!H:H,MATCH($C1084,'Policy Characteristics'!$C:$C,0))),"",INDEX('Policy Characteristics'!H:H,MATCH($C1084,'Policy Characteristics'!$C:$C,0)))</f>
        <v>0.01</v>
      </c>
      <c r="O1084" s="276" t="str">
        <f>IF(ISBLANK(INDEX('Policy Characteristics'!I:I,MATCH($C1084,'Policy Characteristics'!$C:$C,0))),"",INDEX('Policy Characteristics'!I:I,MATCH($C1084,'Policy Characteristics'!$C:$C,0)))</f>
        <v>% reduction in energy use</v>
      </c>
      <c r="P1084" s="276" t="str">
        <f>IF(ISBLANK(INDEX('Policy Characteristics'!J:J,MATCH($C1084,'Policy Characteristics'!$C:$C,0))),"",INDEX('Policy Characteristics'!J:J,MATCH($C1084,'Policy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4" s="276" t="str">
        <f>IF(ISBLANK(INDEX('Policy Characteristics'!K:K,MATCH($C1084,'Policy Characteristics'!$C:$C,0))),"",INDEX('Policy Characteristics'!K:K,MATCH($C1084,'Policy Characteristics'!$C:$C,0)))</f>
        <v>industry-ag-main.html#eff-stds</v>
      </c>
      <c r="R1084" s="276" t="str">
        <f>IF(ISBLANK(INDEX('Policy Characteristics'!L:L,MATCH($C1084,'Policy Characteristics'!$C:$C,0))),"",INDEX('Policy Characteristics'!L:L,MATCH($C1084,'Policy Characteristics'!$C:$C,0)))</f>
        <v>industry-energy-efficiency-standards.html</v>
      </c>
    </row>
    <row r="1085" spans="1:18" s="4" customFormat="1" x14ac:dyDescent="0.25">
      <c r="A1085" s="276" t="str">
        <f>IF(ISBLANK(INDEX('Policy Characteristics'!A:A,MATCH($C1085,'Policy Characteristics'!$C:$C,0))),"",INDEX('Policy Characteristics'!A:A,MATCH($C1085,'Policy Characteristics'!$C:$C,0)))</f>
        <v>Industry</v>
      </c>
      <c r="B1085" s="285" t="str">
        <f>IF(ISBLANK(INDEX('Policy Characteristics'!B:B,MATCH($C1085,'Policy Characteristics'!$C:$C,0))),"",INDEX('Policy Characteristics'!B:B,MATCH($C1085,'Policy Characteristics'!$C:$C,0)))</f>
        <v>Industry Energy Efficiency Standards</v>
      </c>
      <c r="C1085" s="276" t="str">
        <f t="shared" si="42"/>
        <v>Percentage Improvement in Eqpt Efficiency Standards above BAU</v>
      </c>
      <c r="D1085" s="6" t="s">
        <v>3114</v>
      </c>
      <c r="E1085" s="47" t="s">
        <v>2736</v>
      </c>
      <c r="F1085" t="s">
        <v>2606</v>
      </c>
      <c r="G1085" s="47" t="s">
        <v>2739</v>
      </c>
      <c r="H1085" s="44">
        <v>1094</v>
      </c>
      <c r="I1085" s="347" t="s">
        <v>45</v>
      </c>
      <c r="J1085" s="277" t="str">
        <f>IF(ISBLANK(INDEX('Policy Characteristics'!D:D,MATCH($C1085,'Policy Characteristics'!$C:$C,0))),"",INDEX('Policy Characteristics'!D:D,MATCH($C1085,'Policy Characteristics'!$C:$C,0)))</f>
        <v>Industry Energy Efficiency Standards</v>
      </c>
      <c r="K1085" s="276" t="str">
        <f>IF(ISBLANK(INDEX('Policy Characteristics'!E:E,MATCH($C1085,'Policy Characteristics'!$C:$C,0))),"",INDEX('Policy Characteristics'!E:E,MATCH($C1085,'Policy Characteristics'!$C:$C,0)))</f>
        <v>indst efficiency standards</v>
      </c>
      <c r="L1085" s="284">
        <f>IF(ISBLANK(INDEX('Policy Characteristics'!F:F,MATCH($C1085,'Policy Characteristics'!$C:$C,0))),"",INDEX('Policy Characteristics'!F:F,MATCH($C1085,'Policy Characteristics'!$C:$C,0)))</f>
        <v>0</v>
      </c>
      <c r="M1085" s="284">
        <f>IF(ISBLANK(INDEX('Policy Characteristics'!G:G,MATCH($C1085,'Policy Characteristics'!$C:$C,0))),"",INDEX('Policy Characteristics'!G:G,MATCH($C1085,'Policy Characteristics'!$C:$C,0)))</f>
        <v>0.25</v>
      </c>
      <c r="N1085" s="284">
        <f>IF(ISBLANK(INDEX('Policy Characteristics'!H:H,MATCH($C1085,'Policy Characteristics'!$C:$C,0))),"",INDEX('Policy Characteristics'!H:H,MATCH($C1085,'Policy Characteristics'!$C:$C,0)))</f>
        <v>0.01</v>
      </c>
      <c r="O1085" s="276" t="str">
        <f>IF(ISBLANK(INDEX('Policy Characteristics'!I:I,MATCH($C1085,'Policy Characteristics'!$C:$C,0))),"",INDEX('Policy Characteristics'!I:I,MATCH($C1085,'Policy Characteristics'!$C:$C,0)))</f>
        <v>% reduction in energy use</v>
      </c>
      <c r="P1085" s="276" t="str">
        <f>IF(ISBLANK(INDEX('Policy Characteristics'!J:J,MATCH($C1085,'Policy Characteristics'!$C:$C,0))),"",INDEX('Policy Characteristics'!J:J,MATCH($C1085,'Policy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5" s="276" t="str">
        <f>IF(ISBLANK(INDEX('Policy Characteristics'!K:K,MATCH($C1085,'Policy Characteristics'!$C:$C,0))),"",INDEX('Policy Characteristics'!K:K,MATCH($C1085,'Policy Characteristics'!$C:$C,0)))</f>
        <v>industry-ag-main.html#eff-stds</v>
      </c>
      <c r="R1085" s="276" t="str">
        <f>IF(ISBLANK(INDEX('Policy Characteristics'!L:L,MATCH($C1085,'Policy Characteristics'!$C:$C,0))),"",INDEX('Policy Characteristics'!L:L,MATCH($C1085,'Policy Characteristics'!$C:$C,0)))</f>
        <v>industry-energy-efficiency-standards.html</v>
      </c>
    </row>
    <row r="1086" spans="1:18" s="4" customFormat="1" x14ac:dyDescent="0.25">
      <c r="A1086" s="276" t="str">
        <f>IF(ISBLANK(INDEX('Policy Characteristics'!A:A,MATCH($C1086,'Policy Characteristics'!$C:$C,0))),"",INDEX('Policy Characteristics'!A:A,MATCH($C1086,'Policy Characteristics'!$C:$C,0)))</f>
        <v>Industry</v>
      </c>
      <c r="B1086" s="285" t="str">
        <f>IF(ISBLANK(INDEX('Policy Characteristics'!B:B,MATCH($C1086,'Policy Characteristics'!$C:$C,0))),"",INDEX('Policy Characteristics'!B:B,MATCH($C1086,'Policy Characteristics'!$C:$C,0)))</f>
        <v>Industry Energy Efficiency Standards</v>
      </c>
      <c r="C1086" s="276" t="str">
        <f t="shared" si="42"/>
        <v>Percentage Improvement in Eqpt Efficiency Standards above BAU</v>
      </c>
      <c r="D1086" s="6" t="s">
        <v>3114</v>
      </c>
      <c r="E1086" s="47" t="s">
        <v>2737</v>
      </c>
      <c r="F1086" t="s">
        <v>2606</v>
      </c>
      <c r="G1086" s="47" t="s">
        <v>2741</v>
      </c>
      <c r="H1086" s="44">
        <v>1095</v>
      </c>
      <c r="I1086" s="347" t="s">
        <v>44</v>
      </c>
      <c r="J1086" s="277" t="str">
        <f>IF(ISBLANK(INDEX('Policy Characteristics'!D:D,MATCH($C1086,'Policy Characteristics'!$C:$C,0))),"",INDEX('Policy Characteristics'!D:D,MATCH($C1086,'Policy Characteristics'!$C:$C,0)))</f>
        <v>Industry Energy Efficiency Standards</v>
      </c>
      <c r="K1086" s="276" t="str">
        <f>IF(ISBLANK(INDEX('Policy Characteristics'!E:E,MATCH($C1086,'Policy Characteristics'!$C:$C,0))),"",INDEX('Policy Characteristics'!E:E,MATCH($C1086,'Policy Characteristics'!$C:$C,0)))</f>
        <v>indst efficiency standards</v>
      </c>
      <c r="L1086" s="284">
        <f>IF(ISBLANK(INDEX('Policy Characteristics'!F:F,MATCH($C1086,'Policy Characteristics'!$C:$C,0))),"",INDEX('Policy Characteristics'!F:F,MATCH($C1086,'Policy Characteristics'!$C:$C,0)))</f>
        <v>0</v>
      </c>
      <c r="M1086" s="284">
        <f>IF(ISBLANK(INDEX('Policy Characteristics'!G:G,MATCH($C1086,'Policy Characteristics'!$C:$C,0))),"",INDEX('Policy Characteristics'!G:G,MATCH($C1086,'Policy Characteristics'!$C:$C,0)))</f>
        <v>0.25</v>
      </c>
      <c r="N1086" s="284">
        <f>IF(ISBLANK(INDEX('Policy Characteristics'!H:H,MATCH($C1086,'Policy Characteristics'!$C:$C,0))),"",INDEX('Policy Characteristics'!H:H,MATCH($C1086,'Policy Characteristics'!$C:$C,0)))</f>
        <v>0.01</v>
      </c>
      <c r="O1086" s="276" t="str">
        <f>IF(ISBLANK(INDEX('Policy Characteristics'!I:I,MATCH($C1086,'Policy Characteristics'!$C:$C,0))),"",INDEX('Policy Characteristics'!I:I,MATCH($C1086,'Policy Characteristics'!$C:$C,0)))</f>
        <v>% reduction in energy use</v>
      </c>
      <c r="P1086" s="276" t="str">
        <f>IF(ISBLANK(INDEX('Policy Characteristics'!J:J,MATCH($C1086,'Policy Characteristics'!$C:$C,0))),"",INDEX('Policy Characteristics'!J:J,MATCH($C1086,'Policy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6" s="276" t="str">
        <f>IF(ISBLANK(INDEX('Policy Characteristics'!K:K,MATCH($C1086,'Policy Characteristics'!$C:$C,0))),"",INDEX('Policy Characteristics'!K:K,MATCH($C1086,'Policy Characteristics'!$C:$C,0)))</f>
        <v>industry-ag-main.html#eff-stds</v>
      </c>
      <c r="R1086" s="276" t="str">
        <f>IF(ISBLANK(INDEX('Policy Characteristics'!L:L,MATCH($C1086,'Policy Characteristics'!$C:$C,0))),"",INDEX('Policy Characteristics'!L:L,MATCH($C1086,'Policy Characteristics'!$C:$C,0)))</f>
        <v>industry-energy-efficiency-standards.html</v>
      </c>
    </row>
    <row r="1087" spans="1:18" s="4" customFormat="1" x14ac:dyDescent="0.25">
      <c r="A1087" s="276" t="str">
        <f>IF(ISBLANK(INDEX('Policy Characteristics'!A:A,MATCH($C1087,'Policy Characteristics'!$C:$C,0))),"",INDEX('Policy Characteristics'!A:A,MATCH($C1087,'Policy Characteristics'!$C:$C,0)))</f>
        <v>Industry</v>
      </c>
      <c r="B1087" s="285" t="str">
        <f>IF(ISBLANK(INDEX('Policy Characteristics'!B:B,MATCH($C1087,'Policy Characteristics'!$C:$C,0))),"",INDEX('Policy Characteristics'!B:B,MATCH($C1087,'Policy Characteristics'!$C:$C,0)))</f>
        <v>Industry Energy Efficiency Standards</v>
      </c>
      <c r="C1087" s="276" t="str">
        <f t="shared" si="42"/>
        <v>Percentage Improvement in Eqpt Efficiency Standards above BAU</v>
      </c>
      <c r="D1087" s="6" t="s">
        <v>3114</v>
      </c>
      <c r="E1087" s="47" t="s">
        <v>2738</v>
      </c>
      <c r="F1087" t="s">
        <v>2606</v>
      </c>
      <c r="G1087" s="47" t="s">
        <v>2742</v>
      </c>
      <c r="H1087" s="44">
        <v>1096</v>
      </c>
      <c r="I1087" s="347" t="s">
        <v>44</v>
      </c>
      <c r="J1087" s="277" t="str">
        <f>IF(ISBLANK(INDEX('Policy Characteristics'!D:D,MATCH($C1087,'Policy Characteristics'!$C:$C,0))),"",INDEX('Policy Characteristics'!D:D,MATCH($C1087,'Policy Characteristics'!$C:$C,0)))</f>
        <v>Industry Energy Efficiency Standards</v>
      </c>
      <c r="K1087" s="276" t="str">
        <f>IF(ISBLANK(INDEX('Policy Characteristics'!E:E,MATCH($C1087,'Policy Characteristics'!$C:$C,0))),"",INDEX('Policy Characteristics'!E:E,MATCH($C1087,'Policy Characteristics'!$C:$C,0)))</f>
        <v>indst efficiency standards</v>
      </c>
      <c r="L1087" s="284">
        <f>IF(ISBLANK(INDEX('Policy Characteristics'!F:F,MATCH($C1087,'Policy Characteristics'!$C:$C,0))),"",INDEX('Policy Characteristics'!F:F,MATCH($C1087,'Policy Characteristics'!$C:$C,0)))</f>
        <v>0</v>
      </c>
      <c r="M1087" s="284">
        <f>IF(ISBLANK(INDEX('Policy Characteristics'!G:G,MATCH($C1087,'Policy Characteristics'!$C:$C,0))),"",INDEX('Policy Characteristics'!G:G,MATCH($C1087,'Policy Characteristics'!$C:$C,0)))</f>
        <v>0.25</v>
      </c>
      <c r="N1087" s="284">
        <f>IF(ISBLANK(INDEX('Policy Characteristics'!H:H,MATCH($C1087,'Policy Characteristics'!$C:$C,0))),"",INDEX('Policy Characteristics'!H:H,MATCH($C1087,'Policy Characteristics'!$C:$C,0)))</f>
        <v>0.01</v>
      </c>
      <c r="O1087" s="276" t="str">
        <f>IF(ISBLANK(INDEX('Policy Characteristics'!I:I,MATCH($C1087,'Policy Characteristics'!$C:$C,0))),"",INDEX('Policy Characteristics'!I:I,MATCH($C1087,'Policy Characteristics'!$C:$C,0)))</f>
        <v>% reduction in energy use</v>
      </c>
      <c r="P1087" s="276" t="str">
        <f>IF(ISBLANK(INDEX('Policy Characteristics'!J:J,MATCH($C1087,'Policy Characteristics'!$C:$C,0))),"",INDEX('Policy Characteristics'!J:J,MATCH($C1087,'Policy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7" s="276" t="str">
        <f>IF(ISBLANK(INDEX('Policy Characteristics'!K:K,MATCH($C1087,'Policy Characteristics'!$C:$C,0))),"",INDEX('Policy Characteristics'!K:K,MATCH($C1087,'Policy Characteristics'!$C:$C,0)))</f>
        <v>industry-ag-main.html#eff-stds</v>
      </c>
      <c r="R1087" s="276" t="str">
        <f>IF(ISBLANK(INDEX('Policy Characteristics'!L:L,MATCH($C1087,'Policy Characteristics'!$C:$C,0))),"",INDEX('Policy Characteristics'!L:L,MATCH($C1087,'Policy Characteristics'!$C:$C,0)))</f>
        <v>industry-energy-efficiency-standards.html</v>
      </c>
    </row>
    <row r="1088" spans="1:18" s="4" customFormat="1" x14ac:dyDescent="0.25">
      <c r="A1088" s="276" t="str">
        <f>IF(ISBLANK(INDEX('Policy Characteristics'!A:A,MATCH($C1088,'Policy Characteristics'!$C:$C,0))),"",INDEX('Policy Characteristics'!A:A,MATCH($C1088,'Policy Characteristics'!$C:$C,0)))</f>
        <v>Industry</v>
      </c>
      <c r="B1088" s="285" t="str">
        <f>IF(ISBLANK(INDEX('Policy Characteristics'!B:B,MATCH($C1088,'Policy Characteristics'!$C:$C,0))),"",INDEX('Policy Characteristics'!B:B,MATCH($C1088,'Policy Characteristics'!$C:$C,0)))</f>
        <v>Industry Energy Efficiency Standards</v>
      </c>
      <c r="C1088" s="276" t="str">
        <f t="shared" si="42"/>
        <v>Percentage Improvement in Eqpt Efficiency Standards above BAU</v>
      </c>
      <c r="D1088" s="6" t="s">
        <v>3114</v>
      </c>
      <c r="E1088" s="47" t="s">
        <v>2735</v>
      </c>
      <c r="F1088" t="s">
        <v>2606</v>
      </c>
      <c r="G1088" s="47" t="s">
        <v>2740</v>
      </c>
      <c r="H1088" s="44">
        <v>1097</v>
      </c>
      <c r="I1088" s="347" t="s">
        <v>45</v>
      </c>
      <c r="J1088" s="277" t="str">
        <f>IF(ISBLANK(INDEX('Policy Characteristics'!D:D,MATCH($C1088,'Policy Characteristics'!$C:$C,0))),"",INDEX('Policy Characteristics'!D:D,MATCH($C1088,'Policy Characteristics'!$C:$C,0)))</f>
        <v>Industry Energy Efficiency Standards</v>
      </c>
      <c r="K1088" s="276" t="str">
        <f>IF(ISBLANK(INDEX('Policy Characteristics'!E:E,MATCH($C1088,'Policy Characteristics'!$C:$C,0))),"",INDEX('Policy Characteristics'!E:E,MATCH($C1088,'Policy Characteristics'!$C:$C,0)))</f>
        <v>indst efficiency standards</v>
      </c>
      <c r="L1088" s="284">
        <f>IF(ISBLANK(INDEX('Policy Characteristics'!F:F,MATCH($C1088,'Policy Characteristics'!$C:$C,0))),"",INDEX('Policy Characteristics'!F:F,MATCH($C1088,'Policy Characteristics'!$C:$C,0)))</f>
        <v>0</v>
      </c>
      <c r="M1088" s="284">
        <f>IF(ISBLANK(INDEX('Policy Characteristics'!G:G,MATCH($C1088,'Policy Characteristics'!$C:$C,0))),"",INDEX('Policy Characteristics'!G:G,MATCH($C1088,'Policy Characteristics'!$C:$C,0)))</f>
        <v>0.25</v>
      </c>
      <c r="N1088" s="284">
        <f>IF(ISBLANK(INDEX('Policy Characteristics'!H:H,MATCH($C1088,'Policy Characteristics'!$C:$C,0))),"",INDEX('Policy Characteristics'!H:H,MATCH($C1088,'Policy Characteristics'!$C:$C,0)))</f>
        <v>0.01</v>
      </c>
      <c r="O1088" s="276" t="str">
        <f>IF(ISBLANK(INDEX('Policy Characteristics'!I:I,MATCH($C1088,'Policy Characteristics'!$C:$C,0))),"",INDEX('Policy Characteristics'!I:I,MATCH($C1088,'Policy Characteristics'!$C:$C,0)))</f>
        <v>% reduction in energy use</v>
      </c>
      <c r="P1088" s="276" t="str">
        <f>IF(ISBLANK(INDEX('Policy Characteristics'!J:J,MATCH($C1088,'Policy Characteristics'!$C:$C,0))),"",INDEX('Policy Characteristics'!J:J,MATCH($C1088,'Policy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8" s="276" t="str">
        <f>IF(ISBLANK(INDEX('Policy Characteristics'!K:K,MATCH($C1088,'Policy Characteristics'!$C:$C,0))),"",INDEX('Policy Characteristics'!K:K,MATCH($C1088,'Policy Characteristics'!$C:$C,0)))</f>
        <v>industry-ag-main.html#eff-stds</v>
      </c>
      <c r="R1088" s="276" t="str">
        <f>IF(ISBLANK(INDEX('Policy Characteristics'!L:L,MATCH($C1088,'Policy Characteristics'!$C:$C,0))),"",INDEX('Policy Characteristics'!L:L,MATCH($C1088,'Policy Characteristics'!$C:$C,0)))</f>
        <v>industry-energy-efficiency-standards.html</v>
      </c>
    </row>
    <row r="1089" spans="1:18" s="4" customFormat="1" x14ac:dyDescent="0.25">
      <c r="A1089" s="276" t="str">
        <f>IF(ISBLANK(INDEX('Policy Characteristics'!A:A,MATCH($C1089,'Policy Characteristics'!$C:$C,0))),"",INDEX('Policy Characteristics'!A:A,MATCH($C1089,'Policy Characteristics'!$C:$C,0)))</f>
        <v>Industry</v>
      </c>
      <c r="B1089" s="285" t="str">
        <f>IF(ISBLANK(INDEX('Policy Characteristics'!B:B,MATCH($C1089,'Policy Characteristics'!$C:$C,0))),"",INDEX('Policy Characteristics'!B:B,MATCH($C1089,'Policy Characteristics'!$C:$C,0)))</f>
        <v>Industry Energy Efficiency Standards</v>
      </c>
      <c r="C1089" s="276" t="str">
        <f t="shared" si="42"/>
        <v>Percentage Improvement in Eqpt Efficiency Standards above BAU</v>
      </c>
      <c r="D1089" s="6" t="s">
        <v>3115</v>
      </c>
      <c r="E1089" s="47" t="s">
        <v>2424</v>
      </c>
      <c r="F1089" t="s">
        <v>3077</v>
      </c>
      <c r="G1089" s="47" t="s">
        <v>2430</v>
      </c>
      <c r="H1089" s="44">
        <v>1098</v>
      </c>
      <c r="I1089" s="347" t="s">
        <v>44</v>
      </c>
      <c r="J1089" s="277" t="str">
        <f>IF(ISBLANK(INDEX('Policy Characteristics'!D:D,MATCH($C1089,'Policy Characteristics'!$C:$C,0))),"",INDEX('Policy Characteristics'!D:D,MATCH($C1089,'Policy Characteristics'!$C:$C,0)))</f>
        <v>Industry Energy Efficiency Standards</v>
      </c>
      <c r="K1089" s="276" t="str">
        <f>IF(ISBLANK(INDEX('Policy Characteristics'!E:E,MATCH($C1089,'Policy Characteristics'!$C:$C,0))),"",INDEX('Policy Characteristics'!E:E,MATCH($C1089,'Policy Characteristics'!$C:$C,0)))</f>
        <v>indst efficiency standards</v>
      </c>
      <c r="L1089" s="284">
        <f>IF(ISBLANK(INDEX('Policy Characteristics'!F:F,MATCH($C1089,'Policy Characteristics'!$C:$C,0))),"",INDEX('Policy Characteristics'!F:F,MATCH($C1089,'Policy Characteristics'!$C:$C,0)))</f>
        <v>0</v>
      </c>
      <c r="M1089" s="284">
        <f>IF(ISBLANK(INDEX('Policy Characteristics'!G:G,MATCH($C1089,'Policy Characteristics'!$C:$C,0))),"",INDEX('Policy Characteristics'!G:G,MATCH($C1089,'Policy Characteristics'!$C:$C,0)))</f>
        <v>0.25</v>
      </c>
      <c r="N1089" s="284">
        <f>IF(ISBLANK(INDEX('Policy Characteristics'!H:H,MATCH($C1089,'Policy Characteristics'!$C:$C,0))),"",INDEX('Policy Characteristics'!H:H,MATCH($C1089,'Policy Characteristics'!$C:$C,0)))</f>
        <v>0.01</v>
      </c>
      <c r="O1089" s="276" t="str">
        <f>IF(ISBLANK(INDEX('Policy Characteristics'!I:I,MATCH($C1089,'Policy Characteristics'!$C:$C,0))),"",INDEX('Policy Characteristics'!I:I,MATCH($C1089,'Policy Characteristics'!$C:$C,0)))</f>
        <v>% reduction in energy use</v>
      </c>
      <c r="P1089" s="276" t="str">
        <f>IF(ISBLANK(INDEX('Policy Characteristics'!J:J,MATCH($C1089,'Policy Characteristics'!$C:$C,0))),"",INDEX('Policy Characteristics'!J:J,MATCH($C1089,'Policy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89" s="276" t="str">
        <f>IF(ISBLANK(INDEX('Policy Characteristics'!K:K,MATCH($C1089,'Policy Characteristics'!$C:$C,0))),"",INDEX('Policy Characteristics'!K:K,MATCH($C1089,'Policy Characteristics'!$C:$C,0)))</f>
        <v>industry-ag-main.html#eff-stds</v>
      </c>
      <c r="R1089" s="276" t="str">
        <f>IF(ISBLANK(INDEX('Policy Characteristics'!L:L,MATCH($C1089,'Policy Characteristics'!$C:$C,0))),"",INDEX('Policy Characteristics'!L:L,MATCH($C1089,'Policy Characteristics'!$C:$C,0)))</f>
        <v>industry-energy-efficiency-standards.html</v>
      </c>
    </row>
    <row r="1090" spans="1:18" s="4" customFormat="1" x14ac:dyDescent="0.25">
      <c r="A1090" s="276" t="str">
        <f>IF(ISBLANK(INDEX('Policy Characteristics'!A:A,MATCH($C1090,'Policy Characteristics'!$C:$C,0))),"",INDEX('Policy Characteristics'!A:A,MATCH($C1090,'Policy Characteristics'!$C:$C,0)))</f>
        <v>Industry</v>
      </c>
      <c r="B1090" s="285" t="str">
        <f>IF(ISBLANK(INDEX('Policy Characteristics'!B:B,MATCH($C1090,'Policy Characteristics'!$C:$C,0))),"",INDEX('Policy Characteristics'!B:B,MATCH($C1090,'Policy Characteristics'!$C:$C,0)))</f>
        <v>Industry Energy Efficiency Standards</v>
      </c>
      <c r="C1090" s="276" t="str">
        <f t="shared" si="42"/>
        <v>Percentage Improvement in Eqpt Efficiency Standards above BAU</v>
      </c>
      <c r="D1090" s="6" t="s">
        <v>3115</v>
      </c>
      <c r="E1090" s="47" t="s">
        <v>2425</v>
      </c>
      <c r="F1090" t="s">
        <v>3077</v>
      </c>
      <c r="G1090" s="47" t="s">
        <v>2433</v>
      </c>
      <c r="H1090" s="44">
        <v>1099</v>
      </c>
      <c r="I1090" s="347" t="s">
        <v>44</v>
      </c>
      <c r="J1090" s="277" t="str">
        <f>IF(ISBLANK(INDEX('Policy Characteristics'!D:D,MATCH($C1090,'Policy Characteristics'!$C:$C,0))),"",INDEX('Policy Characteristics'!D:D,MATCH($C1090,'Policy Characteristics'!$C:$C,0)))</f>
        <v>Industry Energy Efficiency Standards</v>
      </c>
      <c r="K1090" s="276" t="str">
        <f>IF(ISBLANK(INDEX('Policy Characteristics'!E:E,MATCH($C1090,'Policy Characteristics'!$C:$C,0))),"",INDEX('Policy Characteristics'!E:E,MATCH($C1090,'Policy Characteristics'!$C:$C,0)))</f>
        <v>indst efficiency standards</v>
      </c>
      <c r="L1090" s="284">
        <f>IF(ISBLANK(INDEX('Policy Characteristics'!F:F,MATCH($C1090,'Policy Characteristics'!$C:$C,0))),"",INDEX('Policy Characteristics'!F:F,MATCH($C1090,'Policy Characteristics'!$C:$C,0)))</f>
        <v>0</v>
      </c>
      <c r="M1090" s="284">
        <f>IF(ISBLANK(INDEX('Policy Characteristics'!G:G,MATCH($C1090,'Policy Characteristics'!$C:$C,0))),"",INDEX('Policy Characteristics'!G:G,MATCH($C1090,'Policy Characteristics'!$C:$C,0)))</f>
        <v>0.25</v>
      </c>
      <c r="N1090" s="284">
        <f>IF(ISBLANK(INDEX('Policy Characteristics'!H:H,MATCH($C1090,'Policy Characteristics'!$C:$C,0))),"",INDEX('Policy Characteristics'!H:H,MATCH($C1090,'Policy Characteristics'!$C:$C,0)))</f>
        <v>0.01</v>
      </c>
      <c r="O1090" s="276" t="str">
        <f>IF(ISBLANK(INDEX('Policy Characteristics'!I:I,MATCH($C1090,'Policy Characteristics'!$C:$C,0))),"",INDEX('Policy Characteristics'!I:I,MATCH($C1090,'Policy Characteristics'!$C:$C,0)))</f>
        <v>% reduction in energy use</v>
      </c>
      <c r="P1090" s="276" t="str">
        <f>IF(ISBLANK(INDEX('Policy Characteristics'!J:J,MATCH($C1090,'Policy Characteristics'!$C:$C,0))),"",INDEX('Policy Characteristics'!J:J,MATCH($C1090,'Policy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0" s="276" t="str">
        <f>IF(ISBLANK(INDEX('Policy Characteristics'!K:K,MATCH($C1090,'Policy Characteristics'!$C:$C,0))),"",INDEX('Policy Characteristics'!K:K,MATCH($C1090,'Policy Characteristics'!$C:$C,0)))</f>
        <v>industry-ag-main.html#eff-stds</v>
      </c>
      <c r="R1090" s="276" t="str">
        <f>IF(ISBLANK(INDEX('Policy Characteristics'!L:L,MATCH($C1090,'Policy Characteristics'!$C:$C,0))),"",INDEX('Policy Characteristics'!L:L,MATCH($C1090,'Policy Characteristics'!$C:$C,0)))</f>
        <v>industry-energy-efficiency-standards.html</v>
      </c>
    </row>
    <row r="1091" spans="1:18" s="4" customFormat="1" x14ac:dyDescent="0.25">
      <c r="A1091" s="276" t="str">
        <f>IF(ISBLANK(INDEX('Policy Characteristics'!A:A,MATCH($C1091,'Policy Characteristics'!$C:$C,0))),"",INDEX('Policy Characteristics'!A:A,MATCH($C1091,'Policy Characteristics'!$C:$C,0)))</f>
        <v>Industry</v>
      </c>
      <c r="B1091" s="285" t="str">
        <f>IF(ISBLANK(INDEX('Policy Characteristics'!B:B,MATCH($C1091,'Policy Characteristics'!$C:$C,0))),"",INDEX('Policy Characteristics'!B:B,MATCH($C1091,'Policy Characteristics'!$C:$C,0)))</f>
        <v>Industry Energy Efficiency Standards</v>
      </c>
      <c r="C1091" s="276" t="str">
        <f t="shared" si="42"/>
        <v>Percentage Improvement in Eqpt Efficiency Standards above BAU</v>
      </c>
      <c r="D1091" s="6" t="s">
        <v>3115</v>
      </c>
      <c r="E1091" s="47" t="s">
        <v>2426</v>
      </c>
      <c r="F1091" t="s">
        <v>3077</v>
      </c>
      <c r="G1091" s="47" t="s">
        <v>2434</v>
      </c>
      <c r="H1091" s="44">
        <v>1100</v>
      </c>
      <c r="I1091" s="347" t="s">
        <v>44</v>
      </c>
      <c r="J1091" s="277" t="str">
        <f>IF(ISBLANK(INDEX('Policy Characteristics'!D:D,MATCH($C1091,'Policy Characteristics'!$C:$C,0))),"",INDEX('Policy Characteristics'!D:D,MATCH($C1091,'Policy Characteristics'!$C:$C,0)))</f>
        <v>Industry Energy Efficiency Standards</v>
      </c>
      <c r="K1091" s="276" t="str">
        <f>IF(ISBLANK(INDEX('Policy Characteristics'!E:E,MATCH($C1091,'Policy Characteristics'!$C:$C,0))),"",INDEX('Policy Characteristics'!E:E,MATCH($C1091,'Policy Characteristics'!$C:$C,0)))</f>
        <v>indst efficiency standards</v>
      </c>
      <c r="L1091" s="284">
        <f>IF(ISBLANK(INDEX('Policy Characteristics'!F:F,MATCH($C1091,'Policy Characteristics'!$C:$C,0))),"",INDEX('Policy Characteristics'!F:F,MATCH($C1091,'Policy Characteristics'!$C:$C,0)))</f>
        <v>0</v>
      </c>
      <c r="M1091" s="284">
        <f>IF(ISBLANK(INDEX('Policy Characteristics'!G:G,MATCH($C1091,'Policy Characteristics'!$C:$C,0))),"",INDEX('Policy Characteristics'!G:G,MATCH($C1091,'Policy Characteristics'!$C:$C,0)))</f>
        <v>0.25</v>
      </c>
      <c r="N1091" s="284">
        <f>IF(ISBLANK(INDEX('Policy Characteristics'!H:H,MATCH($C1091,'Policy Characteristics'!$C:$C,0))),"",INDEX('Policy Characteristics'!H:H,MATCH($C1091,'Policy Characteristics'!$C:$C,0)))</f>
        <v>0.01</v>
      </c>
      <c r="O1091" s="276" t="str">
        <f>IF(ISBLANK(INDEX('Policy Characteristics'!I:I,MATCH($C1091,'Policy Characteristics'!$C:$C,0))),"",INDEX('Policy Characteristics'!I:I,MATCH($C1091,'Policy Characteristics'!$C:$C,0)))</f>
        <v>% reduction in energy use</v>
      </c>
      <c r="P1091" s="276" t="str">
        <f>IF(ISBLANK(INDEX('Policy Characteristics'!J:J,MATCH($C1091,'Policy Characteristics'!$C:$C,0))),"",INDEX('Policy Characteristics'!J:J,MATCH($C1091,'Policy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1" s="276" t="str">
        <f>IF(ISBLANK(INDEX('Policy Characteristics'!K:K,MATCH($C1091,'Policy Characteristics'!$C:$C,0))),"",INDEX('Policy Characteristics'!K:K,MATCH($C1091,'Policy Characteristics'!$C:$C,0)))</f>
        <v>industry-ag-main.html#eff-stds</v>
      </c>
      <c r="R1091" s="276" t="str">
        <f>IF(ISBLANK(INDEX('Policy Characteristics'!L:L,MATCH($C1091,'Policy Characteristics'!$C:$C,0))),"",INDEX('Policy Characteristics'!L:L,MATCH($C1091,'Policy Characteristics'!$C:$C,0)))</f>
        <v>industry-energy-efficiency-standards.html</v>
      </c>
    </row>
    <row r="1092" spans="1:18" s="4" customFormat="1" x14ac:dyDescent="0.25">
      <c r="A1092" s="276" t="str">
        <f>IF(ISBLANK(INDEX('Policy Characteristics'!A:A,MATCH($C1092,'Policy Characteristics'!$C:$C,0))),"",INDEX('Policy Characteristics'!A:A,MATCH($C1092,'Policy Characteristics'!$C:$C,0)))</f>
        <v>Industry</v>
      </c>
      <c r="B1092" s="285" t="str">
        <f>IF(ISBLANK(INDEX('Policy Characteristics'!B:B,MATCH($C1092,'Policy Characteristics'!$C:$C,0))),"",INDEX('Policy Characteristics'!B:B,MATCH($C1092,'Policy Characteristics'!$C:$C,0)))</f>
        <v>Industry Energy Efficiency Standards</v>
      </c>
      <c r="C1092" s="276" t="str">
        <f t="shared" si="42"/>
        <v>Percentage Improvement in Eqpt Efficiency Standards above BAU</v>
      </c>
      <c r="D1092" s="6" t="s">
        <v>3115</v>
      </c>
      <c r="E1092" s="47" t="s">
        <v>2427</v>
      </c>
      <c r="F1092" t="s">
        <v>3077</v>
      </c>
      <c r="G1092" s="47" t="s">
        <v>2431</v>
      </c>
      <c r="H1092" s="44">
        <v>1101</v>
      </c>
      <c r="I1092" s="347" t="s">
        <v>45</v>
      </c>
      <c r="J1092" s="277" t="str">
        <f>IF(ISBLANK(INDEX('Policy Characteristics'!D:D,MATCH($C1092,'Policy Characteristics'!$C:$C,0))),"",INDEX('Policy Characteristics'!D:D,MATCH($C1092,'Policy Characteristics'!$C:$C,0)))</f>
        <v>Industry Energy Efficiency Standards</v>
      </c>
      <c r="K1092" s="276" t="str">
        <f>IF(ISBLANK(INDEX('Policy Characteristics'!E:E,MATCH($C1092,'Policy Characteristics'!$C:$C,0))),"",INDEX('Policy Characteristics'!E:E,MATCH($C1092,'Policy Characteristics'!$C:$C,0)))</f>
        <v>indst efficiency standards</v>
      </c>
      <c r="L1092" s="284">
        <f>IF(ISBLANK(INDEX('Policy Characteristics'!F:F,MATCH($C1092,'Policy Characteristics'!$C:$C,0))),"",INDEX('Policy Characteristics'!F:F,MATCH($C1092,'Policy Characteristics'!$C:$C,0)))</f>
        <v>0</v>
      </c>
      <c r="M1092" s="284">
        <f>IF(ISBLANK(INDEX('Policy Characteristics'!G:G,MATCH($C1092,'Policy Characteristics'!$C:$C,0))),"",INDEX('Policy Characteristics'!G:G,MATCH($C1092,'Policy Characteristics'!$C:$C,0)))</f>
        <v>0.25</v>
      </c>
      <c r="N1092" s="284">
        <f>IF(ISBLANK(INDEX('Policy Characteristics'!H:H,MATCH($C1092,'Policy Characteristics'!$C:$C,0))),"",INDEX('Policy Characteristics'!H:H,MATCH($C1092,'Policy Characteristics'!$C:$C,0)))</f>
        <v>0.01</v>
      </c>
      <c r="O1092" s="276" t="str">
        <f>IF(ISBLANK(INDEX('Policy Characteristics'!I:I,MATCH($C1092,'Policy Characteristics'!$C:$C,0))),"",INDEX('Policy Characteristics'!I:I,MATCH($C1092,'Policy Characteristics'!$C:$C,0)))</f>
        <v>% reduction in energy use</v>
      </c>
      <c r="P1092" s="276" t="str">
        <f>IF(ISBLANK(INDEX('Policy Characteristics'!J:J,MATCH($C1092,'Policy Characteristics'!$C:$C,0))),"",INDEX('Policy Characteristics'!J:J,MATCH($C1092,'Policy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2" s="276" t="str">
        <f>IF(ISBLANK(INDEX('Policy Characteristics'!K:K,MATCH($C1092,'Policy Characteristics'!$C:$C,0))),"",INDEX('Policy Characteristics'!K:K,MATCH($C1092,'Policy Characteristics'!$C:$C,0)))</f>
        <v>industry-ag-main.html#eff-stds</v>
      </c>
      <c r="R1092" s="276" t="str">
        <f>IF(ISBLANK(INDEX('Policy Characteristics'!L:L,MATCH($C1092,'Policy Characteristics'!$C:$C,0))),"",INDEX('Policy Characteristics'!L:L,MATCH($C1092,'Policy Characteristics'!$C:$C,0)))</f>
        <v>industry-energy-efficiency-standards.html</v>
      </c>
    </row>
    <row r="1093" spans="1:18" s="4" customFormat="1" x14ac:dyDescent="0.25">
      <c r="A1093" s="276" t="str">
        <f>IF(ISBLANK(INDEX('Policy Characteristics'!A:A,MATCH($C1093,'Policy Characteristics'!$C:$C,0))),"",INDEX('Policy Characteristics'!A:A,MATCH($C1093,'Policy Characteristics'!$C:$C,0)))</f>
        <v>Industry</v>
      </c>
      <c r="B1093" s="285" t="str">
        <f>IF(ISBLANK(INDEX('Policy Characteristics'!B:B,MATCH($C1093,'Policy Characteristics'!$C:$C,0))),"",INDEX('Policy Characteristics'!B:B,MATCH($C1093,'Policy Characteristics'!$C:$C,0)))</f>
        <v>Industry Energy Efficiency Standards</v>
      </c>
      <c r="C1093" s="276" t="str">
        <f t="shared" si="42"/>
        <v>Percentage Improvement in Eqpt Efficiency Standards above BAU</v>
      </c>
      <c r="D1093" s="6" t="s">
        <v>3115</v>
      </c>
      <c r="E1093" s="47" t="s">
        <v>2428</v>
      </c>
      <c r="F1093" t="s">
        <v>3077</v>
      </c>
      <c r="G1093" s="47" t="s">
        <v>2432</v>
      </c>
      <c r="H1093" s="44">
        <v>1102</v>
      </c>
      <c r="I1093" s="347" t="s">
        <v>44</v>
      </c>
      <c r="J1093" s="277" t="str">
        <f>IF(ISBLANK(INDEX('Policy Characteristics'!D:D,MATCH($C1093,'Policy Characteristics'!$C:$C,0))),"",INDEX('Policy Characteristics'!D:D,MATCH($C1093,'Policy Characteristics'!$C:$C,0)))</f>
        <v>Industry Energy Efficiency Standards</v>
      </c>
      <c r="K1093" s="276" t="str">
        <f>IF(ISBLANK(INDEX('Policy Characteristics'!E:E,MATCH($C1093,'Policy Characteristics'!$C:$C,0))),"",INDEX('Policy Characteristics'!E:E,MATCH($C1093,'Policy Characteristics'!$C:$C,0)))</f>
        <v>indst efficiency standards</v>
      </c>
      <c r="L1093" s="284">
        <f>IF(ISBLANK(INDEX('Policy Characteristics'!F:F,MATCH($C1093,'Policy Characteristics'!$C:$C,0))),"",INDEX('Policy Characteristics'!F:F,MATCH($C1093,'Policy Characteristics'!$C:$C,0)))</f>
        <v>0</v>
      </c>
      <c r="M1093" s="284">
        <f>IF(ISBLANK(INDEX('Policy Characteristics'!G:G,MATCH($C1093,'Policy Characteristics'!$C:$C,0))),"",INDEX('Policy Characteristics'!G:G,MATCH($C1093,'Policy Characteristics'!$C:$C,0)))</f>
        <v>0.25</v>
      </c>
      <c r="N1093" s="284">
        <f>IF(ISBLANK(INDEX('Policy Characteristics'!H:H,MATCH($C1093,'Policy Characteristics'!$C:$C,0))),"",INDEX('Policy Characteristics'!H:H,MATCH($C1093,'Policy Characteristics'!$C:$C,0)))</f>
        <v>0.01</v>
      </c>
      <c r="O1093" s="276" t="str">
        <f>IF(ISBLANK(INDEX('Policy Characteristics'!I:I,MATCH($C1093,'Policy Characteristics'!$C:$C,0))),"",INDEX('Policy Characteristics'!I:I,MATCH($C1093,'Policy Characteristics'!$C:$C,0)))</f>
        <v>% reduction in energy use</v>
      </c>
      <c r="P1093" s="276" t="str">
        <f>IF(ISBLANK(INDEX('Policy Characteristics'!J:J,MATCH($C1093,'Policy Characteristics'!$C:$C,0))),"",INDEX('Policy Characteristics'!J:J,MATCH($C1093,'Policy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3" s="276" t="str">
        <f>IF(ISBLANK(INDEX('Policy Characteristics'!K:K,MATCH($C1093,'Policy Characteristics'!$C:$C,0))),"",INDEX('Policy Characteristics'!K:K,MATCH($C1093,'Policy Characteristics'!$C:$C,0)))</f>
        <v>industry-ag-main.html#eff-stds</v>
      </c>
      <c r="R1093" s="276" t="str">
        <f>IF(ISBLANK(INDEX('Policy Characteristics'!L:L,MATCH($C1093,'Policy Characteristics'!$C:$C,0))),"",INDEX('Policy Characteristics'!L:L,MATCH($C1093,'Policy Characteristics'!$C:$C,0)))</f>
        <v>industry-energy-efficiency-standards.html</v>
      </c>
    </row>
    <row r="1094" spans="1:18" s="4" customFormat="1" x14ac:dyDescent="0.25">
      <c r="A1094" s="276" t="str">
        <f>IF(ISBLANK(INDEX('Policy Characteristics'!A:A,MATCH($C1094,'Policy Characteristics'!$C:$C,0))),"",INDEX('Policy Characteristics'!A:A,MATCH($C1094,'Policy Characteristics'!$C:$C,0)))</f>
        <v>Industry</v>
      </c>
      <c r="B1094" s="285" t="str">
        <f>IF(ISBLANK(INDEX('Policy Characteristics'!B:B,MATCH($C1094,'Policy Characteristics'!$C:$C,0))),"",INDEX('Policy Characteristics'!B:B,MATCH($C1094,'Policy Characteristics'!$C:$C,0)))</f>
        <v>Industry Energy Efficiency Standards</v>
      </c>
      <c r="C1094" s="276" t="str">
        <f t="shared" si="42"/>
        <v>Percentage Improvement in Eqpt Efficiency Standards above BAU</v>
      </c>
      <c r="D1094" s="6" t="s">
        <v>3115</v>
      </c>
      <c r="E1094" s="47" t="s">
        <v>2429</v>
      </c>
      <c r="F1094" t="s">
        <v>3077</v>
      </c>
      <c r="G1094" s="47" t="s">
        <v>2435</v>
      </c>
      <c r="H1094" s="44">
        <v>1103</v>
      </c>
      <c r="I1094" s="347" t="s">
        <v>45</v>
      </c>
      <c r="J1094" s="277" t="str">
        <f>IF(ISBLANK(INDEX('Policy Characteristics'!D:D,MATCH($C1094,'Policy Characteristics'!$C:$C,0))),"",INDEX('Policy Characteristics'!D:D,MATCH($C1094,'Policy Characteristics'!$C:$C,0)))</f>
        <v>Industry Energy Efficiency Standards</v>
      </c>
      <c r="K1094" s="276" t="str">
        <f>IF(ISBLANK(INDEX('Policy Characteristics'!E:E,MATCH($C1094,'Policy Characteristics'!$C:$C,0))),"",INDEX('Policy Characteristics'!E:E,MATCH($C1094,'Policy Characteristics'!$C:$C,0)))</f>
        <v>indst efficiency standards</v>
      </c>
      <c r="L1094" s="284">
        <f>IF(ISBLANK(INDEX('Policy Characteristics'!F:F,MATCH($C1094,'Policy Characteristics'!$C:$C,0))),"",INDEX('Policy Characteristics'!F:F,MATCH($C1094,'Policy Characteristics'!$C:$C,0)))</f>
        <v>0</v>
      </c>
      <c r="M1094" s="284">
        <f>IF(ISBLANK(INDEX('Policy Characteristics'!G:G,MATCH($C1094,'Policy Characteristics'!$C:$C,0))),"",INDEX('Policy Characteristics'!G:G,MATCH($C1094,'Policy Characteristics'!$C:$C,0)))</f>
        <v>0.25</v>
      </c>
      <c r="N1094" s="284">
        <f>IF(ISBLANK(INDEX('Policy Characteristics'!H:H,MATCH($C1094,'Policy Characteristics'!$C:$C,0))),"",INDEX('Policy Characteristics'!H:H,MATCH($C1094,'Policy Characteristics'!$C:$C,0)))</f>
        <v>0.01</v>
      </c>
      <c r="O1094" s="276" t="str">
        <f>IF(ISBLANK(INDEX('Policy Characteristics'!I:I,MATCH($C1094,'Policy Characteristics'!$C:$C,0))),"",INDEX('Policy Characteristics'!I:I,MATCH($C1094,'Policy Characteristics'!$C:$C,0)))</f>
        <v>% reduction in energy use</v>
      </c>
      <c r="P1094" s="276" t="str">
        <f>IF(ISBLANK(INDEX('Policy Characteristics'!J:J,MATCH($C1094,'Policy Characteristics'!$C:$C,0))),"",INDEX('Policy Characteristics'!J:J,MATCH($C1094,'Policy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4" s="276" t="str">
        <f>IF(ISBLANK(INDEX('Policy Characteristics'!K:K,MATCH($C1094,'Policy Characteristics'!$C:$C,0))),"",INDEX('Policy Characteristics'!K:K,MATCH($C1094,'Policy Characteristics'!$C:$C,0)))</f>
        <v>industry-ag-main.html#eff-stds</v>
      </c>
      <c r="R1094" s="276" t="str">
        <f>IF(ISBLANK(INDEX('Policy Characteristics'!L:L,MATCH($C1094,'Policy Characteristics'!$C:$C,0))),"",INDEX('Policy Characteristics'!L:L,MATCH($C1094,'Policy Characteristics'!$C:$C,0)))</f>
        <v>industry-energy-efficiency-standards.html</v>
      </c>
    </row>
    <row r="1095" spans="1:18" s="4" customFormat="1" x14ac:dyDescent="0.25">
      <c r="A1095" s="276" t="str">
        <f>IF(ISBLANK(INDEX('Policy Characteristics'!A:A,MATCH($C1095,'Policy Characteristics'!$C:$C,0))),"",INDEX('Policy Characteristics'!A:A,MATCH($C1095,'Policy Characteristics'!$C:$C,0)))</f>
        <v>Industry</v>
      </c>
      <c r="B1095" s="285" t="str">
        <f>IF(ISBLANK(INDEX('Policy Characteristics'!B:B,MATCH($C1095,'Policy Characteristics'!$C:$C,0))),"",INDEX('Policy Characteristics'!B:B,MATCH($C1095,'Policy Characteristics'!$C:$C,0)))</f>
        <v>Industry Energy Efficiency Standards</v>
      </c>
      <c r="C1095" s="276" t="str">
        <f t="shared" si="42"/>
        <v>Percentage Improvement in Eqpt Efficiency Standards above BAU</v>
      </c>
      <c r="D1095" s="6" t="s">
        <v>3115</v>
      </c>
      <c r="E1095" s="47" t="s">
        <v>2736</v>
      </c>
      <c r="F1095" t="s">
        <v>3077</v>
      </c>
      <c r="G1095" s="47" t="s">
        <v>2739</v>
      </c>
      <c r="H1095" s="44">
        <v>1104</v>
      </c>
      <c r="I1095" s="347" t="s">
        <v>45</v>
      </c>
      <c r="J1095" s="277" t="str">
        <f>IF(ISBLANK(INDEX('Policy Characteristics'!D:D,MATCH($C1095,'Policy Characteristics'!$C:$C,0))),"",INDEX('Policy Characteristics'!D:D,MATCH($C1095,'Policy Characteristics'!$C:$C,0)))</f>
        <v>Industry Energy Efficiency Standards</v>
      </c>
      <c r="K1095" s="276" t="str">
        <f>IF(ISBLANK(INDEX('Policy Characteristics'!E:E,MATCH($C1095,'Policy Characteristics'!$C:$C,0))),"",INDEX('Policy Characteristics'!E:E,MATCH($C1095,'Policy Characteristics'!$C:$C,0)))</f>
        <v>indst efficiency standards</v>
      </c>
      <c r="L1095" s="284">
        <f>IF(ISBLANK(INDEX('Policy Characteristics'!F:F,MATCH($C1095,'Policy Characteristics'!$C:$C,0))),"",INDEX('Policy Characteristics'!F:F,MATCH($C1095,'Policy Characteristics'!$C:$C,0)))</f>
        <v>0</v>
      </c>
      <c r="M1095" s="284">
        <f>IF(ISBLANK(INDEX('Policy Characteristics'!G:G,MATCH($C1095,'Policy Characteristics'!$C:$C,0))),"",INDEX('Policy Characteristics'!G:G,MATCH($C1095,'Policy Characteristics'!$C:$C,0)))</f>
        <v>0.25</v>
      </c>
      <c r="N1095" s="284">
        <f>IF(ISBLANK(INDEX('Policy Characteristics'!H:H,MATCH($C1095,'Policy Characteristics'!$C:$C,0))),"",INDEX('Policy Characteristics'!H:H,MATCH($C1095,'Policy Characteristics'!$C:$C,0)))</f>
        <v>0.01</v>
      </c>
      <c r="O1095" s="276" t="str">
        <f>IF(ISBLANK(INDEX('Policy Characteristics'!I:I,MATCH($C1095,'Policy Characteristics'!$C:$C,0))),"",INDEX('Policy Characteristics'!I:I,MATCH($C1095,'Policy Characteristics'!$C:$C,0)))</f>
        <v>% reduction in energy use</v>
      </c>
      <c r="P1095" s="276" t="str">
        <f>IF(ISBLANK(INDEX('Policy Characteristics'!J:J,MATCH($C1095,'Policy Characteristics'!$C:$C,0))),"",INDEX('Policy Characteristics'!J:J,MATCH($C1095,'Policy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5" s="276" t="str">
        <f>IF(ISBLANK(INDEX('Policy Characteristics'!K:K,MATCH($C1095,'Policy Characteristics'!$C:$C,0))),"",INDEX('Policy Characteristics'!K:K,MATCH($C1095,'Policy Characteristics'!$C:$C,0)))</f>
        <v>industry-ag-main.html#eff-stds</v>
      </c>
      <c r="R1095" s="276" t="str">
        <f>IF(ISBLANK(INDEX('Policy Characteristics'!L:L,MATCH($C1095,'Policy Characteristics'!$C:$C,0))),"",INDEX('Policy Characteristics'!L:L,MATCH($C1095,'Policy Characteristics'!$C:$C,0)))</f>
        <v>industry-energy-efficiency-standards.html</v>
      </c>
    </row>
    <row r="1096" spans="1:18" s="4" customFormat="1" x14ac:dyDescent="0.25">
      <c r="A1096" s="276" t="str">
        <f>IF(ISBLANK(INDEX('Policy Characteristics'!A:A,MATCH($C1096,'Policy Characteristics'!$C:$C,0))),"",INDEX('Policy Characteristics'!A:A,MATCH($C1096,'Policy Characteristics'!$C:$C,0)))</f>
        <v>Industry</v>
      </c>
      <c r="B1096" s="285" t="str">
        <f>IF(ISBLANK(INDEX('Policy Characteristics'!B:B,MATCH($C1096,'Policy Characteristics'!$C:$C,0))),"",INDEX('Policy Characteristics'!B:B,MATCH($C1096,'Policy Characteristics'!$C:$C,0)))</f>
        <v>Industry Energy Efficiency Standards</v>
      </c>
      <c r="C1096" s="276" t="str">
        <f t="shared" si="42"/>
        <v>Percentage Improvement in Eqpt Efficiency Standards above BAU</v>
      </c>
      <c r="D1096" s="6" t="s">
        <v>3115</v>
      </c>
      <c r="E1096" s="47" t="s">
        <v>2737</v>
      </c>
      <c r="F1096" t="s">
        <v>3077</v>
      </c>
      <c r="G1096" s="47" t="s">
        <v>2741</v>
      </c>
      <c r="H1096" s="44">
        <v>1105</v>
      </c>
      <c r="I1096" s="347" t="s">
        <v>44</v>
      </c>
      <c r="J1096" s="277" t="str">
        <f>IF(ISBLANK(INDEX('Policy Characteristics'!D:D,MATCH($C1096,'Policy Characteristics'!$C:$C,0))),"",INDEX('Policy Characteristics'!D:D,MATCH($C1096,'Policy Characteristics'!$C:$C,0)))</f>
        <v>Industry Energy Efficiency Standards</v>
      </c>
      <c r="K1096" s="276" t="str">
        <f>IF(ISBLANK(INDEX('Policy Characteristics'!E:E,MATCH($C1096,'Policy Characteristics'!$C:$C,0))),"",INDEX('Policy Characteristics'!E:E,MATCH($C1096,'Policy Characteristics'!$C:$C,0)))</f>
        <v>indst efficiency standards</v>
      </c>
      <c r="L1096" s="284">
        <f>IF(ISBLANK(INDEX('Policy Characteristics'!F:F,MATCH($C1096,'Policy Characteristics'!$C:$C,0))),"",INDEX('Policy Characteristics'!F:F,MATCH($C1096,'Policy Characteristics'!$C:$C,0)))</f>
        <v>0</v>
      </c>
      <c r="M1096" s="284">
        <f>IF(ISBLANK(INDEX('Policy Characteristics'!G:G,MATCH($C1096,'Policy Characteristics'!$C:$C,0))),"",INDEX('Policy Characteristics'!G:G,MATCH($C1096,'Policy Characteristics'!$C:$C,0)))</f>
        <v>0.25</v>
      </c>
      <c r="N1096" s="284">
        <f>IF(ISBLANK(INDEX('Policy Characteristics'!H:H,MATCH($C1096,'Policy Characteristics'!$C:$C,0))),"",INDEX('Policy Characteristics'!H:H,MATCH($C1096,'Policy Characteristics'!$C:$C,0)))</f>
        <v>0.01</v>
      </c>
      <c r="O1096" s="276" t="str">
        <f>IF(ISBLANK(INDEX('Policy Characteristics'!I:I,MATCH($C1096,'Policy Characteristics'!$C:$C,0))),"",INDEX('Policy Characteristics'!I:I,MATCH($C1096,'Policy Characteristics'!$C:$C,0)))</f>
        <v>% reduction in energy use</v>
      </c>
      <c r="P1096" s="276" t="str">
        <f>IF(ISBLANK(INDEX('Policy Characteristics'!J:J,MATCH($C1096,'Policy Characteristics'!$C:$C,0))),"",INDEX('Policy Characteristics'!J:J,MATCH($C1096,'Policy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6" s="276" t="str">
        <f>IF(ISBLANK(INDEX('Policy Characteristics'!K:K,MATCH($C1096,'Policy Characteristics'!$C:$C,0))),"",INDEX('Policy Characteristics'!K:K,MATCH($C1096,'Policy Characteristics'!$C:$C,0)))</f>
        <v>industry-ag-main.html#eff-stds</v>
      </c>
      <c r="R1096" s="276" t="str">
        <f>IF(ISBLANK(INDEX('Policy Characteristics'!L:L,MATCH($C1096,'Policy Characteristics'!$C:$C,0))),"",INDEX('Policy Characteristics'!L:L,MATCH($C1096,'Policy Characteristics'!$C:$C,0)))</f>
        <v>industry-energy-efficiency-standards.html</v>
      </c>
    </row>
    <row r="1097" spans="1:18" s="4" customFormat="1" x14ac:dyDescent="0.25">
      <c r="A1097" s="276" t="str">
        <f>IF(ISBLANK(INDEX('Policy Characteristics'!A:A,MATCH($C1097,'Policy Characteristics'!$C:$C,0))),"",INDEX('Policy Characteristics'!A:A,MATCH($C1097,'Policy Characteristics'!$C:$C,0)))</f>
        <v>Industry</v>
      </c>
      <c r="B1097" s="285" t="str">
        <f>IF(ISBLANK(INDEX('Policy Characteristics'!B:B,MATCH($C1097,'Policy Characteristics'!$C:$C,0))),"",INDEX('Policy Characteristics'!B:B,MATCH($C1097,'Policy Characteristics'!$C:$C,0)))</f>
        <v>Industry Energy Efficiency Standards</v>
      </c>
      <c r="C1097" s="276" t="str">
        <f t="shared" si="42"/>
        <v>Percentage Improvement in Eqpt Efficiency Standards above BAU</v>
      </c>
      <c r="D1097" s="6" t="s">
        <v>3115</v>
      </c>
      <c r="E1097" s="47" t="s">
        <v>2738</v>
      </c>
      <c r="F1097" t="s">
        <v>3077</v>
      </c>
      <c r="G1097" s="47" t="s">
        <v>2742</v>
      </c>
      <c r="H1097" s="44">
        <v>1106</v>
      </c>
      <c r="I1097" s="347" t="s">
        <v>44</v>
      </c>
      <c r="J1097" s="277" t="str">
        <f>IF(ISBLANK(INDEX('Policy Characteristics'!D:D,MATCH($C1097,'Policy Characteristics'!$C:$C,0))),"",INDEX('Policy Characteristics'!D:D,MATCH($C1097,'Policy Characteristics'!$C:$C,0)))</f>
        <v>Industry Energy Efficiency Standards</v>
      </c>
      <c r="K1097" s="276" t="str">
        <f>IF(ISBLANK(INDEX('Policy Characteristics'!E:E,MATCH($C1097,'Policy Characteristics'!$C:$C,0))),"",INDEX('Policy Characteristics'!E:E,MATCH($C1097,'Policy Characteristics'!$C:$C,0)))</f>
        <v>indst efficiency standards</v>
      </c>
      <c r="L1097" s="284">
        <f>IF(ISBLANK(INDEX('Policy Characteristics'!F:F,MATCH($C1097,'Policy Characteristics'!$C:$C,0))),"",INDEX('Policy Characteristics'!F:F,MATCH($C1097,'Policy Characteristics'!$C:$C,0)))</f>
        <v>0</v>
      </c>
      <c r="M1097" s="284">
        <f>IF(ISBLANK(INDEX('Policy Characteristics'!G:G,MATCH($C1097,'Policy Characteristics'!$C:$C,0))),"",INDEX('Policy Characteristics'!G:G,MATCH($C1097,'Policy Characteristics'!$C:$C,0)))</f>
        <v>0.25</v>
      </c>
      <c r="N1097" s="284">
        <f>IF(ISBLANK(INDEX('Policy Characteristics'!H:H,MATCH($C1097,'Policy Characteristics'!$C:$C,0))),"",INDEX('Policy Characteristics'!H:H,MATCH($C1097,'Policy Characteristics'!$C:$C,0)))</f>
        <v>0.01</v>
      </c>
      <c r="O1097" s="276" t="str">
        <f>IF(ISBLANK(INDEX('Policy Characteristics'!I:I,MATCH($C1097,'Policy Characteristics'!$C:$C,0))),"",INDEX('Policy Characteristics'!I:I,MATCH($C1097,'Policy Characteristics'!$C:$C,0)))</f>
        <v>% reduction in energy use</v>
      </c>
      <c r="P1097" s="276" t="str">
        <f>IF(ISBLANK(INDEX('Policy Characteristics'!J:J,MATCH($C1097,'Policy Characteristics'!$C:$C,0))),"",INDEX('Policy Characteristics'!J:J,MATCH($C1097,'Policy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7" s="276" t="str">
        <f>IF(ISBLANK(INDEX('Policy Characteristics'!K:K,MATCH($C1097,'Policy Characteristics'!$C:$C,0))),"",INDEX('Policy Characteristics'!K:K,MATCH($C1097,'Policy Characteristics'!$C:$C,0)))</f>
        <v>industry-ag-main.html#eff-stds</v>
      </c>
      <c r="R1097" s="276" t="str">
        <f>IF(ISBLANK(INDEX('Policy Characteristics'!L:L,MATCH($C1097,'Policy Characteristics'!$C:$C,0))),"",INDEX('Policy Characteristics'!L:L,MATCH($C1097,'Policy Characteristics'!$C:$C,0)))</f>
        <v>industry-energy-efficiency-standards.html</v>
      </c>
    </row>
    <row r="1098" spans="1:18" s="4" customFormat="1" x14ac:dyDescent="0.25">
      <c r="A1098" s="276" t="str">
        <f>IF(ISBLANK(INDEX('Policy Characteristics'!A:A,MATCH($C1098,'Policy Characteristics'!$C:$C,0))),"",INDEX('Policy Characteristics'!A:A,MATCH($C1098,'Policy Characteristics'!$C:$C,0)))</f>
        <v>Industry</v>
      </c>
      <c r="B1098" s="285" t="str">
        <f>IF(ISBLANK(INDEX('Policy Characteristics'!B:B,MATCH($C1098,'Policy Characteristics'!$C:$C,0))),"",INDEX('Policy Characteristics'!B:B,MATCH($C1098,'Policy Characteristics'!$C:$C,0)))</f>
        <v>Industry Energy Efficiency Standards</v>
      </c>
      <c r="C1098" s="276" t="str">
        <f t="shared" si="42"/>
        <v>Percentage Improvement in Eqpt Efficiency Standards above BAU</v>
      </c>
      <c r="D1098" s="6" t="s">
        <v>3115</v>
      </c>
      <c r="E1098" s="47" t="s">
        <v>2735</v>
      </c>
      <c r="F1098" t="s">
        <v>3077</v>
      </c>
      <c r="G1098" s="47" t="s">
        <v>2740</v>
      </c>
      <c r="H1098" s="44">
        <v>1107</v>
      </c>
      <c r="I1098" s="347" t="s">
        <v>45</v>
      </c>
      <c r="J1098" s="277" t="str">
        <f>IF(ISBLANK(INDEX('Policy Characteristics'!D:D,MATCH($C1098,'Policy Characteristics'!$C:$C,0))),"",INDEX('Policy Characteristics'!D:D,MATCH($C1098,'Policy Characteristics'!$C:$C,0)))</f>
        <v>Industry Energy Efficiency Standards</v>
      </c>
      <c r="K1098" s="276" t="str">
        <f>IF(ISBLANK(INDEX('Policy Characteristics'!E:E,MATCH($C1098,'Policy Characteristics'!$C:$C,0))),"",INDEX('Policy Characteristics'!E:E,MATCH($C1098,'Policy Characteristics'!$C:$C,0)))</f>
        <v>indst efficiency standards</v>
      </c>
      <c r="L1098" s="284">
        <f>IF(ISBLANK(INDEX('Policy Characteristics'!F:F,MATCH($C1098,'Policy Characteristics'!$C:$C,0))),"",INDEX('Policy Characteristics'!F:F,MATCH($C1098,'Policy Characteristics'!$C:$C,0)))</f>
        <v>0</v>
      </c>
      <c r="M1098" s="284">
        <f>IF(ISBLANK(INDEX('Policy Characteristics'!G:G,MATCH($C1098,'Policy Characteristics'!$C:$C,0))),"",INDEX('Policy Characteristics'!G:G,MATCH($C1098,'Policy Characteristics'!$C:$C,0)))</f>
        <v>0.25</v>
      </c>
      <c r="N1098" s="284">
        <f>IF(ISBLANK(INDEX('Policy Characteristics'!H:H,MATCH($C1098,'Policy Characteristics'!$C:$C,0))),"",INDEX('Policy Characteristics'!H:H,MATCH($C1098,'Policy Characteristics'!$C:$C,0)))</f>
        <v>0.01</v>
      </c>
      <c r="O1098" s="276" t="str">
        <f>IF(ISBLANK(INDEX('Policy Characteristics'!I:I,MATCH($C1098,'Policy Characteristics'!$C:$C,0))),"",INDEX('Policy Characteristics'!I:I,MATCH($C1098,'Policy Characteristics'!$C:$C,0)))</f>
        <v>% reduction in energy use</v>
      </c>
      <c r="P1098" s="276" t="str">
        <f>IF(ISBLANK(INDEX('Policy Characteristics'!J:J,MATCH($C1098,'Policy Characteristics'!$C:$C,0))),"",INDEX('Policy Characteristics'!J:J,MATCH($C1098,'Policy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8" s="276" t="str">
        <f>IF(ISBLANK(INDEX('Policy Characteristics'!K:K,MATCH($C1098,'Policy Characteristics'!$C:$C,0))),"",INDEX('Policy Characteristics'!K:K,MATCH($C1098,'Policy Characteristics'!$C:$C,0)))</f>
        <v>industry-ag-main.html#eff-stds</v>
      </c>
      <c r="R1098" s="276" t="str">
        <f>IF(ISBLANK(INDEX('Policy Characteristics'!L:L,MATCH($C1098,'Policy Characteristics'!$C:$C,0))),"",INDEX('Policy Characteristics'!L:L,MATCH($C1098,'Policy Characteristics'!$C:$C,0)))</f>
        <v>industry-energy-efficiency-standards.html</v>
      </c>
    </row>
    <row r="1099" spans="1:18" s="4" customFormat="1" x14ac:dyDescent="0.25">
      <c r="A1099" s="276" t="str">
        <f>IF(ISBLANK(INDEX('Policy Characteristics'!A:A,MATCH($C1099,'Policy Characteristics'!$C:$C,0))),"",INDEX('Policy Characteristics'!A:A,MATCH($C1099,'Policy Characteristics'!$C:$C,0)))</f>
        <v>Industry</v>
      </c>
      <c r="B1099" s="285" t="str">
        <f>IF(ISBLANK(INDEX('Policy Characteristics'!B:B,MATCH($C1099,'Policy Characteristics'!$C:$C,0))),"",INDEX('Policy Characteristics'!B:B,MATCH($C1099,'Policy Characteristics'!$C:$C,0)))</f>
        <v>Industry Energy Efficiency Standards</v>
      </c>
      <c r="C1099" s="276" t="str">
        <f t="shared" si="42"/>
        <v>Percentage Improvement in Eqpt Efficiency Standards above BAU</v>
      </c>
      <c r="D1099" s="6" t="s">
        <v>3116</v>
      </c>
      <c r="E1099" s="47" t="s">
        <v>2424</v>
      </c>
      <c r="F1099" t="s">
        <v>3078</v>
      </c>
      <c r="G1099" s="47" t="s">
        <v>2430</v>
      </c>
      <c r="H1099" s="44">
        <v>1108</v>
      </c>
      <c r="I1099" s="347" t="s">
        <v>44</v>
      </c>
      <c r="J1099" s="277" t="str">
        <f>IF(ISBLANK(INDEX('Policy Characteristics'!D:D,MATCH($C1099,'Policy Characteristics'!$C:$C,0))),"",INDEX('Policy Characteristics'!D:D,MATCH($C1099,'Policy Characteristics'!$C:$C,0)))</f>
        <v>Industry Energy Efficiency Standards</v>
      </c>
      <c r="K1099" s="276" t="str">
        <f>IF(ISBLANK(INDEX('Policy Characteristics'!E:E,MATCH($C1099,'Policy Characteristics'!$C:$C,0))),"",INDEX('Policy Characteristics'!E:E,MATCH($C1099,'Policy Characteristics'!$C:$C,0)))</f>
        <v>indst efficiency standards</v>
      </c>
      <c r="L1099" s="284">
        <f>IF(ISBLANK(INDEX('Policy Characteristics'!F:F,MATCH($C1099,'Policy Characteristics'!$C:$C,0))),"",INDEX('Policy Characteristics'!F:F,MATCH($C1099,'Policy Characteristics'!$C:$C,0)))</f>
        <v>0</v>
      </c>
      <c r="M1099" s="284">
        <f>IF(ISBLANK(INDEX('Policy Characteristics'!G:G,MATCH($C1099,'Policy Characteristics'!$C:$C,0))),"",INDEX('Policy Characteristics'!G:G,MATCH($C1099,'Policy Characteristics'!$C:$C,0)))</f>
        <v>0.25</v>
      </c>
      <c r="N1099" s="284">
        <f>IF(ISBLANK(INDEX('Policy Characteristics'!H:H,MATCH($C1099,'Policy Characteristics'!$C:$C,0))),"",INDEX('Policy Characteristics'!H:H,MATCH($C1099,'Policy Characteristics'!$C:$C,0)))</f>
        <v>0.01</v>
      </c>
      <c r="O1099" s="276" t="str">
        <f>IF(ISBLANK(INDEX('Policy Characteristics'!I:I,MATCH($C1099,'Policy Characteristics'!$C:$C,0))),"",INDEX('Policy Characteristics'!I:I,MATCH($C1099,'Policy Characteristics'!$C:$C,0)))</f>
        <v>% reduction in energy use</v>
      </c>
      <c r="P1099" s="276" t="str">
        <f>IF(ISBLANK(INDEX('Policy Characteristics'!J:J,MATCH($C1099,'Policy Characteristics'!$C:$C,0))),"",INDEX('Policy Characteristics'!J:J,MATCH($C1099,'Policy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099" s="276" t="str">
        <f>IF(ISBLANK(INDEX('Policy Characteristics'!K:K,MATCH($C1099,'Policy Characteristics'!$C:$C,0))),"",INDEX('Policy Characteristics'!K:K,MATCH($C1099,'Policy Characteristics'!$C:$C,0)))</f>
        <v>industry-ag-main.html#eff-stds</v>
      </c>
      <c r="R1099" s="276" t="str">
        <f>IF(ISBLANK(INDEX('Policy Characteristics'!L:L,MATCH($C1099,'Policy Characteristics'!$C:$C,0))),"",INDEX('Policy Characteristics'!L:L,MATCH($C1099,'Policy Characteristics'!$C:$C,0)))</f>
        <v>industry-energy-efficiency-standards.html</v>
      </c>
    </row>
    <row r="1100" spans="1:18" s="4" customFormat="1" x14ac:dyDescent="0.25">
      <c r="A1100" s="276" t="str">
        <f>IF(ISBLANK(INDEX('Policy Characteristics'!A:A,MATCH($C1100,'Policy Characteristics'!$C:$C,0))),"",INDEX('Policy Characteristics'!A:A,MATCH($C1100,'Policy Characteristics'!$C:$C,0)))</f>
        <v>Industry</v>
      </c>
      <c r="B1100" s="285" t="str">
        <f>IF(ISBLANK(INDEX('Policy Characteristics'!B:B,MATCH($C1100,'Policy Characteristics'!$C:$C,0))),"",INDEX('Policy Characteristics'!B:B,MATCH($C1100,'Policy Characteristics'!$C:$C,0)))</f>
        <v>Industry Energy Efficiency Standards</v>
      </c>
      <c r="C1100" s="276" t="str">
        <f t="shared" si="42"/>
        <v>Percentage Improvement in Eqpt Efficiency Standards above BAU</v>
      </c>
      <c r="D1100" s="6" t="s">
        <v>3116</v>
      </c>
      <c r="E1100" s="47" t="s">
        <v>2425</v>
      </c>
      <c r="F1100" t="s">
        <v>3078</v>
      </c>
      <c r="G1100" s="47" t="s">
        <v>2433</v>
      </c>
      <c r="H1100" s="44">
        <v>1109</v>
      </c>
      <c r="I1100" s="347" t="s">
        <v>45</v>
      </c>
      <c r="J1100" s="277" t="str">
        <f>IF(ISBLANK(INDEX('Policy Characteristics'!D:D,MATCH($C1100,'Policy Characteristics'!$C:$C,0))),"",INDEX('Policy Characteristics'!D:D,MATCH($C1100,'Policy Characteristics'!$C:$C,0)))</f>
        <v>Industry Energy Efficiency Standards</v>
      </c>
      <c r="K1100" s="276" t="str">
        <f>IF(ISBLANK(INDEX('Policy Characteristics'!E:E,MATCH($C1100,'Policy Characteristics'!$C:$C,0))),"",INDEX('Policy Characteristics'!E:E,MATCH($C1100,'Policy Characteristics'!$C:$C,0)))</f>
        <v>indst efficiency standards</v>
      </c>
      <c r="L1100" s="284">
        <f>IF(ISBLANK(INDEX('Policy Characteristics'!F:F,MATCH($C1100,'Policy Characteristics'!$C:$C,0))),"",INDEX('Policy Characteristics'!F:F,MATCH($C1100,'Policy Characteristics'!$C:$C,0)))</f>
        <v>0</v>
      </c>
      <c r="M1100" s="284">
        <f>IF(ISBLANK(INDEX('Policy Characteristics'!G:G,MATCH($C1100,'Policy Characteristics'!$C:$C,0))),"",INDEX('Policy Characteristics'!G:G,MATCH($C1100,'Policy Characteristics'!$C:$C,0)))</f>
        <v>0.25</v>
      </c>
      <c r="N1100" s="284">
        <f>IF(ISBLANK(INDEX('Policy Characteristics'!H:H,MATCH($C1100,'Policy Characteristics'!$C:$C,0))),"",INDEX('Policy Characteristics'!H:H,MATCH($C1100,'Policy Characteristics'!$C:$C,0)))</f>
        <v>0.01</v>
      </c>
      <c r="O1100" s="276" t="str">
        <f>IF(ISBLANK(INDEX('Policy Characteristics'!I:I,MATCH($C1100,'Policy Characteristics'!$C:$C,0))),"",INDEX('Policy Characteristics'!I:I,MATCH($C1100,'Policy Characteristics'!$C:$C,0)))</f>
        <v>% reduction in energy use</v>
      </c>
      <c r="P1100" s="276" t="str">
        <f>IF(ISBLANK(INDEX('Policy Characteristics'!J:J,MATCH($C1100,'Policy Characteristics'!$C:$C,0))),"",INDEX('Policy Characteristics'!J:J,MATCH($C1100,'Policy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0" s="276" t="str">
        <f>IF(ISBLANK(INDEX('Policy Characteristics'!K:K,MATCH($C1100,'Policy Characteristics'!$C:$C,0))),"",INDEX('Policy Characteristics'!K:K,MATCH($C1100,'Policy Characteristics'!$C:$C,0)))</f>
        <v>industry-ag-main.html#eff-stds</v>
      </c>
      <c r="R1100" s="276" t="str">
        <f>IF(ISBLANK(INDEX('Policy Characteristics'!L:L,MATCH($C1100,'Policy Characteristics'!$C:$C,0))),"",INDEX('Policy Characteristics'!L:L,MATCH($C1100,'Policy Characteristics'!$C:$C,0)))</f>
        <v>industry-energy-efficiency-standards.html</v>
      </c>
    </row>
    <row r="1101" spans="1:18" s="4" customFormat="1" x14ac:dyDescent="0.25">
      <c r="A1101" s="276" t="str">
        <f>IF(ISBLANK(INDEX('Policy Characteristics'!A:A,MATCH($C1101,'Policy Characteristics'!$C:$C,0))),"",INDEX('Policy Characteristics'!A:A,MATCH($C1101,'Policy Characteristics'!$C:$C,0)))</f>
        <v>Industry</v>
      </c>
      <c r="B1101" s="285" t="str">
        <f>IF(ISBLANK(INDEX('Policy Characteristics'!B:B,MATCH($C1101,'Policy Characteristics'!$C:$C,0))),"",INDEX('Policy Characteristics'!B:B,MATCH($C1101,'Policy Characteristics'!$C:$C,0)))</f>
        <v>Industry Energy Efficiency Standards</v>
      </c>
      <c r="C1101" s="276" t="str">
        <f t="shared" si="42"/>
        <v>Percentage Improvement in Eqpt Efficiency Standards above BAU</v>
      </c>
      <c r="D1101" s="6" t="s">
        <v>3116</v>
      </c>
      <c r="E1101" s="47" t="s">
        <v>2426</v>
      </c>
      <c r="F1101" t="s">
        <v>3078</v>
      </c>
      <c r="G1101" s="47" t="s">
        <v>2434</v>
      </c>
      <c r="H1101" s="44">
        <v>1110</v>
      </c>
      <c r="I1101" s="347" t="s">
        <v>44</v>
      </c>
      <c r="J1101" s="277" t="str">
        <f>IF(ISBLANK(INDEX('Policy Characteristics'!D:D,MATCH($C1101,'Policy Characteristics'!$C:$C,0))),"",INDEX('Policy Characteristics'!D:D,MATCH($C1101,'Policy Characteristics'!$C:$C,0)))</f>
        <v>Industry Energy Efficiency Standards</v>
      </c>
      <c r="K1101" s="276" t="str">
        <f>IF(ISBLANK(INDEX('Policy Characteristics'!E:E,MATCH($C1101,'Policy Characteristics'!$C:$C,0))),"",INDEX('Policy Characteristics'!E:E,MATCH($C1101,'Policy Characteristics'!$C:$C,0)))</f>
        <v>indst efficiency standards</v>
      </c>
      <c r="L1101" s="284">
        <f>IF(ISBLANK(INDEX('Policy Characteristics'!F:F,MATCH($C1101,'Policy Characteristics'!$C:$C,0))),"",INDEX('Policy Characteristics'!F:F,MATCH($C1101,'Policy Characteristics'!$C:$C,0)))</f>
        <v>0</v>
      </c>
      <c r="M1101" s="284">
        <f>IF(ISBLANK(INDEX('Policy Characteristics'!G:G,MATCH($C1101,'Policy Characteristics'!$C:$C,0))),"",INDEX('Policy Characteristics'!G:G,MATCH($C1101,'Policy Characteristics'!$C:$C,0)))</f>
        <v>0.25</v>
      </c>
      <c r="N1101" s="284">
        <f>IF(ISBLANK(INDEX('Policy Characteristics'!H:H,MATCH($C1101,'Policy Characteristics'!$C:$C,0))),"",INDEX('Policy Characteristics'!H:H,MATCH($C1101,'Policy Characteristics'!$C:$C,0)))</f>
        <v>0.01</v>
      </c>
      <c r="O1101" s="276" t="str">
        <f>IF(ISBLANK(INDEX('Policy Characteristics'!I:I,MATCH($C1101,'Policy Characteristics'!$C:$C,0))),"",INDEX('Policy Characteristics'!I:I,MATCH($C1101,'Policy Characteristics'!$C:$C,0)))</f>
        <v>% reduction in energy use</v>
      </c>
      <c r="P1101" s="276" t="str">
        <f>IF(ISBLANK(INDEX('Policy Characteristics'!J:J,MATCH($C1101,'Policy Characteristics'!$C:$C,0))),"",INDEX('Policy Characteristics'!J:J,MATCH($C1101,'Policy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1" s="276" t="str">
        <f>IF(ISBLANK(INDEX('Policy Characteristics'!K:K,MATCH($C1101,'Policy Characteristics'!$C:$C,0))),"",INDEX('Policy Characteristics'!K:K,MATCH($C1101,'Policy Characteristics'!$C:$C,0)))</f>
        <v>industry-ag-main.html#eff-stds</v>
      </c>
      <c r="R1101" s="276" t="str">
        <f>IF(ISBLANK(INDEX('Policy Characteristics'!L:L,MATCH($C1101,'Policy Characteristics'!$C:$C,0))),"",INDEX('Policy Characteristics'!L:L,MATCH($C1101,'Policy Characteristics'!$C:$C,0)))</f>
        <v>industry-energy-efficiency-standards.html</v>
      </c>
    </row>
    <row r="1102" spans="1:18" s="4" customFormat="1" x14ac:dyDescent="0.25">
      <c r="A1102" s="276" t="str">
        <f>IF(ISBLANK(INDEX('Policy Characteristics'!A:A,MATCH($C1102,'Policy Characteristics'!$C:$C,0))),"",INDEX('Policy Characteristics'!A:A,MATCH($C1102,'Policy Characteristics'!$C:$C,0)))</f>
        <v>Industry</v>
      </c>
      <c r="B1102" s="285" t="str">
        <f>IF(ISBLANK(INDEX('Policy Characteristics'!B:B,MATCH($C1102,'Policy Characteristics'!$C:$C,0))),"",INDEX('Policy Characteristics'!B:B,MATCH($C1102,'Policy Characteristics'!$C:$C,0)))</f>
        <v>Industry Energy Efficiency Standards</v>
      </c>
      <c r="C1102" s="276" t="str">
        <f t="shared" si="42"/>
        <v>Percentage Improvement in Eqpt Efficiency Standards above BAU</v>
      </c>
      <c r="D1102" s="6" t="s">
        <v>3116</v>
      </c>
      <c r="E1102" s="47" t="s">
        <v>2427</v>
      </c>
      <c r="F1102" t="s">
        <v>3078</v>
      </c>
      <c r="G1102" s="47" t="s">
        <v>2431</v>
      </c>
      <c r="H1102" s="44">
        <v>1111</v>
      </c>
      <c r="I1102" s="347" t="s">
        <v>45</v>
      </c>
      <c r="J1102" s="277" t="str">
        <f>IF(ISBLANK(INDEX('Policy Characteristics'!D:D,MATCH($C1102,'Policy Characteristics'!$C:$C,0))),"",INDEX('Policy Characteristics'!D:D,MATCH($C1102,'Policy Characteristics'!$C:$C,0)))</f>
        <v>Industry Energy Efficiency Standards</v>
      </c>
      <c r="K1102" s="276" t="str">
        <f>IF(ISBLANK(INDEX('Policy Characteristics'!E:E,MATCH($C1102,'Policy Characteristics'!$C:$C,0))),"",INDEX('Policy Characteristics'!E:E,MATCH($C1102,'Policy Characteristics'!$C:$C,0)))</f>
        <v>indst efficiency standards</v>
      </c>
      <c r="L1102" s="284">
        <f>IF(ISBLANK(INDEX('Policy Characteristics'!F:F,MATCH($C1102,'Policy Characteristics'!$C:$C,0))),"",INDEX('Policy Characteristics'!F:F,MATCH($C1102,'Policy Characteristics'!$C:$C,0)))</f>
        <v>0</v>
      </c>
      <c r="M1102" s="284">
        <f>IF(ISBLANK(INDEX('Policy Characteristics'!G:G,MATCH($C1102,'Policy Characteristics'!$C:$C,0))),"",INDEX('Policy Characteristics'!G:G,MATCH($C1102,'Policy Characteristics'!$C:$C,0)))</f>
        <v>0.25</v>
      </c>
      <c r="N1102" s="284">
        <f>IF(ISBLANK(INDEX('Policy Characteristics'!H:H,MATCH($C1102,'Policy Characteristics'!$C:$C,0))),"",INDEX('Policy Characteristics'!H:H,MATCH($C1102,'Policy Characteristics'!$C:$C,0)))</f>
        <v>0.01</v>
      </c>
      <c r="O1102" s="276" t="str">
        <f>IF(ISBLANK(INDEX('Policy Characteristics'!I:I,MATCH($C1102,'Policy Characteristics'!$C:$C,0))),"",INDEX('Policy Characteristics'!I:I,MATCH($C1102,'Policy Characteristics'!$C:$C,0)))</f>
        <v>% reduction in energy use</v>
      </c>
      <c r="P1102" s="276" t="str">
        <f>IF(ISBLANK(INDEX('Policy Characteristics'!J:J,MATCH($C1102,'Policy Characteristics'!$C:$C,0))),"",INDEX('Policy Characteristics'!J:J,MATCH($C1102,'Policy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2" s="276" t="str">
        <f>IF(ISBLANK(INDEX('Policy Characteristics'!K:K,MATCH($C1102,'Policy Characteristics'!$C:$C,0))),"",INDEX('Policy Characteristics'!K:K,MATCH($C1102,'Policy Characteristics'!$C:$C,0)))</f>
        <v>industry-ag-main.html#eff-stds</v>
      </c>
      <c r="R1102" s="276" t="str">
        <f>IF(ISBLANK(INDEX('Policy Characteristics'!L:L,MATCH($C1102,'Policy Characteristics'!$C:$C,0))),"",INDEX('Policy Characteristics'!L:L,MATCH($C1102,'Policy Characteristics'!$C:$C,0)))</f>
        <v>industry-energy-efficiency-standards.html</v>
      </c>
    </row>
    <row r="1103" spans="1:18" s="4" customFormat="1" x14ac:dyDescent="0.25">
      <c r="A1103" s="276" t="str">
        <f>IF(ISBLANK(INDEX('Policy Characteristics'!A:A,MATCH($C1103,'Policy Characteristics'!$C:$C,0))),"",INDEX('Policy Characteristics'!A:A,MATCH($C1103,'Policy Characteristics'!$C:$C,0)))</f>
        <v>Industry</v>
      </c>
      <c r="B1103" s="285" t="str">
        <f>IF(ISBLANK(INDEX('Policy Characteristics'!B:B,MATCH($C1103,'Policy Characteristics'!$C:$C,0))),"",INDEX('Policy Characteristics'!B:B,MATCH($C1103,'Policy Characteristics'!$C:$C,0)))</f>
        <v>Industry Energy Efficiency Standards</v>
      </c>
      <c r="C1103" s="276" t="str">
        <f t="shared" si="42"/>
        <v>Percentage Improvement in Eqpt Efficiency Standards above BAU</v>
      </c>
      <c r="D1103" s="6" t="s">
        <v>3116</v>
      </c>
      <c r="E1103" s="47" t="s">
        <v>2428</v>
      </c>
      <c r="F1103" t="s">
        <v>3078</v>
      </c>
      <c r="G1103" s="47" t="s">
        <v>2432</v>
      </c>
      <c r="H1103" s="44">
        <v>1112</v>
      </c>
      <c r="I1103" s="347" t="s">
        <v>44</v>
      </c>
      <c r="J1103" s="277" t="str">
        <f>IF(ISBLANK(INDEX('Policy Characteristics'!D:D,MATCH($C1103,'Policy Characteristics'!$C:$C,0))),"",INDEX('Policy Characteristics'!D:D,MATCH($C1103,'Policy Characteristics'!$C:$C,0)))</f>
        <v>Industry Energy Efficiency Standards</v>
      </c>
      <c r="K1103" s="276" t="str">
        <f>IF(ISBLANK(INDEX('Policy Characteristics'!E:E,MATCH($C1103,'Policy Characteristics'!$C:$C,0))),"",INDEX('Policy Characteristics'!E:E,MATCH($C1103,'Policy Characteristics'!$C:$C,0)))</f>
        <v>indst efficiency standards</v>
      </c>
      <c r="L1103" s="284">
        <f>IF(ISBLANK(INDEX('Policy Characteristics'!F:F,MATCH($C1103,'Policy Characteristics'!$C:$C,0))),"",INDEX('Policy Characteristics'!F:F,MATCH($C1103,'Policy Characteristics'!$C:$C,0)))</f>
        <v>0</v>
      </c>
      <c r="M1103" s="284">
        <f>IF(ISBLANK(INDEX('Policy Characteristics'!G:G,MATCH($C1103,'Policy Characteristics'!$C:$C,0))),"",INDEX('Policy Characteristics'!G:G,MATCH($C1103,'Policy Characteristics'!$C:$C,0)))</f>
        <v>0.25</v>
      </c>
      <c r="N1103" s="284">
        <f>IF(ISBLANK(INDEX('Policy Characteristics'!H:H,MATCH($C1103,'Policy Characteristics'!$C:$C,0))),"",INDEX('Policy Characteristics'!H:H,MATCH($C1103,'Policy Characteristics'!$C:$C,0)))</f>
        <v>0.01</v>
      </c>
      <c r="O1103" s="276" t="str">
        <f>IF(ISBLANK(INDEX('Policy Characteristics'!I:I,MATCH($C1103,'Policy Characteristics'!$C:$C,0))),"",INDEX('Policy Characteristics'!I:I,MATCH($C1103,'Policy Characteristics'!$C:$C,0)))</f>
        <v>% reduction in energy use</v>
      </c>
      <c r="P1103" s="276" t="str">
        <f>IF(ISBLANK(INDEX('Policy Characteristics'!J:J,MATCH($C1103,'Policy Characteristics'!$C:$C,0))),"",INDEX('Policy Characteristics'!J:J,MATCH($C1103,'Policy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3" s="276" t="str">
        <f>IF(ISBLANK(INDEX('Policy Characteristics'!K:K,MATCH($C1103,'Policy Characteristics'!$C:$C,0))),"",INDEX('Policy Characteristics'!K:K,MATCH($C1103,'Policy Characteristics'!$C:$C,0)))</f>
        <v>industry-ag-main.html#eff-stds</v>
      </c>
      <c r="R1103" s="276" t="str">
        <f>IF(ISBLANK(INDEX('Policy Characteristics'!L:L,MATCH($C1103,'Policy Characteristics'!$C:$C,0))),"",INDEX('Policy Characteristics'!L:L,MATCH($C1103,'Policy Characteristics'!$C:$C,0)))</f>
        <v>industry-energy-efficiency-standards.html</v>
      </c>
    </row>
    <row r="1104" spans="1:18" s="4" customFormat="1" x14ac:dyDescent="0.25">
      <c r="A1104" s="276" t="str">
        <f>IF(ISBLANK(INDEX('Policy Characteristics'!A:A,MATCH($C1104,'Policy Characteristics'!$C:$C,0))),"",INDEX('Policy Characteristics'!A:A,MATCH($C1104,'Policy Characteristics'!$C:$C,0)))</f>
        <v>Industry</v>
      </c>
      <c r="B1104" s="285" t="str">
        <f>IF(ISBLANK(INDEX('Policy Characteristics'!B:B,MATCH($C1104,'Policy Characteristics'!$C:$C,0))),"",INDEX('Policy Characteristics'!B:B,MATCH($C1104,'Policy Characteristics'!$C:$C,0)))</f>
        <v>Industry Energy Efficiency Standards</v>
      </c>
      <c r="C1104" s="276" t="str">
        <f t="shared" si="42"/>
        <v>Percentage Improvement in Eqpt Efficiency Standards above BAU</v>
      </c>
      <c r="D1104" s="6" t="s">
        <v>3116</v>
      </c>
      <c r="E1104" s="47" t="s">
        <v>2429</v>
      </c>
      <c r="F1104" t="s">
        <v>3078</v>
      </c>
      <c r="G1104" s="47" t="s">
        <v>2435</v>
      </c>
      <c r="H1104" s="44">
        <v>1113</v>
      </c>
      <c r="I1104" s="347" t="s">
        <v>45</v>
      </c>
      <c r="J1104" s="277" t="str">
        <f>IF(ISBLANK(INDEX('Policy Characteristics'!D:D,MATCH($C1104,'Policy Characteristics'!$C:$C,0))),"",INDEX('Policy Characteristics'!D:D,MATCH($C1104,'Policy Characteristics'!$C:$C,0)))</f>
        <v>Industry Energy Efficiency Standards</v>
      </c>
      <c r="K1104" s="276" t="str">
        <f>IF(ISBLANK(INDEX('Policy Characteristics'!E:E,MATCH($C1104,'Policy Characteristics'!$C:$C,0))),"",INDEX('Policy Characteristics'!E:E,MATCH($C1104,'Policy Characteristics'!$C:$C,0)))</f>
        <v>indst efficiency standards</v>
      </c>
      <c r="L1104" s="284">
        <f>IF(ISBLANK(INDEX('Policy Characteristics'!F:F,MATCH($C1104,'Policy Characteristics'!$C:$C,0))),"",INDEX('Policy Characteristics'!F:F,MATCH($C1104,'Policy Characteristics'!$C:$C,0)))</f>
        <v>0</v>
      </c>
      <c r="M1104" s="284">
        <f>IF(ISBLANK(INDEX('Policy Characteristics'!G:G,MATCH($C1104,'Policy Characteristics'!$C:$C,0))),"",INDEX('Policy Characteristics'!G:G,MATCH($C1104,'Policy Characteristics'!$C:$C,0)))</f>
        <v>0.25</v>
      </c>
      <c r="N1104" s="284">
        <f>IF(ISBLANK(INDEX('Policy Characteristics'!H:H,MATCH($C1104,'Policy Characteristics'!$C:$C,0))),"",INDEX('Policy Characteristics'!H:H,MATCH($C1104,'Policy Characteristics'!$C:$C,0)))</f>
        <v>0.01</v>
      </c>
      <c r="O1104" s="276" t="str">
        <f>IF(ISBLANK(INDEX('Policy Characteristics'!I:I,MATCH($C1104,'Policy Characteristics'!$C:$C,0))),"",INDEX('Policy Characteristics'!I:I,MATCH($C1104,'Policy Characteristics'!$C:$C,0)))</f>
        <v>% reduction in energy use</v>
      </c>
      <c r="P1104" s="276" t="str">
        <f>IF(ISBLANK(INDEX('Policy Characteristics'!J:J,MATCH($C1104,'Policy Characteristics'!$C:$C,0))),"",INDEX('Policy Characteristics'!J:J,MATCH($C1104,'Policy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4" s="276" t="str">
        <f>IF(ISBLANK(INDEX('Policy Characteristics'!K:K,MATCH($C1104,'Policy Characteristics'!$C:$C,0))),"",INDEX('Policy Characteristics'!K:K,MATCH($C1104,'Policy Characteristics'!$C:$C,0)))</f>
        <v>industry-ag-main.html#eff-stds</v>
      </c>
      <c r="R1104" s="276" t="str">
        <f>IF(ISBLANK(INDEX('Policy Characteristics'!L:L,MATCH($C1104,'Policy Characteristics'!$C:$C,0))),"",INDEX('Policy Characteristics'!L:L,MATCH($C1104,'Policy Characteristics'!$C:$C,0)))</f>
        <v>industry-energy-efficiency-standards.html</v>
      </c>
    </row>
    <row r="1105" spans="1:18" s="4" customFormat="1" x14ac:dyDescent="0.25">
      <c r="A1105" s="276" t="str">
        <f>IF(ISBLANK(INDEX('Policy Characteristics'!A:A,MATCH($C1105,'Policy Characteristics'!$C:$C,0))),"",INDEX('Policy Characteristics'!A:A,MATCH($C1105,'Policy Characteristics'!$C:$C,0)))</f>
        <v>Industry</v>
      </c>
      <c r="B1105" s="285" t="str">
        <f>IF(ISBLANK(INDEX('Policy Characteristics'!B:B,MATCH($C1105,'Policy Characteristics'!$C:$C,0))),"",INDEX('Policy Characteristics'!B:B,MATCH($C1105,'Policy Characteristics'!$C:$C,0)))</f>
        <v>Industry Energy Efficiency Standards</v>
      </c>
      <c r="C1105" s="276" t="str">
        <f t="shared" si="42"/>
        <v>Percentage Improvement in Eqpt Efficiency Standards above BAU</v>
      </c>
      <c r="D1105" s="6" t="s">
        <v>3116</v>
      </c>
      <c r="E1105" s="47" t="s">
        <v>2736</v>
      </c>
      <c r="F1105" t="s">
        <v>3078</v>
      </c>
      <c r="G1105" s="47" t="s">
        <v>2739</v>
      </c>
      <c r="H1105" s="44">
        <v>1114</v>
      </c>
      <c r="I1105" s="347" t="s">
        <v>45</v>
      </c>
      <c r="J1105" s="277" t="str">
        <f>IF(ISBLANK(INDEX('Policy Characteristics'!D:D,MATCH($C1105,'Policy Characteristics'!$C:$C,0))),"",INDEX('Policy Characteristics'!D:D,MATCH($C1105,'Policy Characteristics'!$C:$C,0)))</f>
        <v>Industry Energy Efficiency Standards</v>
      </c>
      <c r="K1105" s="276" t="str">
        <f>IF(ISBLANK(INDEX('Policy Characteristics'!E:E,MATCH($C1105,'Policy Characteristics'!$C:$C,0))),"",INDEX('Policy Characteristics'!E:E,MATCH($C1105,'Policy Characteristics'!$C:$C,0)))</f>
        <v>indst efficiency standards</v>
      </c>
      <c r="L1105" s="284">
        <f>IF(ISBLANK(INDEX('Policy Characteristics'!F:F,MATCH($C1105,'Policy Characteristics'!$C:$C,0))),"",INDEX('Policy Characteristics'!F:F,MATCH($C1105,'Policy Characteristics'!$C:$C,0)))</f>
        <v>0</v>
      </c>
      <c r="M1105" s="284">
        <f>IF(ISBLANK(INDEX('Policy Characteristics'!G:G,MATCH($C1105,'Policy Characteristics'!$C:$C,0))),"",INDEX('Policy Characteristics'!G:G,MATCH($C1105,'Policy Characteristics'!$C:$C,0)))</f>
        <v>0.25</v>
      </c>
      <c r="N1105" s="284">
        <f>IF(ISBLANK(INDEX('Policy Characteristics'!H:H,MATCH($C1105,'Policy Characteristics'!$C:$C,0))),"",INDEX('Policy Characteristics'!H:H,MATCH($C1105,'Policy Characteristics'!$C:$C,0)))</f>
        <v>0.01</v>
      </c>
      <c r="O1105" s="276" t="str">
        <f>IF(ISBLANK(INDEX('Policy Characteristics'!I:I,MATCH($C1105,'Policy Characteristics'!$C:$C,0))),"",INDEX('Policy Characteristics'!I:I,MATCH($C1105,'Policy Characteristics'!$C:$C,0)))</f>
        <v>% reduction in energy use</v>
      </c>
      <c r="P1105" s="276" t="str">
        <f>IF(ISBLANK(INDEX('Policy Characteristics'!J:J,MATCH($C1105,'Policy Characteristics'!$C:$C,0))),"",INDEX('Policy Characteristics'!J:J,MATCH($C1105,'Policy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5" s="276" t="str">
        <f>IF(ISBLANK(INDEX('Policy Characteristics'!K:K,MATCH($C1105,'Policy Characteristics'!$C:$C,0))),"",INDEX('Policy Characteristics'!K:K,MATCH($C1105,'Policy Characteristics'!$C:$C,0)))</f>
        <v>industry-ag-main.html#eff-stds</v>
      </c>
      <c r="R1105" s="276" t="str">
        <f>IF(ISBLANK(INDEX('Policy Characteristics'!L:L,MATCH($C1105,'Policy Characteristics'!$C:$C,0))),"",INDEX('Policy Characteristics'!L:L,MATCH($C1105,'Policy Characteristics'!$C:$C,0)))</f>
        <v>industry-energy-efficiency-standards.html</v>
      </c>
    </row>
    <row r="1106" spans="1:18" s="4" customFormat="1" x14ac:dyDescent="0.25">
      <c r="A1106" s="276" t="str">
        <f>IF(ISBLANK(INDEX('Policy Characteristics'!A:A,MATCH($C1106,'Policy Characteristics'!$C:$C,0))),"",INDEX('Policy Characteristics'!A:A,MATCH($C1106,'Policy Characteristics'!$C:$C,0)))</f>
        <v>Industry</v>
      </c>
      <c r="B1106" s="285" t="str">
        <f>IF(ISBLANK(INDEX('Policy Characteristics'!B:B,MATCH($C1106,'Policy Characteristics'!$C:$C,0))),"",INDEX('Policy Characteristics'!B:B,MATCH($C1106,'Policy Characteristics'!$C:$C,0)))</f>
        <v>Industry Energy Efficiency Standards</v>
      </c>
      <c r="C1106" s="276" t="str">
        <f t="shared" si="42"/>
        <v>Percentage Improvement in Eqpt Efficiency Standards above BAU</v>
      </c>
      <c r="D1106" s="6" t="s">
        <v>3116</v>
      </c>
      <c r="E1106" s="47" t="s">
        <v>2737</v>
      </c>
      <c r="F1106" t="s">
        <v>3078</v>
      </c>
      <c r="G1106" s="47" t="s">
        <v>2741</v>
      </c>
      <c r="H1106" s="44">
        <v>1115</v>
      </c>
      <c r="I1106" s="347" t="s">
        <v>45</v>
      </c>
      <c r="J1106" s="277" t="str">
        <f>IF(ISBLANK(INDEX('Policy Characteristics'!D:D,MATCH($C1106,'Policy Characteristics'!$C:$C,0))),"",INDEX('Policy Characteristics'!D:D,MATCH($C1106,'Policy Characteristics'!$C:$C,0)))</f>
        <v>Industry Energy Efficiency Standards</v>
      </c>
      <c r="K1106" s="276" t="str">
        <f>IF(ISBLANK(INDEX('Policy Characteristics'!E:E,MATCH($C1106,'Policy Characteristics'!$C:$C,0))),"",INDEX('Policy Characteristics'!E:E,MATCH($C1106,'Policy Characteristics'!$C:$C,0)))</f>
        <v>indst efficiency standards</v>
      </c>
      <c r="L1106" s="284">
        <f>IF(ISBLANK(INDEX('Policy Characteristics'!F:F,MATCH($C1106,'Policy Characteristics'!$C:$C,0))),"",INDEX('Policy Characteristics'!F:F,MATCH($C1106,'Policy Characteristics'!$C:$C,0)))</f>
        <v>0</v>
      </c>
      <c r="M1106" s="284">
        <f>IF(ISBLANK(INDEX('Policy Characteristics'!G:G,MATCH($C1106,'Policy Characteristics'!$C:$C,0))),"",INDEX('Policy Characteristics'!G:G,MATCH($C1106,'Policy Characteristics'!$C:$C,0)))</f>
        <v>0.25</v>
      </c>
      <c r="N1106" s="284">
        <f>IF(ISBLANK(INDEX('Policy Characteristics'!H:H,MATCH($C1106,'Policy Characteristics'!$C:$C,0))),"",INDEX('Policy Characteristics'!H:H,MATCH($C1106,'Policy Characteristics'!$C:$C,0)))</f>
        <v>0.01</v>
      </c>
      <c r="O1106" s="276" t="str">
        <f>IF(ISBLANK(INDEX('Policy Characteristics'!I:I,MATCH($C1106,'Policy Characteristics'!$C:$C,0))),"",INDEX('Policy Characteristics'!I:I,MATCH($C1106,'Policy Characteristics'!$C:$C,0)))</f>
        <v>% reduction in energy use</v>
      </c>
      <c r="P1106" s="276" t="str">
        <f>IF(ISBLANK(INDEX('Policy Characteristics'!J:J,MATCH($C1106,'Policy Characteristics'!$C:$C,0))),"",INDEX('Policy Characteristics'!J:J,MATCH($C1106,'Policy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6" s="276" t="str">
        <f>IF(ISBLANK(INDEX('Policy Characteristics'!K:K,MATCH($C1106,'Policy Characteristics'!$C:$C,0))),"",INDEX('Policy Characteristics'!K:K,MATCH($C1106,'Policy Characteristics'!$C:$C,0)))</f>
        <v>industry-ag-main.html#eff-stds</v>
      </c>
      <c r="R1106" s="276" t="str">
        <f>IF(ISBLANK(INDEX('Policy Characteristics'!L:L,MATCH($C1106,'Policy Characteristics'!$C:$C,0))),"",INDEX('Policy Characteristics'!L:L,MATCH($C1106,'Policy Characteristics'!$C:$C,0)))</f>
        <v>industry-energy-efficiency-standards.html</v>
      </c>
    </row>
    <row r="1107" spans="1:18" s="4" customFormat="1" x14ac:dyDescent="0.25">
      <c r="A1107" s="276" t="str">
        <f>IF(ISBLANK(INDEX('Policy Characteristics'!A:A,MATCH($C1107,'Policy Characteristics'!$C:$C,0))),"",INDEX('Policy Characteristics'!A:A,MATCH($C1107,'Policy Characteristics'!$C:$C,0)))</f>
        <v>Industry</v>
      </c>
      <c r="B1107" s="285" t="str">
        <f>IF(ISBLANK(INDEX('Policy Characteristics'!B:B,MATCH($C1107,'Policy Characteristics'!$C:$C,0))),"",INDEX('Policy Characteristics'!B:B,MATCH($C1107,'Policy Characteristics'!$C:$C,0)))</f>
        <v>Industry Energy Efficiency Standards</v>
      </c>
      <c r="C1107" s="276" t="str">
        <f t="shared" si="42"/>
        <v>Percentage Improvement in Eqpt Efficiency Standards above BAU</v>
      </c>
      <c r="D1107" s="6" t="s">
        <v>3116</v>
      </c>
      <c r="E1107" s="47" t="s">
        <v>2738</v>
      </c>
      <c r="F1107" t="s">
        <v>3078</v>
      </c>
      <c r="G1107" s="47" t="s">
        <v>2742</v>
      </c>
      <c r="H1107" s="44">
        <v>1116</v>
      </c>
      <c r="I1107" s="347" t="s">
        <v>44</v>
      </c>
      <c r="J1107" s="277" t="str">
        <f>IF(ISBLANK(INDEX('Policy Characteristics'!D:D,MATCH($C1107,'Policy Characteristics'!$C:$C,0))),"",INDEX('Policy Characteristics'!D:D,MATCH($C1107,'Policy Characteristics'!$C:$C,0)))</f>
        <v>Industry Energy Efficiency Standards</v>
      </c>
      <c r="K1107" s="276" t="str">
        <f>IF(ISBLANK(INDEX('Policy Characteristics'!E:E,MATCH($C1107,'Policy Characteristics'!$C:$C,0))),"",INDEX('Policy Characteristics'!E:E,MATCH($C1107,'Policy Characteristics'!$C:$C,0)))</f>
        <v>indst efficiency standards</v>
      </c>
      <c r="L1107" s="284">
        <f>IF(ISBLANK(INDEX('Policy Characteristics'!F:F,MATCH($C1107,'Policy Characteristics'!$C:$C,0))),"",INDEX('Policy Characteristics'!F:F,MATCH($C1107,'Policy Characteristics'!$C:$C,0)))</f>
        <v>0</v>
      </c>
      <c r="M1107" s="284">
        <f>IF(ISBLANK(INDEX('Policy Characteristics'!G:G,MATCH($C1107,'Policy Characteristics'!$C:$C,0))),"",INDEX('Policy Characteristics'!G:G,MATCH($C1107,'Policy Characteristics'!$C:$C,0)))</f>
        <v>0.25</v>
      </c>
      <c r="N1107" s="284">
        <f>IF(ISBLANK(INDEX('Policy Characteristics'!H:H,MATCH($C1107,'Policy Characteristics'!$C:$C,0))),"",INDEX('Policy Characteristics'!H:H,MATCH($C1107,'Policy Characteristics'!$C:$C,0)))</f>
        <v>0.01</v>
      </c>
      <c r="O1107" s="276" t="str">
        <f>IF(ISBLANK(INDEX('Policy Characteristics'!I:I,MATCH($C1107,'Policy Characteristics'!$C:$C,0))),"",INDEX('Policy Characteristics'!I:I,MATCH($C1107,'Policy Characteristics'!$C:$C,0)))</f>
        <v>% reduction in energy use</v>
      </c>
      <c r="P1107" s="276" t="str">
        <f>IF(ISBLANK(INDEX('Policy Characteristics'!J:J,MATCH($C1107,'Policy Characteristics'!$C:$C,0))),"",INDEX('Policy Characteristics'!J:J,MATCH($C1107,'Policy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7" s="276" t="str">
        <f>IF(ISBLANK(INDEX('Policy Characteristics'!K:K,MATCH($C1107,'Policy Characteristics'!$C:$C,0))),"",INDEX('Policy Characteristics'!K:K,MATCH($C1107,'Policy Characteristics'!$C:$C,0)))</f>
        <v>industry-ag-main.html#eff-stds</v>
      </c>
      <c r="R1107" s="276" t="str">
        <f>IF(ISBLANK(INDEX('Policy Characteristics'!L:L,MATCH($C1107,'Policy Characteristics'!$C:$C,0))),"",INDEX('Policy Characteristics'!L:L,MATCH($C1107,'Policy Characteristics'!$C:$C,0)))</f>
        <v>industry-energy-efficiency-standards.html</v>
      </c>
    </row>
    <row r="1108" spans="1:18" s="4" customFormat="1" x14ac:dyDescent="0.25">
      <c r="A1108" s="276" t="str">
        <f>IF(ISBLANK(INDEX('Policy Characteristics'!A:A,MATCH($C1108,'Policy Characteristics'!$C:$C,0))),"",INDEX('Policy Characteristics'!A:A,MATCH($C1108,'Policy Characteristics'!$C:$C,0)))</f>
        <v>Industry</v>
      </c>
      <c r="B1108" s="285" t="str">
        <f>IF(ISBLANK(INDEX('Policy Characteristics'!B:B,MATCH($C1108,'Policy Characteristics'!$C:$C,0))),"",INDEX('Policy Characteristics'!B:B,MATCH($C1108,'Policy Characteristics'!$C:$C,0)))</f>
        <v>Industry Energy Efficiency Standards</v>
      </c>
      <c r="C1108" s="276" t="str">
        <f t="shared" si="42"/>
        <v>Percentage Improvement in Eqpt Efficiency Standards above BAU</v>
      </c>
      <c r="D1108" s="6" t="s">
        <v>3116</v>
      </c>
      <c r="E1108" s="47" t="s">
        <v>2735</v>
      </c>
      <c r="F1108" t="s">
        <v>3078</v>
      </c>
      <c r="G1108" s="47" t="s">
        <v>2740</v>
      </c>
      <c r="H1108" s="44">
        <v>1117</v>
      </c>
      <c r="I1108" s="347" t="s">
        <v>45</v>
      </c>
      <c r="J1108" s="277" t="str">
        <f>IF(ISBLANK(INDEX('Policy Characteristics'!D:D,MATCH($C1108,'Policy Characteristics'!$C:$C,0))),"",INDEX('Policy Characteristics'!D:D,MATCH($C1108,'Policy Characteristics'!$C:$C,0)))</f>
        <v>Industry Energy Efficiency Standards</v>
      </c>
      <c r="K1108" s="276" t="str">
        <f>IF(ISBLANK(INDEX('Policy Characteristics'!E:E,MATCH($C1108,'Policy Characteristics'!$C:$C,0))),"",INDEX('Policy Characteristics'!E:E,MATCH($C1108,'Policy Characteristics'!$C:$C,0)))</f>
        <v>indst efficiency standards</v>
      </c>
      <c r="L1108" s="284">
        <f>IF(ISBLANK(INDEX('Policy Characteristics'!F:F,MATCH($C1108,'Policy Characteristics'!$C:$C,0))),"",INDEX('Policy Characteristics'!F:F,MATCH($C1108,'Policy Characteristics'!$C:$C,0)))</f>
        <v>0</v>
      </c>
      <c r="M1108" s="284">
        <f>IF(ISBLANK(INDEX('Policy Characteristics'!G:G,MATCH($C1108,'Policy Characteristics'!$C:$C,0))),"",INDEX('Policy Characteristics'!G:G,MATCH($C1108,'Policy Characteristics'!$C:$C,0)))</f>
        <v>0.25</v>
      </c>
      <c r="N1108" s="284">
        <f>IF(ISBLANK(INDEX('Policy Characteristics'!H:H,MATCH($C1108,'Policy Characteristics'!$C:$C,0))),"",INDEX('Policy Characteristics'!H:H,MATCH($C1108,'Policy Characteristics'!$C:$C,0)))</f>
        <v>0.01</v>
      </c>
      <c r="O1108" s="276" t="str">
        <f>IF(ISBLANK(INDEX('Policy Characteristics'!I:I,MATCH($C1108,'Policy Characteristics'!$C:$C,0))),"",INDEX('Policy Characteristics'!I:I,MATCH($C1108,'Policy Characteristics'!$C:$C,0)))</f>
        <v>% reduction in energy use</v>
      </c>
      <c r="P1108" s="276" t="str">
        <f>IF(ISBLANK(INDEX('Policy Characteristics'!J:J,MATCH($C1108,'Policy Characteristics'!$C:$C,0))),"",INDEX('Policy Characteristics'!J:J,MATCH($C1108,'Policy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8" s="276" t="str">
        <f>IF(ISBLANK(INDEX('Policy Characteristics'!K:K,MATCH($C1108,'Policy Characteristics'!$C:$C,0))),"",INDEX('Policy Characteristics'!K:K,MATCH($C1108,'Policy Characteristics'!$C:$C,0)))</f>
        <v>industry-ag-main.html#eff-stds</v>
      </c>
      <c r="R1108" s="276" t="str">
        <f>IF(ISBLANK(INDEX('Policy Characteristics'!L:L,MATCH($C1108,'Policy Characteristics'!$C:$C,0))),"",INDEX('Policy Characteristics'!L:L,MATCH($C1108,'Policy Characteristics'!$C:$C,0)))</f>
        <v>industry-energy-efficiency-standards.html</v>
      </c>
    </row>
    <row r="1109" spans="1:18" s="4" customFormat="1" x14ac:dyDescent="0.25">
      <c r="A1109" s="276" t="str">
        <f>IF(ISBLANK(INDEX('Policy Characteristics'!A:A,MATCH($C1109,'Policy Characteristics'!$C:$C,0))),"",INDEX('Policy Characteristics'!A:A,MATCH($C1109,'Policy Characteristics'!$C:$C,0)))</f>
        <v>Industry</v>
      </c>
      <c r="B1109" s="285" t="str">
        <f>IF(ISBLANK(INDEX('Policy Characteristics'!B:B,MATCH($C1109,'Policy Characteristics'!$C:$C,0))),"",INDEX('Policy Characteristics'!B:B,MATCH($C1109,'Policy Characteristics'!$C:$C,0)))</f>
        <v>Industry Energy Efficiency Standards</v>
      </c>
      <c r="C1109" s="276" t="str">
        <f t="shared" si="42"/>
        <v>Percentage Improvement in Eqpt Efficiency Standards above BAU</v>
      </c>
      <c r="D1109" s="6" t="s">
        <v>3117</v>
      </c>
      <c r="E1109" s="47" t="s">
        <v>2424</v>
      </c>
      <c r="F1109" t="s">
        <v>3079</v>
      </c>
      <c r="G1109" s="47" t="s">
        <v>2430</v>
      </c>
      <c r="H1109" s="44">
        <v>1118</v>
      </c>
      <c r="I1109" s="347" t="s">
        <v>44</v>
      </c>
      <c r="J1109" s="277" t="str">
        <f>IF(ISBLANK(INDEX('Policy Characteristics'!D:D,MATCH($C1109,'Policy Characteristics'!$C:$C,0))),"",INDEX('Policy Characteristics'!D:D,MATCH($C1109,'Policy Characteristics'!$C:$C,0)))</f>
        <v>Industry Energy Efficiency Standards</v>
      </c>
      <c r="K1109" s="276" t="str">
        <f>IF(ISBLANK(INDEX('Policy Characteristics'!E:E,MATCH($C1109,'Policy Characteristics'!$C:$C,0))),"",INDEX('Policy Characteristics'!E:E,MATCH($C1109,'Policy Characteristics'!$C:$C,0)))</f>
        <v>indst efficiency standards</v>
      </c>
      <c r="L1109" s="284">
        <f>IF(ISBLANK(INDEX('Policy Characteristics'!F:F,MATCH($C1109,'Policy Characteristics'!$C:$C,0))),"",INDEX('Policy Characteristics'!F:F,MATCH($C1109,'Policy Characteristics'!$C:$C,0)))</f>
        <v>0</v>
      </c>
      <c r="M1109" s="284">
        <f>IF(ISBLANK(INDEX('Policy Characteristics'!G:G,MATCH($C1109,'Policy Characteristics'!$C:$C,0))),"",INDEX('Policy Characteristics'!G:G,MATCH($C1109,'Policy Characteristics'!$C:$C,0)))</f>
        <v>0.25</v>
      </c>
      <c r="N1109" s="284">
        <f>IF(ISBLANK(INDEX('Policy Characteristics'!H:H,MATCH($C1109,'Policy Characteristics'!$C:$C,0))),"",INDEX('Policy Characteristics'!H:H,MATCH($C1109,'Policy Characteristics'!$C:$C,0)))</f>
        <v>0.01</v>
      </c>
      <c r="O1109" s="276" t="str">
        <f>IF(ISBLANK(INDEX('Policy Characteristics'!I:I,MATCH($C1109,'Policy Characteristics'!$C:$C,0))),"",INDEX('Policy Characteristics'!I:I,MATCH($C1109,'Policy Characteristics'!$C:$C,0)))</f>
        <v>% reduction in energy use</v>
      </c>
      <c r="P1109" s="276" t="str">
        <f>IF(ISBLANK(INDEX('Policy Characteristics'!J:J,MATCH($C1109,'Policy Characteristics'!$C:$C,0))),"",INDEX('Policy Characteristics'!J:J,MATCH($C1109,'Policy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09" s="276" t="str">
        <f>IF(ISBLANK(INDEX('Policy Characteristics'!K:K,MATCH($C1109,'Policy Characteristics'!$C:$C,0))),"",INDEX('Policy Characteristics'!K:K,MATCH($C1109,'Policy Characteristics'!$C:$C,0)))</f>
        <v>industry-ag-main.html#eff-stds</v>
      </c>
      <c r="R1109" s="276" t="str">
        <f>IF(ISBLANK(INDEX('Policy Characteristics'!L:L,MATCH($C1109,'Policy Characteristics'!$C:$C,0))),"",INDEX('Policy Characteristics'!L:L,MATCH($C1109,'Policy Characteristics'!$C:$C,0)))</f>
        <v>industry-energy-efficiency-standards.html</v>
      </c>
    </row>
    <row r="1110" spans="1:18" s="4" customFormat="1" x14ac:dyDescent="0.25">
      <c r="A1110" s="276" t="str">
        <f>IF(ISBLANK(INDEX('Policy Characteristics'!A:A,MATCH($C1110,'Policy Characteristics'!$C:$C,0))),"",INDEX('Policy Characteristics'!A:A,MATCH($C1110,'Policy Characteristics'!$C:$C,0)))</f>
        <v>Industry</v>
      </c>
      <c r="B1110" s="285" t="str">
        <f>IF(ISBLANK(INDEX('Policy Characteristics'!B:B,MATCH($C1110,'Policy Characteristics'!$C:$C,0))),"",INDEX('Policy Characteristics'!B:B,MATCH($C1110,'Policy Characteristics'!$C:$C,0)))</f>
        <v>Industry Energy Efficiency Standards</v>
      </c>
      <c r="C1110" s="276" t="str">
        <f t="shared" si="42"/>
        <v>Percentage Improvement in Eqpt Efficiency Standards above BAU</v>
      </c>
      <c r="D1110" s="6" t="s">
        <v>3117</v>
      </c>
      <c r="E1110" s="47" t="s">
        <v>2425</v>
      </c>
      <c r="F1110" t="s">
        <v>3079</v>
      </c>
      <c r="G1110" s="47" t="s">
        <v>2433</v>
      </c>
      <c r="H1110" s="44">
        <v>1119</v>
      </c>
      <c r="I1110" s="347" t="s">
        <v>45</v>
      </c>
      <c r="J1110" s="277" t="str">
        <f>IF(ISBLANK(INDEX('Policy Characteristics'!D:D,MATCH($C1110,'Policy Characteristics'!$C:$C,0))),"",INDEX('Policy Characteristics'!D:D,MATCH($C1110,'Policy Characteristics'!$C:$C,0)))</f>
        <v>Industry Energy Efficiency Standards</v>
      </c>
      <c r="K1110" s="276" t="str">
        <f>IF(ISBLANK(INDEX('Policy Characteristics'!E:E,MATCH($C1110,'Policy Characteristics'!$C:$C,0))),"",INDEX('Policy Characteristics'!E:E,MATCH($C1110,'Policy Characteristics'!$C:$C,0)))</f>
        <v>indst efficiency standards</v>
      </c>
      <c r="L1110" s="284">
        <f>IF(ISBLANK(INDEX('Policy Characteristics'!F:F,MATCH($C1110,'Policy Characteristics'!$C:$C,0))),"",INDEX('Policy Characteristics'!F:F,MATCH($C1110,'Policy Characteristics'!$C:$C,0)))</f>
        <v>0</v>
      </c>
      <c r="M1110" s="284">
        <f>IF(ISBLANK(INDEX('Policy Characteristics'!G:G,MATCH($C1110,'Policy Characteristics'!$C:$C,0))),"",INDEX('Policy Characteristics'!G:G,MATCH($C1110,'Policy Characteristics'!$C:$C,0)))</f>
        <v>0.25</v>
      </c>
      <c r="N1110" s="284">
        <f>IF(ISBLANK(INDEX('Policy Characteristics'!H:H,MATCH($C1110,'Policy Characteristics'!$C:$C,0))),"",INDEX('Policy Characteristics'!H:H,MATCH($C1110,'Policy Characteristics'!$C:$C,0)))</f>
        <v>0.01</v>
      </c>
      <c r="O1110" s="276" t="str">
        <f>IF(ISBLANK(INDEX('Policy Characteristics'!I:I,MATCH($C1110,'Policy Characteristics'!$C:$C,0))),"",INDEX('Policy Characteristics'!I:I,MATCH($C1110,'Policy Characteristics'!$C:$C,0)))</f>
        <v>% reduction in energy use</v>
      </c>
      <c r="P1110" s="276" t="str">
        <f>IF(ISBLANK(INDEX('Policy Characteristics'!J:J,MATCH($C1110,'Policy Characteristics'!$C:$C,0))),"",INDEX('Policy Characteristics'!J:J,MATCH($C1110,'Policy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0" s="276" t="str">
        <f>IF(ISBLANK(INDEX('Policy Characteristics'!K:K,MATCH($C1110,'Policy Characteristics'!$C:$C,0))),"",INDEX('Policy Characteristics'!K:K,MATCH($C1110,'Policy Characteristics'!$C:$C,0)))</f>
        <v>industry-ag-main.html#eff-stds</v>
      </c>
      <c r="R1110" s="276" t="str">
        <f>IF(ISBLANK(INDEX('Policy Characteristics'!L:L,MATCH($C1110,'Policy Characteristics'!$C:$C,0))),"",INDEX('Policy Characteristics'!L:L,MATCH($C1110,'Policy Characteristics'!$C:$C,0)))</f>
        <v>industry-energy-efficiency-standards.html</v>
      </c>
    </row>
    <row r="1111" spans="1:18" s="4" customFormat="1" x14ac:dyDescent="0.25">
      <c r="A1111" s="276" t="str">
        <f>IF(ISBLANK(INDEX('Policy Characteristics'!A:A,MATCH($C1111,'Policy Characteristics'!$C:$C,0))),"",INDEX('Policy Characteristics'!A:A,MATCH($C1111,'Policy Characteristics'!$C:$C,0)))</f>
        <v>Industry</v>
      </c>
      <c r="B1111" s="285" t="str">
        <f>IF(ISBLANK(INDEX('Policy Characteristics'!B:B,MATCH($C1111,'Policy Characteristics'!$C:$C,0))),"",INDEX('Policy Characteristics'!B:B,MATCH($C1111,'Policy Characteristics'!$C:$C,0)))</f>
        <v>Industry Energy Efficiency Standards</v>
      </c>
      <c r="C1111" s="276" t="str">
        <f t="shared" si="42"/>
        <v>Percentage Improvement in Eqpt Efficiency Standards above BAU</v>
      </c>
      <c r="D1111" s="6" t="s">
        <v>3117</v>
      </c>
      <c r="E1111" s="47" t="s">
        <v>2426</v>
      </c>
      <c r="F1111" t="s">
        <v>3079</v>
      </c>
      <c r="G1111" s="47" t="s">
        <v>2434</v>
      </c>
      <c r="H1111" s="44">
        <v>1120</v>
      </c>
      <c r="I1111" s="347" t="s">
        <v>44</v>
      </c>
      <c r="J1111" s="277" t="str">
        <f>IF(ISBLANK(INDEX('Policy Characteristics'!D:D,MATCH($C1111,'Policy Characteristics'!$C:$C,0))),"",INDEX('Policy Characteristics'!D:D,MATCH($C1111,'Policy Characteristics'!$C:$C,0)))</f>
        <v>Industry Energy Efficiency Standards</v>
      </c>
      <c r="K1111" s="276" t="str">
        <f>IF(ISBLANK(INDEX('Policy Characteristics'!E:E,MATCH($C1111,'Policy Characteristics'!$C:$C,0))),"",INDEX('Policy Characteristics'!E:E,MATCH($C1111,'Policy Characteristics'!$C:$C,0)))</f>
        <v>indst efficiency standards</v>
      </c>
      <c r="L1111" s="284">
        <f>IF(ISBLANK(INDEX('Policy Characteristics'!F:F,MATCH($C1111,'Policy Characteristics'!$C:$C,0))),"",INDEX('Policy Characteristics'!F:F,MATCH($C1111,'Policy Characteristics'!$C:$C,0)))</f>
        <v>0</v>
      </c>
      <c r="M1111" s="284">
        <f>IF(ISBLANK(INDEX('Policy Characteristics'!G:G,MATCH($C1111,'Policy Characteristics'!$C:$C,0))),"",INDEX('Policy Characteristics'!G:G,MATCH($C1111,'Policy Characteristics'!$C:$C,0)))</f>
        <v>0.25</v>
      </c>
      <c r="N1111" s="284">
        <f>IF(ISBLANK(INDEX('Policy Characteristics'!H:H,MATCH($C1111,'Policy Characteristics'!$C:$C,0))),"",INDEX('Policy Characteristics'!H:H,MATCH($C1111,'Policy Characteristics'!$C:$C,0)))</f>
        <v>0.01</v>
      </c>
      <c r="O1111" s="276" t="str">
        <f>IF(ISBLANK(INDEX('Policy Characteristics'!I:I,MATCH($C1111,'Policy Characteristics'!$C:$C,0))),"",INDEX('Policy Characteristics'!I:I,MATCH($C1111,'Policy Characteristics'!$C:$C,0)))</f>
        <v>% reduction in energy use</v>
      </c>
      <c r="P1111" s="276" t="str">
        <f>IF(ISBLANK(INDEX('Policy Characteristics'!J:J,MATCH($C1111,'Policy Characteristics'!$C:$C,0))),"",INDEX('Policy Characteristics'!J:J,MATCH($C1111,'Policy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1" s="276" t="str">
        <f>IF(ISBLANK(INDEX('Policy Characteristics'!K:K,MATCH($C1111,'Policy Characteristics'!$C:$C,0))),"",INDEX('Policy Characteristics'!K:K,MATCH($C1111,'Policy Characteristics'!$C:$C,0)))</f>
        <v>industry-ag-main.html#eff-stds</v>
      </c>
      <c r="R1111" s="276" t="str">
        <f>IF(ISBLANK(INDEX('Policy Characteristics'!L:L,MATCH($C1111,'Policy Characteristics'!$C:$C,0))),"",INDEX('Policy Characteristics'!L:L,MATCH($C1111,'Policy Characteristics'!$C:$C,0)))</f>
        <v>industry-energy-efficiency-standards.html</v>
      </c>
    </row>
    <row r="1112" spans="1:18" s="4" customFormat="1" x14ac:dyDescent="0.25">
      <c r="A1112" s="276" t="str">
        <f>IF(ISBLANK(INDEX('Policy Characteristics'!A:A,MATCH($C1112,'Policy Characteristics'!$C:$C,0))),"",INDEX('Policy Characteristics'!A:A,MATCH($C1112,'Policy Characteristics'!$C:$C,0)))</f>
        <v>Industry</v>
      </c>
      <c r="B1112" s="285" t="str">
        <f>IF(ISBLANK(INDEX('Policy Characteristics'!B:B,MATCH($C1112,'Policy Characteristics'!$C:$C,0))),"",INDEX('Policy Characteristics'!B:B,MATCH($C1112,'Policy Characteristics'!$C:$C,0)))</f>
        <v>Industry Energy Efficiency Standards</v>
      </c>
      <c r="C1112" s="276" t="str">
        <f t="shared" si="42"/>
        <v>Percentage Improvement in Eqpt Efficiency Standards above BAU</v>
      </c>
      <c r="D1112" s="6" t="s">
        <v>3117</v>
      </c>
      <c r="E1112" s="47" t="s">
        <v>2427</v>
      </c>
      <c r="F1112" t="s">
        <v>3079</v>
      </c>
      <c r="G1112" s="47" t="s">
        <v>2431</v>
      </c>
      <c r="H1112" s="44">
        <v>1121</v>
      </c>
      <c r="I1112" s="347" t="s">
        <v>45</v>
      </c>
      <c r="J1112" s="277" t="str">
        <f>IF(ISBLANK(INDEX('Policy Characteristics'!D:D,MATCH($C1112,'Policy Characteristics'!$C:$C,0))),"",INDEX('Policy Characteristics'!D:D,MATCH($C1112,'Policy Characteristics'!$C:$C,0)))</f>
        <v>Industry Energy Efficiency Standards</v>
      </c>
      <c r="K1112" s="276" t="str">
        <f>IF(ISBLANK(INDEX('Policy Characteristics'!E:E,MATCH($C1112,'Policy Characteristics'!$C:$C,0))),"",INDEX('Policy Characteristics'!E:E,MATCH($C1112,'Policy Characteristics'!$C:$C,0)))</f>
        <v>indst efficiency standards</v>
      </c>
      <c r="L1112" s="284">
        <f>IF(ISBLANK(INDEX('Policy Characteristics'!F:F,MATCH($C1112,'Policy Characteristics'!$C:$C,0))),"",INDEX('Policy Characteristics'!F:F,MATCH($C1112,'Policy Characteristics'!$C:$C,0)))</f>
        <v>0</v>
      </c>
      <c r="M1112" s="284">
        <f>IF(ISBLANK(INDEX('Policy Characteristics'!G:G,MATCH($C1112,'Policy Characteristics'!$C:$C,0))),"",INDEX('Policy Characteristics'!G:G,MATCH($C1112,'Policy Characteristics'!$C:$C,0)))</f>
        <v>0.25</v>
      </c>
      <c r="N1112" s="284">
        <f>IF(ISBLANK(INDEX('Policy Characteristics'!H:H,MATCH($C1112,'Policy Characteristics'!$C:$C,0))),"",INDEX('Policy Characteristics'!H:H,MATCH($C1112,'Policy Characteristics'!$C:$C,0)))</f>
        <v>0.01</v>
      </c>
      <c r="O1112" s="276" t="str">
        <f>IF(ISBLANK(INDEX('Policy Characteristics'!I:I,MATCH($C1112,'Policy Characteristics'!$C:$C,0))),"",INDEX('Policy Characteristics'!I:I,MATCH($C1112,'Policy Characteristics'!$C:$C,0)))</f>
        <v>% reduction in energy use</v>
      </c>
      <c r="P1112" s="276" t="str">
        <f>IF(ISBLANK(INDEX('Policy Characteristics'!J:J,MATCH($C1112,'Policy Characteristics'!$C:$C,0))),"",INDEX('Policy Characteristics'!J:J,MATCH($C1112,'Policy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2" s="276" t="str">
        <f>IF(ISBLANK(INDEX('Policy Characteristics'!K:K,MATCH($C1112,'Policy Characteristics'!$C:$C,0))),"",INDEX('Policy Characteristics'!K:K,MATCH($C1112,'Policy Characteristics'!$C:$C,0)))</f>
        <v>industry-ag-main.html#eff-stds</v>
      </c>
      <c r="R1112" s="276" t="str">
        <f>IF(ISBLANK(INDEX('Policy Characteristics'!L:L,MATCH($C1112,'Policy Characteristics'!$C:$C,0))),"",INDEX('Policy Characteristics'!L:L,MATCH($C1112,'Policy Characteristics'!$C:$C,0)))</f>
        <v>industry-energy-efficiency-standards.html</v>
      </c>
    </row>
    <row r="1113" spans="1:18" s="4" customFormat="1" x14ac:dyDescent="0.25">
      <c r="A1113" s="276" t="str">
        <f>IF(ISBLANK(INDEX('Policy Characteristics'!A:A,MATCH($C1113,'Policy Characteristics'!$C:$C,0))),"",INDEX('Policy Characteristics'!A:A,MATCH($C1113,'Policy Characteristics'!$C:$C,0)))</f>
        <v>Industry</v>
      </c>
      <c r="B1113" s="285" t="str">
        <f>IF(ISBLANK(INDEX('Policy Characteristics'!B:B,MATCH($C1113,'Policy Characteristics'!$C:$C,0))),"",INDEX('Policy Characteristics'!B:B,MATCH($C1113,'Policy Characteristics'!$C:$C,0)))</f>
        <v>Industry Energy Efficiency Standards</v>
      </c>
      <c r="C1113" s="276" t="str">
        <f t="shared" si="42"/>
        <v>Percentage Improvement in Eqpt Efficiency Standards above BAU</v>
      </c>
      <c r="D1113" s="6" t="s">
        <v>3117</v>
      </c>
      <c r="E1113" s="47" t="s">
        <v>2428</v>
      </c>
      <c r="F1113" t="s">
        <v>3079</v>
      </c>
      <c r="G1113" s="47" t="s">
        <v>2432</v>
      </c>
      <c r="H1113" s="44">
        <v>1122</v>
      </c>
      <c r="I1113" s="347" t="s">
        <v>44</v>
      </c>
      <c r="J1113" s="277" t="str">
        <f>IF(ISBLANK(INDEX('Policy Characteristics'!D:D,MATCH($C1113,'Policy Characteristics'!$C:$C,0))),"",INDEX('Policy Characteristics'!D:D,MATCH($C1113,'Policy Characteristics'!$C:$C,0)))</f>
        <v>Industry Energy Efficiency Standards</v>
      </c>
      <c r="K1113" s="276" t="str">
        <f>IF(ISBLANK(INDEX('Policy Characteristics'!E:E,MATCH($C1113,'Policy Characteristics'!$C:$C,0))),"",INDEX('Policy Characteristics'!E:E,MATCH($C1113,'Policy Characteristics'!$C:$C,0)))</f>
        <v>indst efficiency standards</v>
      </c>
      <c r="L1113" s="284">
        <f>IF(ISBLANK(INDEX('Policy Characteristics'!F:F,MATCH($C1113,'Policy Characteristics'!$C:$C,0))),"",INDEX('Policy Characteristics'!F:F,MATCH($C1113,'Policy Characteristics'!$C:$C,0)))</f>
        <v>0</v>
      </c>
      <c r="M1113" s="284">
        <f>IF(ISBLANK(INDEX('Policy Characteristics'!G:G,MATCH($C1113,'Policy Characteristics'!$C:$C,0))),"",INDEX('Policy Characteristics'!G:G,MATCH($C1113,'Policy Characteristics'!$C:$C,0)))</f>
        <v>0.25</v>
      </c>
      <c r="N1113" s="284">
        <f>IF(ISBLANK(INDEX('Policy Characteristics'!H:H,MATCH($C1113,'Policy Characteristics'!$C:$C,0))),"",INDEX('Policy Characteristics'!H:H,MATCH($C1113,'Policy Characteristics'!$C:$C,0)))</f>
        <v>0.01</v>
      </c>
      <c r="O1113" s="276" t="str">
        <f>IF(ISBLANK(INDEX('Policy Characteristics'!I:I,MATCH($C1113,'Policy Characteristics'!$C:$C,0))),"",INDEX('Policy Characteristics'!I:I,MATCH($C1113,'Policy Characteristics'!$C:$C,0)))</f>
        <v>% reduction in energy use</v>
      </c>
      <c r="P1113" s="276" t="str">
        <f>IF(ISBLANK(INDEX('Policy Characteristics'!J:J,MATCH($C1113,'Policy Characteristics'!$C:$C,0))),"",INDEX('Policy Characteristics'!J:J,MATCH($C1113,'Policy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3" s="276" t="str">
        <f>IF(ISBLANK(INDEX('Policy Characteristics'!K:K,MATCH($C1113,'Policy Characteristics'!$C:$C,0))),"",INDEX('Policy Characteristics'!K:K,MATCH($C1113,'Policy Characteristics'!$C:$C,0)))</f>
        <v>industry-ag-main.html#eff-stds</v>
      </c>
      <c r="R1113" s="276" t="str">
        <f>IF(ISBLANK(INDEX('Policy Characteristics'!L:L,MATCH($C1113,'Policy Characteristics'!$C:$C,0))),"",INDEX('Policy Characteristics'!L:L,MATCH($C1113,'Policy Characteristics'!$C:$C,0)))</f>
        <v>industry-energy-efficiency-standards.html</v>
      </c>
    </row>
    <row r="1114" spans="1:18" s="4" customFormat="1" x14ac:dyDescent="0.25">
      <c r="A1114" s="276" t="str">
        <f>IF(ISBLANK(INDEX('Policy Characteristics'!A:A,MATCH($C1114,'Policy Characteristics'!$C:$C,0))),"",INDEX('Policy Characteristics'!A:A,MATCH($C1114,'Policy Characteristics'!$C:$C,0)))</f>
        <v>Industry</v>
      </c>
      <c r="B1114" s="285" t="str">
        <f>IF(ISBLANK(INDEX('Policy Characteristics'!B:B,MATCH($C1114,'Policy Characteristics'!$C:$C,0))),"",INDEX('Policy Characteristics'!B:B,MATCH($C1114,'Policy Characteristics'!$C:$C,0)))</f>
        <v>Industry Energy Efficiency Standards</v>
      </c>
      <c r="C1114" s="276" t="str">
        <f t="shared" si="42"/>
        <v>Percentage Improvement in Eqpt Efficiency Standards above BAU</v>
      </c>
      <c r="D1114" s="6" t="s">
        <v>3117</v>
      </c>
      <c r="E1114" s="47" t="s">
        <v>2429</v>
      </c>
      <c r="F1114" t="s">
        <v>3079</v>
      </c>
      <c r="G1114" s="47" t="s">
        <v>2435</v>
      </c>
      <c r="H1114" s="44">
        <v>1123</v>
      </c>
      <c r="I1114" s="347" t="s">
        <v>45</v>
      </c>
      <c r="J1114" s="277" t="str">
        <f>IF(ISBLANK(INDEX('Policy Characteristics'!D:D,MATCH($C1114,'Policy Characteristics'!$C:$C,0))),"",INDEX('Policy Characteristics'!D:D,MATCH($C1114,'Policy Characteristics'!$C:$C,0)))</f>
        <v>Industry Energy Efficiency Standards</v>
      </c>
      <c r="K1114" s="276" t="str">
        <f>IF(ISBLANK(INDEX('Policy Characteristics'!E:E,MATCH($C1114,'Policy Characteristics'!$C:$C,0))),"",INDEX('Policy Characteristics'!E:E,MATCH($C1114,'Policy Characteristics'!$C:$C,0)))</f>
        <v>indst efficiency standards</v>
      </c>
      <c r="L1114" s="284">
        <f>IF(ISBLANK(INDEX('Policy Characteristics'!F:F,MATCH($C1114,'Policy Characteristics'!$C:$C,0))),"",INDEX('Policy Characteristics'!F:F,MATCH($C1114,'Policy Characteristics'!$C:$C,0)))</f>
        <v>0</v>
      </c>
      <c r="M1114" s="284">
        <f>IF(ISBLANK(INDEX('Policy Characteristics'!G:G,MATCH($C1114,'Policy Characteristics'!$C:$C,0))),"",INDEX('Policy Characteristics'!G:G,MATCH($C1114,'Policy Characteristics'!$C:$C,0)))</f>
        <v>0.25</v>
      </c>
      <c r="N1114" s="284">
        <f>IF(ISBLANK(INDEX('Policy Characteristics'!H:H,MATCH($C1114,'Policy Characteristics'!$C:$C,0))),"",INDEX('Policy Characteristics'!H:H,MATCH($C1114,'Policy Characteristics'!$C:$C,0)))</f>
        <v>0.01</v>
      </c>
      <c r="O1114" s="276" t="str">
        <f>IF(ISBLANK(INDEX('Policy Characteristics'!I:I,MATCH($C1114,'Policy Characteristics'!$C:$C,0))),"",INDEX('Policy Characteristics'!I:I,MATCH($C1114,'Policy Characteristics'!$C:$C,0)))</f>
        <v>% reduction in energy use</v>
      </c>
      <c r="P1114" s="276" t="str">
        <f>IF(ISBLANK(INDEX('Policy Characteristics'!J:J,MATCH($C1114,'Policy Characteristics'!$C:$C,0))),"",INDEX('Policy Characteristics'!J:J,MATCH($C1114,'Policy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4" s="276" t="str">
        <f>IF(ISBLANK(INDEX('Policy Characteristics'!K:K,MATCH($C1114,'Policy Characteristics'!$C:$C,0))),"",INDEX('Policy Characteristics'!K:K,MATCH($C1114,'Policy Characteristics'!$C:$C,0)))</f>
        <v>industry-ag-main.html#eff-stds</v>
      </c>
      <c r="R1114" s="276" t="str">
        <f>IF(ISBLANK(INDEX('Policy Characteristics'!L:L,MATCH($C1114,'Policy Characteristics'!$C:$C,0))),"",INDEX('Policy Characteristics'!L:L,MATCH($C1114,'Policy Characteristics'!$C:$C,0)))</f>
        <v>industry-energy-efficiency-standards.html</v>
      </c>
    </row>
    <row r="1115" spans="1:18" s="4" customFormat="1" x14ac:dyDescent="0.25">
      <c r="A1115" s="276" t="str">
        <f>IF(ISBLANK(INDEX('Policy Characteristics'!A:A,MATCH($C1115,'Policy Characteristics'!$C:$C,0))),"",INDEX('Policy Characteristics'!A:A,MATCH($C1115,'Policy Characteristics'!$C:$C,0)))</f>
        <v>Industry</v>
      </c>
      <c r="B1115" s="285" t="str">
        <f>IF(ISBLANK(INDEX('Policy Characteristics'!B:B,MATCH($C1115,'Policy Characteristics'!$C:$C,0))),"",INDEX('Policy Characteristics'!B:B,MATCH($C1115,'Policy Characteristics'!$C:$C,0)))</f>
        <v>Industry Energy Efficiency Standards</v>
      </c>
      <c r="C1115" s="276" t="str">
        <f t="shared" si="42"/>
        <v>Percentage Improvement in Eqpt Efficiency Standards above BAU</v>
      </c>
      <c r="D1115" s="6" t="s">
        <v>3117</v>
      </c>
      <c r="E1115" s="47" t="s">
        <v>2736</v>
      </c>
      <c r="F1115" t="s">
        <v>3079</v>
      </c>
      <c r="G1115" s="47" t="s">
        <v>2739</v>
      </c>
      <c r="H1115" s="44">
        <v>1124</v>
      </c>
      <c r="I1115" s="347" t="s">
        <v>45</v>
      </c>
      <c r="J1115" s="277" t="str">
        <f>IF(ISBLANK(INDEX('Policy Characteristics'!D:D,MATCH($C1115,'Policy Characteristics'!$C:$C,0))),"",INDEX('Policy Characteristics'!D:D,MATCH($C1115,'Policy Characteristics'!$C:$C,0)))</f>
        <v>Industry Energy Efficiency Standards</v>
      </c>
      <c r="K1115" s="276" t="str">
        <f>IF(ISBLANK(INDEX('Policy Characteristics'!E:E,MATCH($C1115,'Policy Characteristics'!$C:$C,0))),"",INDEX('Policy Characteristics'!E:E,MATCH($C1115,'Policy Characteristics'!$C:$C,0)))</f>
        <v>indst efficiency standards</v>
      </c>
      <c r="L1115" s="284">
        <f>IF(ISBLANK(INDEX('Policy Characteristics'!F:F,MATCH($C1115,'Policy Characteristics'!$C:$C,0))),"",INDEX('Policy Characteristics'!F:F,MATCH($C1115,'Policy Characteristics'!$C:$C,0)))</f>
        <v>0</v>
      </c>
      <c r="M1115" s="284">
        <f>IF(ISBLANK(INDEX('Policy Characteristics'!G:G,MATCH($C1115,'Policy Characteristics'!$C:$C,0))),"",INDEX('Policy Characteristics'!G:G,MATCH($C1115,'Policy Characteristics'!$C:$C,0)))</f>
        <v>0.25</v>
      </c>
      <c r="N1115" s="284">
        <f>IF(ISBLANK(INDEX('Policy Characteristics'!H:H,MATCH($C1115,'Policy Characteristics'!$C:$C,0))),"",INDEX('Policy Characteristics'!H:H,MATCH($C1115,'Policy Characteristics'!$C:$C,0)))</f>
        <v>0.01</v>
      </c>
      <c r="O1115" s="276" t="str">
        <f>IF(ISBLANK(INDEX('Policy Characteristics'!I:I,MATCH($C1115,'Policy Characteristics'!$C:$C,0))),"",INDEX('Policy Characteristics'!I:I,MATCH($C1115,'Policy Characteristics'!$C:$C,0)))</f>
        <v>% reduction in energy use</v>
      </c>
      <c r="P1115" s="276" t="str">
        <f>IF(ISBLANK(INDEX('Policy Characteristics'!J:J,MATCH($C1115,'Policy Characteristics'!$C:$C,0))),"",INDEX('Policy Characteristics'!J:J,MATCH($C1115,'Policy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5" s="276" t="str">
        <f>IF(ISBLANK(INDEX('Policy Characteristics'!K:K,MATCH($C1115,'Policy Characteristics'!$C:$C,0))),"",INDEX('Policy Characteristics'!K:K,MATCH($C1115,'Policy Characteristics'!$C:$C,0)))</f>
        <v>industry-ag-main.html#eff-stds</v>
      </c>
      <c r="R1115" s="276" t="str">
        <f>IF(ISBLANK(INDEX('Policy Characteristics'!L:L,MATCH($C1115,'Policy Characteristics'!$C:$C,0))),"",INDEX('Policy Characteristics'!L:L,MATCH($C1115,'Policy Characteristics'!$C:$C,0)))</f>
        <v>industry-energy-efficiency-standards.html</v>
      </c>
    </row>
    <row r="1116" spans="1:18" s="4" customFormat="1" x14ac:dyDescent="0.25">
      <c r="A1116" s="276" t="str">
        <f>IF(ISBLANK(INDEX('Policy Characteristics'!A:A,MATCH($C1116,'Policy Characteristics'!$C:$C,0))),"",INDEX('Policy Characteristics'!A:A,MATCH($C1116,'Policy Characteristics'!$C:$C,0)))</f>
        <v>Industry</v>
      </c>
      <c r="B1116" s="285" t="str">
        <f>IF(ISBLANK(INDEX('Policy Characteristics'!B:B,MATCH($C1116,'Policy Characteristics'!$C:$C,0))),"",INDEX('Policy Characteristics'!B:B,MATCH($C1116,'Policy Characteristics'!$C:$C,0)))</f>
        <v>Industry Energy Efficiency Standards</v>
      </c>
      <c r="C1116" s="276" t="str">
        <f t="shared" si="42"/>
        <v>Percentage Improvement in Eqpt Efficiency Standards above BAU</v>
      </c>
      <c r="D1116" s="6" t="s">
        <v>3117</v>
      </c>
      <c r="E1116" s="47" t="s">
        <v>2737</v>
      </c>
      <c r="F1116" t="s">
        <v>3079</v>
      </c>
      <c r="G1116" s="47" t="s">
        <v>2741</v>
      </c>
      <c r="H1116" s="44">
        <v>1125</v>
      </c>
      <c r="I1116" s="347" t="s">
        <v>45</v>
      </c>
      <c r="J1116" s="277" t="str">
        <f>IF(ISBLANK(INDEX('Policy Characteristics'!D:D,MATCH($C1116,'Policy Characteristics'!$C:$C,0))),"",INDEX('Policy Characteristics'!D:D,MATCH($C1116,'Policy Characteristics'!$C:$C,0)))</f>
        <v>Industry Energy Efficiency Standards</v>
      </c>
      <c r="K1116" s="276" t="str">
        <f>IF(ISBLANK(INDEX('Policy Characteristics'!E:E,MATCH($C1116,'Policy Characteristics'!$C:$C,0))),"",INDEX('Policy Characteristics'!E:E,MATCH($C1116,'Policy Characteristics'!$C:$C,0)))</f>
        <v>indst efficiency standards</v>
      </c>
      <c r="L1116" s="284">
        <f>IF(ISBLANK(INDEX('Policy Characteristics'!F:F,MATCH($C1116,'Policy Characteristics'!$C:$C,0))),"",INDEX('Policy Characteristics'!F:F,MATCH($C1116,'Policy Characteristics'!$C:$C,0)))</f>
        <v>0</v>
      </c>
      <c r="M1116" s="284">
        <f>IF(ISBLANK(INDEX('Policy Characteristics'!G:G,MATCH($C1116,'Policy Characteristics'!$C:$C,0))),"",INDEX('Policy Characteristics'!G:G,MATCH($C1116,'Policy Characteristics'!$C:$C,0)))</f>
        <v>0.25</v>
      </c>
      <c r="N1116" s="284">
        <f>IF(ISBLANK(INDEX('Policy Characteristics'!H:H,MATCH($C1116,'Policy Characteristics'!$C:$C,0))),"",INDEX('Policy Characteristics'!H:H,MATCH($C1116,'Policy Characteristics'!$C:$C,0)))</f>
        <v>0.01</v>
      </c>
      <c r="O1116" s="276" t="str">
        <f>IF(ISBLANK(INDEX('Policy Characteristics'!I:I,MATCH($C1116,'Policy Characteristics'!$C:$C,0))),"",INDEX('Policy Characteristics'!I:I,MATCH($C1116,'Policy Characteristics'!$C:$C,0)))</f>
        <v>% reduction in energy use</v>
      </c>
      <c r="P1116" s="276" t="str">
        <f>IF(ISBLANK(INDEX('Policy Characteristics'!J:J,MATCH($C1116,'Policy Characteristics'!$C:$C,0))),"",INDEX('Policy Characteristics'!J:J,MATCH($C1116,'Policy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6" s="276" t="str">
        <f>IF(ISBLANK(INDEX('Policy Characteristics'!K:K,MATCH($C1116,'Policy Characteristics'!$C:$C,0))),"",INDEX('Policy Characteristics'!K:K,MATCH($C1116,'Policy Characteristics'!$C:$C,0)))</f>
        <v>industry-ag-main.html#eff-stds</v>
      </c>
      <c r="R1116" s="276" t="str">
        <f>IF(ISBLANK(INDEX('Policy Characteristics'!L:L,MATCH($C1116,'Policy Characteristics'!$C:$C,0))),"",INDEX('Policy Characteristics'!L:L,MATCH($C1116,'Policy Characteristics'!$C:$C,0)))</f>
        <v>industry-energy-efficiency-standards.html</v>
      </c>
    </row>
    <row r="1117" spans="1:18" s="4" customFormat="1" x14ac:dyDescent="0.25">
      <c r="A1117" s="276" t="str">
        <f>IF(ISBLANK(INDEX('Policy Characteristics'!A:A,MATCH($C1117,'Policy Characteristics'!$C:$C,0))),"",INDEX('Policy Characteristics'!A:A,MATCH($C1117,'Policy Characteristics'!$C:$C,0)))</f>
        <v>Industry</v>
      </c>
      <c r="B1117" s="285" t="str">
        <f>IF(ISBLANK(INDEX('Policy Characteristics'!B:B,MATCH($C1117,'Policy Characteristics'!$C:$C,0))),"",INDEX('Policy Characteristics'!B:B,MATCH($C1117,'Policy Characteristics'!$C:$C,0)))</f>
        <v>Industry Energy Efficiency Standards</v>
      </c>
      <c r="C1117" s="276" t="str">
        <f t="shared" si="42"/>
        <v>Percentage Improvement in Eqpt Efficiency Standards above BAU</v>
      </c>
      <c r="D1117" s="6" t="s">
        <v>3117</v>
      </c>
      <c r="E1117" s="47" t="s">
        <v>2738</v>
      </c>
      <c r="F1117" t="s">
        <v>3079</v>
      </c>
      <c r="G1117" s="47" t="s">
        <v>2742</v>
      </c>
      <c r="H1117" s="44">
        <v>1126</v>
      </c>
      <c r="I1117" s="347" t="s">
        <v>44</v>
      </c>
      <c r="J1117" s="277" t="str">
        <f>IF(ISBLANK(INDEX('Policy Characteristics'!D:D,MATCH($C1117,'Policy Characteristics'!$C:$C,0))),"",INDEX('Policy Characteristics'!D:D,MATCH($C1117,'Policy Characteristics'!$C:$C,0)))</f>
        <v>Industry Energy Efficiency Standards</v>
      </c>
      <c r="K1117" s="276" t="str">
        <f>IF(ISBLANK(INDEX('Policy Characteristics'!E:E,MATCH($C1117,'Policy Characteristics'!$C:$C,0))),"",INDEX('Policy Characteristics'!E:E,MATCH($C1117,'Policy Characteristics'!$C:$C,0)))</f>
        <v>indst efficiency standards</v>
      </c>
      <c r="L1117" s="284">
        <f>IF(ISBLANK(INDEX('Policy Characteristics'!F:F,MATCH($C1117,'Policy Characteristics'!$C:$C,0))),"",INDEX('Policy Characteristics'!F:F,MATCH($C1117,'Policy Characteristics'!$C:$C,0)))</f>
        <v>0</v>
      </c>
      <c r="M1117" s="284">
        <f>IF(ISBLANK(INDEX('Policy Characteristics'!G:G,MATCH($C1117,'Policy Characteristics'!$C:$C,0))),"",INDEX('Policy Characteristics'!G:G,MATCH($C1117,'Policy Characteristics'!$C:$C,0)))</f>
        <v>0.25</v>
      </c>
      <c r="N1117" s="284">
        <f>IF(ISBLANK(INDEX('Policy Characteristics'!H:H,MATCH($C1117,'Policy Characteristics'!$C:$C,0))),"",INDEX('Policy Characteristics'!H:H,MATCH($C1117,'Policy Characteristics'!$C:$C,0)))</f>
        <v>0.01</v>
      </c>
      <c r="O1117" s="276" t="str">
        <f>IF(ISBLANK(INDEX('Policy Characteristics'!I:I,MATCH($C1117,'Policy Characteristics'!$C:$C,0))),"",INDEX('Policy Characteristics'!I:I,MATCH($C1117,'Policy Characteristics'!$C:$C,0)))</f>
        <v>% reduction in energy use</v>
      </c>
      <c r="P1117" s="276" t="str">
        <f>IF(ISBLANK(INDEX('Policy Characteristics'!J:J,MATCH($C1117,'Policy Characteristics'!$C:$C,0))),"",INDEX('Policy Characteristics'!J:J,MATCH($C1117,'Policy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7" s="276" t="str">
        <f>IF(ISBLANK(INDEX('Policy Characteristics'!K:K,MATCH($C1117,'Policy Characteristics'!$C:$C,0))),"",INDEX('Policy Characteristics'!K:K,MATCH($C1117,'Policy Characteristics'!$C:$C,0)))</f>
        <v>industry-ag-main.html#eff-stds</v>
      </c>
      <c r="R1117" s="276" t="str">
        <f>IF(ISBLANK(INDEX('Policy Characteristics'!L:L,MATCH($C1117,'Policy Characteristics'!$C:$C,0))),"",INDEX('Policy Characteristics'!L:L,MATCH($C1117,'Policy Characteristics'!$C:$C,0)))</f>
        <v>industry-energy-efficiency-standards.html</v>
      </c>
    </row>
    <row r="1118" spans="1:18" s="4" customFormat="1" x14ac:dyDescent="0.25">
      <c r="A1118" s="276" t="str">
        <f>IF(ISBLANK(INDEX('Policy Characteristics'!A:A,MATCH($C1118,'Policy Characteristics'!$C:$C,0))),"",INDEX('Policy Characteristics'!A:A,MATCH($C1118,'Policy Characteristics'!$C:$C,0)))</f>
        <v>Industry</v>
      </c>
      <c r="B1118" s="285" t="str">
        <f>IF(ISBLANK(INDEX('Policy Characteristics'!B:B,MATCH($C1118,'Policy Characteristics'!$C:$C,0))),"",INDEX('Policy Characteristics'!B:B,MATCH($C1118,'Policy Characteristics'!$C:$C,0)))</f>
        <v>Industry Energy Efficiency Standards</v>
      </c>
      <c r="C1118" s="276" t="str">
        <f t="shared" si="42"/>
        <v>Percentage Improvement in Eqpt Efficiency Standards above BAU</v>
      </c>
      <c r="D1118" s="6" t="s">
        <v>3117</v>
      </c>
      <c r="E1118" s="47" t="s">
        <v>2735</v>
      </c>
      <c r="F1118" t="s">
        <v>3079</v>
      </c>
      <c r="G1118" s="47" t="s">
        <v>2740</v>
      </c>
      <c r="H1118" s="44">
        <v>1127</v>
      </c>
      <c r="I1118" s="347" t="s">
        <v>45</v>
      </c>
      <c r="J1118" s="277" t="str">
        <f>IF(ISBLANK(INDEX('Policy Characteristics'!D:D,MATCH($C1118,'Policy Characteristics'!$C:$C,0))),"",INDEX('Policy Characteristics'!D:D,MATCH($C1118,'Policy Characteristics'!$C:$C,0)))</f>
        <v>Industry Energy Efficiency Standards</v>
      </c>
      <c r="K1118" s="276" t="str">
        <f>IF(ISBLANK(INDEX('Policy Characteristics'!E:E,MATCH($C1118,'Policy Characteristics'!$C:$C,0))),"",INDEX('Policy Characteristics'!E:E,MATCH($C1118,'Policy Characteristics'!$C:$C,0)))</f>
        <v>indst efficiency standards</v>
      </c>
      <c r="L1118" s="284">
        <f>IF(ISBLANK(INDEX('Policy Characteristics'!F:F,MATCH($C1118,'Policy Characteristics'!$C:$C,0))),"",INDEX('Policy Characteristics'!F:F,MATCH($C1118,'Policy Characteristics'!$C:$C,0)))</f>
        <v>0</v>
      </c>
      <c r="M1118" s="284">
        <f>IF(ISBLANK(INDEX('Policy Characteristics'!G:G,MATCH($C1118,'Policy Characteristics'!$C:$C,0))),"",INDEX('Policy Characteristics'!G:G,MATCH($C1118,'Policy Characteristics'!$C:$C,0)))</f>
        <v>0.25</v>
      </c>
      <c r="N1118" s="284">
        <f>IF(ISBLANK(INDEX('Policy Characteristics'!H:H,MATCH($C1118,'Policy Characteristics'!$C:$C,0))),"",INDEX('Policy Characteristics'!H:H,MATCH($C1118,'Policy Characteristics'!$C:$C,0)))</f>
        <v>0.01</v>
      </c>
      <c r="O1118" s="276" t="str">
        <f>IF(ISBLANK(INDEX('Policy Characteristics'!I:I,MATCH($C1118,'Policy Characteristics'!$C:$C,0))),"",INDEX('Policy Characteristics'!I:I,MATCH($C1118,'Policy Characteristics'!$C:$C,0)))</f>
        <v>% reduction in energy use</v>
      </c>
      <c r="P1118" s="276" t="str">
        <f>IF(ISBLANK(INDEX('Policy Characteristics'!J:J,MATCH($C1118,'Policy Characteristics'!$C:$C,0))),"",INDEX('Policy Characteristics'!J:J,MATCH($C1118,'Policy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8" s="276" t="str">
        <f>IF(ISBLANK(INDEX('Policy Characteristics'!K:K,MATCH($C1118,'Policy Characteristics'!$C:$C,0))),"",INDEX('Policy Characteristics'!K:K,MATCH($C1118,'Policy Characteristics'!$C:$C,0)))</f>
        <v>industry-ag-main.html#eff-stds</v>
      </c>
      <c r="R1118" s="276" t="str">
        <f>IF(ISBLANK(INDEX('Policy Characteristics'!L:L,MATCH($C1118,'Policy Characteristics'!$C:$C,0))),"",INDEX('Policy Characteristics'!L:L,MATCH($C1118,'Policy Characteristics'!$C:$C,0)))</f>
        <v>industry-energy-efficiency-standards.html</v>
      </c>
    </row>
    <row r="1119" spans="1:18" s="4" customFormat="1" x14ac:dyDescent="0.25">
      <c r="A1119" s="276" t="str">
        <f>IF(ISBLANK(INDEX('Policy Characteristics'!A:A,MATCH($C1119,'Policy Characteristics'!$C:$C,0))),"",INDEX('Policy Characteristics'!A:A,MATCH($C1119,'Policy Characteristics'!$C:$C,0)))</f>
        <v>Industry</v>
      </c>
      <c r="B1119" s="285" t="str">
        <f>IF(ISBLANK(INDEX('Policy Characteristics'!B:B,MATCH($C1119,'Policy Characteristics'!$C:$C,0))),"",INDEX('Policy Characteristics'!B:B,MATCH($C1119,'Policy Characteristics'!$C:$C,0)))</f>
        <v>Industry Energy Efficiency Standards</v>
      </c>
      <c r="C1119" s="276" t="str">
        <f t="shared" si="42"/>
        <v>Percentage Improvement in Eqpt Efficiency Standards above BAU</v>
      </c>
      <c r="D1119" s="6" t="s">
        <v>3118</v>
      </c>
      <c r="E1119" s="47" t="s">
        <v>2424</v>
      </c>
      <c r="F1119" t="s">
        <v>3080</v>
      </c>
      <c r="G1119" s="47" t="s">
        <v>2430</v>
      </c>
      <c r="H1119" s="44">
        <v>1128</v>
      </c>
      <c r="I1119" s="347" t="s">
        <v>44</v>
      </c>
      <c r="J1119" s="277" t="str">
        <f>IF(ISBLANK(INDEX('Policy Characteristics'!D:D,MATCH($C1119,'Policy Characteristics'!$C:$C,0))),"",INDEX('Policy Characteristics'!D:D,MATCH($C1119,'Policy Characteristics'!$C:$C,0)))</f>
        <v>Industry Energy Efficiency Standards</v>
      </c>
      <c r="K1119" s="276" t="str">
        <f>IF(ISBLANK(INDEX('Policy Characteristics'!E:E,MATCH($C1119,'Policy Characteristics'!$C:$C,0))),"",INDEX('Policy Characteristics'!E:E,MATCH($C1119,'Policy Characteristics'!$C:$C,0)))</f>
        <v>indst efficiency standards</v>
      </c>
      <c r="L1119" s="284">
        <f>IF(ISBLANK(INDEX('Policy Characteristics'!F:F,MATCH($C1119,'Policy Characteristics'!$C:$C,0))),"",INDEX('Policy Characteristics'!F:F,MATCH($C1119,'Policy Characteristics'!$C:$C,0)))</f>
        <v>0</v>
      </c>
      <c r="M1119" s="284">
        <f>IF(ISBLANK(INDEX('Policy Characteristics'!G:G,MATCH($C1119,'Policy Characteristics'!$C:$C,0))),"",INDEX('Policy Characteristics'!G:G,MATCH($C1119,'Policy Characteristics'!$C:$C,0)))</f>
        <v>0.25</v>
      </c>
      <c r="N1119" s="284">
        <f>IF(ISBLANK(INDEX('Policy Characteristics'!H:H,MATCH($C1119,'Policy Characteristics'!$C:$C,0))),"",INDEX('Policy Characteristics'!H:H,MATCH($C1119,'Policy Characteristics'!$C:$C,0)))</f>
        <v>0.01</v>
      </c>
      <c r="O1119" s="276" t="str">
        <f>IF(ISBLANK(INDEX('Policy Characteristics'!I:I,MATCH($C1119,'Policy Characteristics'!$C:$C,0))),"",INDEX('Policy Characteristics'!I:I,MATCH($C1119,'Policy Characteristics'!$C:$C,0)))</f>
        <v>% reduction in energy use</v>
      </c>
      <c r="P1119" s="276" t="str">
        <f>IF(ISBLANK(INDEX('Policy Characteristics'!J:J,MATCH($C1119,'Policy Characteristics'!$C:$C,0))),"",INDEX('Policy Characteristics'!J:J,MATCH($C1119,'Policy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19" s="276" t="str">
        <f>IF(ISBLANK(INDEX('Policy Characteristics'!K:K,MATCH($C1119,'Policy Characteristics'!$C:$C,0))),"",INDEX('Policy Characteristics'!K:K,MATCH($C1119,'Policy Characteristics'!$C:$C,0)))</f>
        <v>industry-ag-main.html#eff-stds</v>
      </c>
      <c r="R1119" s="276" t="str">
        <f>IF(ISBLANK(INDEX('Policy Characteristics'!L:L,MATCH($C1119,'Policy Characteristics'!$C:$C,0))),"",INDEX('Policy Characteristics'!L:L,MATCH($C1119,'Policy Characteristics'!$C:$C,0)))</f>
        <v>industry-energy-efficiency-standards.html</v>
      </c>
    </row>
    <row r="1120" spans="1:18" s="4" customFormat="1" x14ac:dyDescent="0.25">
      <c r="A1120" s="276" t="str">
        <f>IF(ISBLANK(INDEX('Policy Characteristics'!A:A,MATCH($C1120,'Policy Characteristics'!$C:$C,0))),"",INDEX('Policy Characteristics'!A:A,MATCH($C1120,'Policy Characteristics'!$C:$C,0)))</f>
        <v>Industry</v>
      </c>
      <c r="B1120" s="285" t="str">
        <f>IF(ISBLANK(INDEX('Policy Characteristics'!B:B,MATCH($C1120,'Policy Characteristics'!$C:$C,0))),"",INDEX('Policy Characteristics'!B:B,MATCH($C1120,'Policy Characteristics'!$C:$C,0)))</f>
        <v>Industry Energy Efficiency Standards</v>
      </c>
      <c r="C1120" s="276" t="str">
        <f t="shared" si="42"/>
        <v>Percentage Improvement in Eqpt Efficiency Standards above BAU</v>
      </c>
      <c r="D1120" s="6" t="s">
        <v>3118</v>
      </c>
      <c r="E1120" s="47" t="s">
        <v>2425</v>
      </c>
      <c r="F1120" t="s">
        <v>3080</v>
      </c>
      <c r="G1120" s="47" t="s">
        <v>2433</v>
      </c>
      <c r="H1120" s="44">
        <v>1129</v>
      </c>
      <c r="I1120" s="347" t="s">
        <v>45</v>
      </c>
      <c r="J1120" s="277" t="str">
        <f>IF(ISBLANK(INDEX('Policy Characteristics'!D:D,MATCH($C1120,'Policy Characteristics'!$C:$C,0))),"",INDEX('Policy Characteristics'!D:D,MATCH($C1120,'Policy Characteristics'!$C:$C,0)))</f>
        <v>Industry Energy Efficiency Standards</v>
      </c>
      <c r="K1120" s="276" t="str">
        <f>IF(ISBLANK(INDEX('Policy Characteristics'!E:E,MATCH($C1120,'Policy Characteristics'!$C:$C,0))),"",INDEX('Policy Characteristics'!E:E,MATCH($C1120,'Policy Characteristics'!$C:$C,0)))</f>
        <v>indst efficiency standards</v>
      </c>
      <c r="L1120" s="284">
        <f>IF(ISBLANK(INDEX('Policy Characteristics'!F:F,MATCH($C1120,'Policy Characteristics'!$C:$C,0))),"",INDEX('Policy Characteristics'!F:F,MATCH($C1120,'Policy Characteristics'!$C:$C,0)))</f>
        <v>0</v>
      </c>
      <c r="M1120" s="284">
        <f>IF(ISBLANK(INDEX('Policy Characteristics'!G:G,MATCH($C1120,'Policy Characteristics'!$C:$C,0))),"",INDEX('Policy Characteristics'!G:G,MATCH($C1120,'Policy Characteristics'!$C:$C,0)))</f>
        <v>0.25</v>
      </c>
      <c r="N1120" s="284">
        <f>IF(ISBLANK(INDEX('Policy Characteristics'!H:H,MATCH($C1120,'Policy Characteristics'!$C:$C,0))),"",INDEX('Policy Characteristics'!H:H,MATCH($C1120,'Policy Characteristics'!$C:$C,0)))</f>
        <v>0.01</v>
      </c>
      <c r="O1120" s="276" t="str">
        <f>IF(ISBLANK(INDEX('Policy Characteristics'!I:I,MATCH($C1120,'Policy Characteristics'!$C:$C,0))),"",INDEX('Policy Characteristics'!I:I,MATCH($C1120,'Policy Characteristics'!$C:$C,0)))</f>
        <v>% reduction in energy use</v>
      </c>
      <c r="P1120" s="276" t="str">
        <f>IF(ISBLANK(INDEX('Policy Characteristics'!J:J,MATCH($C1120,'Policy Characteristics'!$C:$C,0))),"",INDEX('Policy Characteristics'!J:J,MATCH($C1120,'Policy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0" s="276" t="str">
        <f>IF(ISBLANK(INDEX('Policy Characteristics'!K:K,MATCH($C1120,'Policy Characteristics'!$C:$C,0))),"",INDEX('Policy Characteristics'!K:K,MATCH($C1120,'Policy Characteristics'!$C:$C,0)))</f>
        <v>industry-ag-main.html#eff-stds</v>
      </c>
      <c r="R1120" s="276" t="str">
        <f>IF(ISBLANK(INDEX('Policy Characteristics'!L:L,MATCH($C1120,'Policy Characteristics'!$C:$C,0))),"",INDEX('Policy Characteristics'!L:L,MATCH($C1120,'Policy Characteristics'!$C:$C,0)))</f>
        <v>industry-energy-efficiency-standards.html</v>
      </c>
    </row>
    <row r="1121" spans="1:18" s="4" customFormat="1" x14ac:dyDescent="0.25">
      <c r="A1121" s="276" t="str">
        <f>IF(ISBLANK(INDEX('Policy Characteristics'!A:A,MATCH($C1121,'Policy Characteristics'!$C:$C,0))),"",INDEX('Policy Characteristics'!A:A,MATCH($C1121,'Policy Characteristics'!$C:$C,0)))</f>
        <v>Industry</v>
      </c>
      <c r="B1121" s="285" t="str">
        <f>IF(ISBLANK(INDEX('Policy Characteristics'!B:B,MATCH($C1121,'Policy Characteristics'!$C:$C,0))),"",INDEX('Policy Characteristics'!B:B,MATCH($C1121,'Policy Characteristics'!$C:$C,0)))</f>
        <v>Industry Energy Efficiency Standards</v>
      </c>
      <c r="C1121" s="276" t="str">
        <f t="shared" si="42"/>
        <v>Percentage Improvement in Eqpt Efficiency Standards above BAU</v>
      </c>
      <c r="D1121" s="6" t="s">
        <v>3118</v>
      </c>
      <c r="E1121" s="47" t="s">
        <v>2426</v>
      </c>
      <c r="F1121" t="s">
        <v>3080</v>
      </c>
      <c r="G1121" s="47" t="s">
        <v>2434</v>
      </c>
      <c r="H1121" s="44">
        <v>1130</v>
      </c>
      <c r="I1121" s="347" t="s">
        <v>44</v>
      </c>
      <c r="J1121" s="277" t="str">
        <f>IF(ISBLANK(INDEX('Policy Characteristics'!D:D,MATCH($C1121,'Policy Characteristics'!$C:$C,0))),"",INDEX('Policy Characteristics'!D:D,MATCH($C1121,'Policy Characteristics'!$C:$C,0)))</f>
        <v>Industry Energy Efficiency Standards</v>
      </c>
      <c r="K1121" s="276" t="str">
        <f>IF(ISBLANK(INDEX('Policy Characteristics'!E:E,MATCH($C1121,'Policy Characteristics'!$C:$C,0))),"",INDEX('Policy Characteristics'!E:E,MATCH($C1121,'Policy Characteristics'!$C:$C,0)))</f>
        <v>indst efficiency standards</v>
      </c>
      <c r="L1121" s="284">
        <f>IF(ISBLANK(INDEX('Policy Characteristics'!F:F,MATCH($C1121,'Policy Characteristics'!$C:$C,0))),"",INDEX('Policy Characteristics'!F:F,MATCH($C1121,'Policy Characteristics'!$C:$C,0)))</f>
        <v>0</v>
      </c>
      <c r="M1121" s="284">
        <f>IF(ISBLANK(INDEX('Policy Characteristics'!G:G,MATCH($C1121,'Policy Characteristics'!$C:$C,0))),"",INDEX('Policy Characteristics'!G:G,MATCH($C1121,'Policy Characteristics'!$C:$C,0)))</f>
        <v>0.25</v>
      </c>
      <c r="N1121" s="284">
        <f>IF(ISBLANK(INDEX('Policy Characteristics'!H:H,MATCH($C1121,'Policy Characteristics'!$C:$C,0))),"",INDEX('Policy Characteristics'!H:H,MATCH($C1121,'Policy Characteristics'!$C:$C,0)))</f>
        <v>0.01</v>
      </c>
      <c r="O1121" s="276" t="str">
        <f>IF(ISBLANK(INDEX('Policy Characteristics'!I:I,MATCH($C1121,'Policy Characteristics'!$C:$C,0))),"",INDEX('Policy Characteristics'!I:I,MATCH($C1121,'Policy Characteristics'!$C:$C,0)))</f>
        <v>% reduction in energy use</v>
      </c>
      <c r="P1121" s="276" t="str">
        <f>IF(ISBLANK(INDEX('Policy Characteristics'!J:J,MATCH($C1121,'Policy Characteristics'!$C:$C,0))),"",INDEX('Policy Characteristics'!J:J,MATCH($C1121,'Policy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1" s="276" t="str">
        <f>IF(ISBLANK(INDEX('Policy Characteristics'!K:K,MATCH($C1121,'Policy Characteristics'!$C:$C,0))),"",INDEX('Policy Characteristics'!K:K,MATCH($C1121,'Policy Characteristics'!$C:$C,0)))</f>
        <v>industry-ag-main.html#eff-stds</v>
      </c>
      <c r="R1121" s="276" t="str">
        <f>IF(ISBLANK(INDEX('Policy Characteristics'!L:L,MATCH($C1121,'Policy Characteristics'!$C:$C,0))),"",INDEX('Policy Characteristics'!L:L,MATCH($C1121,'Policy Characteristics'!$C:$C,0)))</f>
        <v>industry-energy-efficiency-standards.html</v>
      </c>
    </row>
    <row r="1122" spans="1:18" s="4" customFormat="1" x14ac:dyDescent="0.25">
      <c r="A1122" s="276" t="str">
        <f>IF(ISBLANK(INDEX('Policy Characteristics'!A:A,MATCH($C1122,'Policy Characteristics'!$C:$C,0))),"",INDEX('Policy Characteristics'!A:A,MATCH($C1122,'Policy Characteristics'!$C:$C,0)))</f>
        <v>Industry</v>
      </c>
      <c r="B1122" s="285" t="str">
        <f>IF(ISBLANK(INDEX('Policy Characteristics'!B:B,MATCH($C1122,'Policy Characteristics'!$C:$C,0))),"",INDEX('Policy Characteristics'!B:B,MATCH($C1122,'Policy Characteristics'!$C:$C,0)))</f>
        <v>Industry Energy Efficiency Standards</v>
      </c>
      <c r="C1122" s="276" t="str">
        <f t="shared" si="42"/>
        <v>Percentage Improvement in Eqpt Efficiency Standards above BAU</v>
      </c>
      <c r="D1122" s="6" t="s">
        <v>3118</v>
      </c>
      <c r="E1122" s="47" t="s">
        <v>2427</v>
      </c>
      <c r="F1122" t="s">
        <v>3080</v>
      </c>
      <c r="G1122" s="47" t="s">
        <v>2431</v>
      </c>
      <c r="H1122" s="44">
        <v>1131</v>
      </c>
      <c r="I1122" s="347" t="s">
        <v>45</v>
      </c>
      <c r="J1122" s="277" t="str">
        <f>IF(ISBLANK(INDEX('Policy Characteristics'!D:D,MATCH($C1122,'Policy Characteristics'!$C:$C,0))),"",INDEX('Policy Characteristics'!D:D,MATCH($C1122,'Policy Characteristics'!$C:$C,0)))</f>
        <v>Industry Energy Efficiency Standards</v>
      </c>
      <c r="K1122" s="276" t="str">
        <f>IF(ISBLANK(INDEX('Policy Characteristics'!E:E,MATCH($C1122,'Policy Characteristics'!$C:$C,0))),"",INDEX('Policy Characteristics'!E:E,MATCH($C1122,'Policy Characteristics'!$C:$C,0)))</f>
        <v>indst efficiency standards</v>
      </c>
      <c r="L1122" s="284">
        <f>IF(ISBLANK(INDEX('Policy Characteristics'!F:F,MATCH($C1122,'Policy Characteristics'!$C:$C,0))),"",INDEX('Policy Characteristics'!F:F,MATCH($C1122,'Policy Characteristics'!$C:$C,0)))</f>
        <v>0</v>
      </c>
      <c r="M1122" s="284">
        <f>IF(ISBLANK(INDEX('Policy Characteristics'!G:G,MATCH($C1122,'Policy Characteristics'!$C:$C,0))),"",INDEX('Policy Characteristics'!G:G,MATCH($C1122,'Policy Characteristics'!$C:$C,0)))</f>
        <v>0.25</v>
      </c>
      <c r="N1122" s="284">
        <f>IF(ISBLANK(INDEX('Policy Characteristics'!H:H,MATCH($C1122,'Policy Characteristics'!$C:$C,0))),"",INDEX('Policy Characteristics'!H:H,MATCH($C1122,'Policy Characteristics'!$C:$C,0)))</f>
        <v>0.01</v>
      </c>
      <c r="O1122" s="276" t="str">
        <f>IF(ISBLANK(INDEX('Policy Characteristics'!I:I,MATCH($C1122,'Policy Characteristics'!$C:$C,0))),"",INDEX('Policy Characteristics'!I:I,MATCH($C1122,'Policy Characteristics'!$C:$C,0)))</f>
        <v>% reduction in energy use</v>
      </c>
      <c r="P1122" s="276" t="str">
        <f>IF(ISBLANK(INDEX('Policy Characteristics'!J:J,MATCH($C1122,'Policy Characteristics'!$C:$C,0))),"",INDEX('Policy Characteristics'!J:J,MATCH($C1122,'Policy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2" s="276" t="str">
        <f>IF(ISBLANK(INDEX('Policy Characteristics'!K:K,MATCH($C1122,'Policy Characteristics'!$C:$C,0))),"",INDEX('Policy Characteristics'!K:K,MATCH($C1122,'Policy Characteristics'!$C:$C,0)))</f>
        <v>industry-ag-main.html#eff-stds</v>
      </c>
      <c r="R1122" s="276" t="str">
        <f>IF(ISBLANK(INDEX('Policy Characteristics'!L:L,MATCH($C1122,'Policy Characteristics'!$C:$C,0))),"",INDEX('Policy Characteristics'!L:L,MATCH($C1122,'Policy Characteristics'!$C:$C,0)))</f>
        <v>industry-energy-efficiency-standards.html</v>
      </c>
    </row>
    <row r="1123" spans="1:18" s="4" customFormat="1" x14ac:dyDescent="0.25">
      <c r="A1123" s="276" t="str">
        <f>IF(ISBLANK(INDEX('Policy Characteristics'!A:A,MATCH($C1123,'Policy Characteristics'!$C:$C,0))),"",INDEX('Policy Characteristics'!A:A,MATCH($C1123,'Policy Characteristics'!$C:$C,0)))</f>
        <v>Industry</v>
      </c>
      <c r="B1123" s="285" t="str">
        <f>IF(ISBLANK(INDEX('Policy Characteristics'!B:B,MATCH($C1123,'Policy Characteristics'!$C:$C,0))),"",INDEX('Policy Characteristics'!B:B,MATCH($C1123,'Policy Characteristics'!$C:$C,0)))</f>
        <v>Industry Energy Efficiency Standards</v>
      </c>
      <c r="C1123" s="276" t="str">
        <f t="shared" si="42"/>
        <v>Percentage Improvement in Eqpt Efficiency Standards above BAU</v>
      </c>
      <c r="D1123" s="6" t="s">
        <v>3118</v>
      </c>
      <c r="E1123" s="47" t="s">
        <v>2428</v>
      </c>
      <c r="F1123" t="s">
        <v>3080</v>
      </c>
      <c r="G1123" s="47" t="s">
        <v>2432</v>
      </c>
      <c r="H1123" s="44">
        <v>1132</v>
      </c>
      <c r="I1123" s="347" t="s">
        <v>44</v>
      </c>
      <c r="J1123" s="277" t="str">
        <f>IF(ISBLANK(INDEX('Policy Characteristics'!D:D,MATCH($C1123,'Policy Characteristics'!$C:$C,0))),"",INDEX('Policy Characteristics'!D:D,MATCH($C1123,'Policy Characteristics'!$C:$C,0)))</f>
        <v>Industry Energy Efficiency Standards</v>
      </c>
      <c r="K1123" s="276" t="str">
        <f>IF(ISBLANK(INDEX('Policy Characteristics'!E:E,MATCH($C1123,'Policy Characteristics'!$C:$C,0))),"",INDEX('Policy Characteristics'!E:E,MATCH($C1123,'Policy Characteristics'!$C:$C,0)))</f>
        <v>indst efficiency standards</v>
      </c>
      <c r="L1123" s="284">
        <f>IF(ISBLANK(INDEX('Policy Characteristics'!F:F,MATCH($C1123,'Policy Characteristics'!$C:$C,0))),"",INDEX('Policy Characteristics'!F:F,MATCH($C1123,'Policy Characteristics'!$C:$C,0)))</f>
        <v>0</v>
      </c>
      <c r="M1123" s="284">
        <f>IF(ISBLANK(INDEX('Policy Characteristics'!G:G,MATCH($C1123,'Policy Characteristics'!$C:$C,0))),"",INDEX('Policy Characteristics'!G:G,MATCH($C1123,'Policy Characteristics'!$C:$C,0)))</f>
        <v>0.25</v>
      </c>
      <c r="N1123" s="284">
        <f>IF(ISBLANK(INDEX('Policy Characteristics'!H:H,MATCH($C1123,'Policy Characteristics'!$C:$C,0))),"",INDEX('Policy Characteristics'!H:H,MATCH($C1123,'Policy Characteristics'!$C:$C,0)))</f>
        <v>0.01</v>
      </c>
      <c r="O1123" s="276" t="str">
        <f>IF(ISBLANK(INDEX('Policy Characteristics'!I:I,MATCH($C1123,'Policy Characteristics'!$C:$C,0))),"",INDEX('Policy Characteristics'!I:I,MATCH($C1123,'Policy Characteristics'!$C:$C,0)))</f>
        <v>% reduction in energy use</v>
      </c>
      <c r="P1123" s="276" t="str">
        <f>IF(ISBLANK(INDEX('Policy Characteristics'!J:J,MATCH($C1123,'Policy Characteristics'!$C:$C,0))),"",INDEX('Policy Characteristics'!J:J,MATCH($C1123,'Policy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3" s="276" t="str">
        <f>IF(ISBLANK(INDEX('Policy Characteristics'!K:K,MATCH($C1123,'Policy Characteristics'!$C:$C,0))),"",INDEX('Policy Characteristics'!K:K,MATCH($C1123,'Policy Characteristics'!$C:$C,0)))</f>
        <v>industry-ag-main.html#eff-stds</v>
      </c>
      <c r="R1123" s="276" t="str">
        <f>IF(ISBLANK(INDEX('Policy Characteristics'!L:L,MATCH($C1123,'Policy Characteristics'!$C:$C,0))),"",INDEX('Policy Characteristics'!L:L,MATCH($C1123,'Policy Characteristics'!$C:$C,0)))</f>
        <v>industry-energy-efficiency-standards.html</v>
      </c>
    </row>
    <row r="1124" spans="1:18" s="4" customFormat="1" x14ac:dyDescent="0.25">
      <c r="A1124" s="276" t="str">
        <f>IF(ISBLANK(INDEX('Policy Characteristics'!A:A,MATCH($C1124,'Policy Characteristics'!$C:$C,0))),"",INDEX('Policy Characteristics'!A:A,MATCH($C1124,'Policy Characteristics'!$C:$C,0)))</f>
        <v>Industry</v>
      </c>
      <c r="B1124" s="285" t="str">
        <f>IF(ISBLANK(INDEX('Policy Characteristics'!B:B,MATCH($C1124,'Policy Characteristics'!$C:$C,0))),"",INDEX('Policy Characteristics'!B:B,MATCH($C1124,'Policy Characteristics'!$C:$C,0)))</f>
        <v>Industry Energy Efficiency Standards</v>
      </c>
      <c r="C1124" s="276" t="str">
        <f t="shared" si="42"/>
        <v>Percentage Improvement in Eqpt Efficiency Standards above BAU</v>
      </c>
      <c r="D1124" s="6" t="s">
        <v>3118</v>
      </c>
      <c r="E1124" s="47" t="s">
        <v>2429</v>
      </c>
      <c r="F1124" t="s">
        <v>3080</v>
      </c>
      <c r="G1124" s="47" t="s">
        <v>2435</v>
      </c>
      <c r="H1124" s="44">
        <v>1133</v>
      </c>
      <c r="I1124" s="347" t="s">
        <v>45</v>
      </c>
      <c r="J1124" s="277" t="str">
        <f>IF(ISBLANK(INDEX('Policy Characteristics'!D:D,MATCH($C1124,'Policy Characteristics'!$C:$C,0))),"",INDEX('Policy Characteristics'!D:D,MATCH($C1124,'Policy Characteristics'!$C:$C,0)))</f>
        <v>Industry Energy Efficiency Standards</v>
      </c>
      <c r="K1124" s="276" t="str">
        <f>IF(ISBLANK(INDEX('Policy Characteristics'!E:E,MATCH($C1124,'Policy Characteristics'!$C:$C,0))),"",INDEX('Policy Characteristics'!E:E,MATCH($C1124,'Policy Characteristics'!$C:$C,0)))</f>
        <v>indst efficiency standards</v>
      </c>
      <c r="L1124" s="284">
        <f>IF(ISBLANK(INDEX('Policy Characteristics'!F:F,MATCH($C1124,'Policy Characteristics'!$C:$C,0))),"",INDEX('Policy Characteristics'!F:F,MATCH($C1124,'Policy Characteristics'!$C:$C,0)))</f>
        <v>0</v>
      </c>
      <c r="M1124" s="284">
        <f>IF(ISBLANK(INDEX('Policy Characteristics'!G:G,MATCH($C1124,'Policy Characteristics'!$C:$C,0))),"",INDEX('Policy Characteristics'!G:G,MATCH($C1124,'Policy Characteristics'!$C:$C,0)))</f>
        <v>0.25</v>
      </c>
      <c r="N1124" s="284">
        <f>IF(ISBLANK(INDEX('Policy Characteristics'!H:H,MATCH($C1124,'Policy Characteristics'!$C:$C,0))),"",INDEX('Policy Characteristics'!H:H,MATCH($C1124,'Policy Characteristics'!$C:$C,0)))</f>
        <v>0.01</v>
      </c>
      <c r="O1124" s="276" t="str">
        <f>IF(ISBLANK(INDEX('Policy Characteristics'!I:I,MATCH($C1124,'Policy Characteristics'!$C:$C,0))),"",INDEX('Policy Characteristics'!I:I,MATCH($C1124,'Policy Characteristics'!$C:$C,0)))</f>
        <v>% reduction in energy use</v>
      </c>
      <c r="P1124" s="276" t="str">
        <f>IF(ISBLANK(INDEX('Policy Characteristics'!J:J,MATCH($C1124,'Policy Characteristics'!$C:$C,0))),"",INDEX('Policy Characteristics'!J:J,MATCH($C1124,'Policy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4" s="276" t="str">
        <f>IF(ISBLANK(INDEX('Policy Characteristics'!K:K,MATCH($C1124,'Policy Characteristics'!$C:$C,0))),"",INDEX('Policy Characteristics'!K:K,MATCH($C1124,'Policy Characteristics'!$C:$C,0)))</f>
        <v>industry-ag-main.html#eff-stds</v>
      </c>
      <c r="R1124" s="276" t="str">
        <f>IF(ISBLANK(INDEX('Policy Characteristics'!L:L,MATCH($C1124,'Policy Characteristics'!$C:$C,0))),"",INDEX('Policy Characteristics'!L:L,MATCH($C1124,'Policy Characteristics'!$C:$C,0)))</f>
        <v>industry-energy-efficiency-standards.html</v>
      </c>
    </row>
    <row r="1125" spans="1:18" s="4" customFormat="1" x14ac:dyDescent="0.25">
      <c r="A1125" s="276" t="str">
        <f>IF(ISBLANK(INDEX('Policy Characteristics'!A:A,MATCH($C1125,'Policy Characteristics'!$C:$C,0))),"",INDEX('Policy Characteristics'!A:A,MATCH($C1125,'Policy Characteristics'!$C:$C,0)))</f>
        <v>Industry</v>
      </c>
      <c r="B1125" s="285" t="str">
        <f>IF(ISBLANK(INDEX('Policy Characteristics'!B:B,MATCH($C1125,'Policy Characteristics'!$C:$C,0))),"",INDEX('Policy Characteristics'!B:B,MATCH($C1125,'Policy Characteristics'!$C:$C,0)))</f>
        <v>Industry Energy Efficiency Standards</v>
      </c>
      <c r="C1125" s="276" t="str">
        <f t="shared" si="42"/>
        <v>Percentage Improvement in Eqpt Efficiency Standards above BAU</v>
      </c>
      <c r="D1125" s="6" t="s">
        <v>3118</v>
      </c>
      <c r="E1125" s="47" t="s">
        <v>2736</v>
      </c>
      <c r="F1125" t="s">
        <v>3080</v>
      </c>
      <c r="G1125" s="47" t="s">
        <v>2739</v>
      </c>
      <c r="H1125" s="44">
        <v>1134</v>
      </c>
      <c r="I1125" s="347" t="s">
        <v>45</v>
      </c>
      <c r="J1125" s="277" t="str">
        <f>IF(ISBLANK(INDEX('Policy Characteristics'!D:D,MATCH($C1125,'Policy Characteristics'!$C:$C,0))),"",INDEX('Policy Characteristics'!D:D,MATCH($C1125,'Policy Characteristics'!$C:$C,0)))</f>
        <v>Industry Energy Efficiency Standards</v>
      </c>
      <c r="K1125" s="276" t="str">
        <f>IF(ISBLANK(INDEX('Policy Characteristics'!E:E,MATCH($C1125,'Policy Characteristics'!$C:$C,0))),"",INDEX('Policy Characteristics'!E:E,MATCH($C1125,'Policy Characteristics'!$C:$C,0)))</f>
        <v>indst efficiency standards</v>
      </c>
      <c r="L1125" s="284">
        <f>IF(ISBLANK(INDEX('Policy Characteristics'!F:F,MATCH($C1125,'Policy Characteristics'!$C:$C,0))),"",INDEX('Policy Characteristics'!F:F,MATCH($C1125,'Policy Characteristics'!$C:$C,0)))</f>
        <v>0</v>
      </c>
      <c r="M1125" s="284">
        <f>IF(ISBLANK(INDEX('Policy Characteristics'!G:G,MATCH($C1125,'Policy Characteristics'!$C:$C,0))),"",INDEX('Policy Characteristics'!G:G,MATCH($C1125,'Policy Characteristics'!$C:$C,0)))</f>
        <v>0.25</v>
      </c>
      <c r="N1125" s="284">
        <f>IF(ISBLANK(INDEX('Policy Characteristics'!H:H,MATCH($C1125,'Policy Characteristics'!$C:$C,0))),"",INDEX('Policy Characteristics'!H:H,MATCH($C1125,'Policy Characteristics'!$C:$C,0)))</f>
        <v>0.01</v>
      </c>
      <c r="O1125" s="276" t="str">
        <f>IF(ISBLANK(INDEX('Policy Characteristics'!I:I,MATCH($C1125,'Policy Characteristics'!$C:$C,0))),"",INDEX('Policy Characteristics'!I:I,MATCH($C1125,'Policy Characteristics'!$C:$C,0)))</f>
        <v>% reduction in energy use</v>
      </c>
      <c r="P1125" s="276" t="str">
        <f>IF(ISBLANK(INDEX('Policy Characteristics'!J:J,MATCH($C1125,'Policy Characteristics'!$C:$C,0))),"",INDEX('Policy Characteristics'!J:J,MATCH($C1125,'Policy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5" s="276" t="str">
        <f>IF(ISBLANK(INDEX('Policy Characteristics'!K:K,MATCH($C1125,'Policy Characteristics'!$C:$C,0))),"",INDEX('Policy Characteristics'!K:K,MATCH($C1125,'Policy Characteristics'!$C:$C,0)))</f>
        <v>industry-ag-main.html#eff-stds</v>
      </c>
      <c r="R1125" s="276" t="str">
        <f>IF(ISBLANK(INDEX('Policy Characteristics'!L:L,MATCH($C1125,'Policy Characteristics'!$C:$C,0))),"",INDEX('Policy Characteristics'!L:L,MATCH($C1125,'Policy Characteristics'!$C:$C,0)))</f>
        <v>industry-energy-efficiency-standards.html</v>
      </c>
    </row>
    <row r="1126" spans="1:18" s="4" customFormat="1" x14ac:dyDescent="0.25">
      <c r="A1126" s="276" t="str">
        <f>IF(ISBLANK(INDEX('Policy Characteristics'!A:A,MATCH($C1126,'Policy Characteristics'!$C:$C,0))),"",INDEX('Policy Characteristics'!A:A,MATCH($C1126,'Policy Characteristics'!$C:$C,0)))</f>
        <v>Industry</v>
      </c>
      <c r="B1126" s="285" t="str">
        <f>IF(ISBLANK(INDEX('Policy Characteristics'!B:B,MATCH($C1126,'Policy Characteristics'!$C:$C,0))),"",INDEX('Policy Characteristics'!B:B,MATCH($C1126,'Policy Characteristics'!$C:$C,0)))</f>
        <v>Industry Energy Efficiency Standards</v>
      </c>
      <c r="C1126" s="276" t="str">
        <f t="shared" si="42"/>
        <v>Percentage Improvement in Eqpt Efficiency Standards above BAU</v>
      </c>
      <c r="D1126" s="6" t="s">
        <v>3118</v>
      </c>
      <c r="E1126" s="47" t="s">
        <v>2737</v>
      </c>
      <c r="F1126" t="s">
        <v>3080</v>
      </c>
      <c r="G1126" s="47" t="s">
        <v>2741</v>
      </c>
      <c r="H1126" s="44">
        <v>1135</v>
      </c>
      <c r="I1126" s="347" t="s">
        <v>45</v>
      </c>
      <c r="J1126" s="277" t="str">
        <f>IF(ISBLANK(INDEX('Policy Characteristics'!D:D,MATCH($C1126,'Policy Characteristics'!$C:$C,0))),"",INDEX('Policy Characteristics'!D:D,MATCH($C1126,'Policy Characteristics'!$C:$C,0)))</f>
        <v>Industry Energy Efficiency Standards</v>
      </c>
      <c r="K1126" s="276" t="str">
        <f>IF(ISBLANK(INDEX('Policy Characteristics'!E:E,MATCH($C1126,'Policy Characteristics'!$C:$C,0))),"",INDEX('Policy Characteristics'!E:E,MATCH($C1126,'Policy Characteristics'!$C:$C,0)))</f>
        <v>indst efficiency standards</v>
      </c>
      <c r="L1126" s="284">
        <f>IF(ISBLANK(INDEX('Policy Characteristics'!F:F,MATCH($C1126,'Policy Characteristics'!$C:$C,0))),"",INDEX('Policy Characteristics'!F:F,MATCH($C1126,'Policy Characteristics'!$C:$C,0)))</f>
        <v>0</v>
      </c>
      <c r="M1126" s="284">
        <f>IF(ISBLANK(INDEX('Policy Characteristics'!G:G,MATCH($C1126,'Policy Characteristics'!$C:$C,0))),"",INDEX('Policy Characteristics'!G:G,MATCH($C1126,'Policy Characteristics'!$C:$C,0)))</f>
        <v>0.25</v>
      </c>
      <c r="N1126" s="284">
        <f>IF(ISBLANK(INDEX('Policy Characteristics'!H:H,MATCH($C1126,'Policy Characteristics'!$C:$C,0))),"",INDEX('Policy Characteristics'!H:H,MATCH($C1126,'Policy Characteristics'!$C:$C,0)))</f>
        <v>0.01</v>
      </c>
      <c r="O1126" s="276" t="str">
        <f>IF(ISBLANK(INDEX('Policy Characteristics'!I:I,MATCH($C1126,'Policy Characteristics'!$C:$C,0))),"",INDEX('Policy Characteristics'!I:I,MATCH($C1126,'Policy Characteristics'!$C:$C,0)))</f>
        <v>% reduction in energy use</v>
      </c>
      <c r="P1126" s="276" t="str">
        <f>IF(ISBLANK(INDEX('Policy Characteristics'!J:J,MATCH($C1126,'Policy Characteristics'!$C:$C,0))),"",INDEX('Policy Characteristics'!J:J,MATCH($C1126,'Policy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6" s="276" t="str">
        <f>IF(ISBLANK(INDEX('Policy Characteristics'!K:K,MATCH($C1126,'Policy Characteristics'!$C:$C,0))),"",INDEX('Policy Characteristics'!K:K,MATCH($C1126,'Policy Characteristics'!$C:$C,0)))</f>
        <v>industry-ag-main.html#eff-stds</v>
      </c>
      <c r="R1126" s="276" t="str">
        <f>IF(ISBLANK(INDEX('Policy Characteristics'!L:L,MATCH($C1126,'Policy Characteristics'!$C:$C,0))),"",INDEX('Policy Characteristics'!L:L,MATCH($C1126,'Policy Characteristics'!$C:$C,0)))</f>
        <v>industry-energy-efficiency-standards.html</v>
      </c>
    </row>
    <row r="1127" spans="1:18" s="4" customFormat="1" x14ac:dyDescent="0.25">
      <c r="A1127" s="276" t="str">
        <f>IF(ISBLANK(INDEX('Policy Characteristics'!A:A,MATCH($C1127,'Policy Characteristics'!$C:$C,0))),"",INDEX('Policy Characteristics'!A:A,MATCH($C1127,'Policy Characteristics'!$C:$C,0)))</f>
        <v>Industry</v>
      </c>
      <c r="B1127" s="285" t="str">
        <f>IF(ISBLANK(INDEX('Policy Characteristics'!B:B,MATCH($C1127,'Policy Characteristics'!$C:$C,0))),"",INDEX('Policy Characteristics'!B:B,MATCH($C1127,'Policy Characteristics'!$C:$C,0)))</f>
        <v>Industry Energy Efficiency Standards</v>
      </c>
      <c r="C1127" s="276" t="str">
        <f t="shared" si="42"/>
        <v>Percentage Improvement in Eqpt Efficiency Standards above BAU</v>
      </c>
      <c r="D1127" s="6" t="s">
        <v>3118</v>
      </c>
      <c r="E1127" s="47" t="s">
        <v>2738</v>
      </c>
      <c r="F1127" t="s">
        <v>3080</v>
      </c>
      <c r="G1127" s="47" t="s">
        <v>2742</v>
      </c>
      <c r="H1127" s="44">
        <v>1136</v>
      </c>
      <c r="I1127" s="347" t="s">
        <v>44</v>
      </c>
      <c r="J1127" s="277" t="str">
        <f>IF(ISBLANK(INDEX('Policy Characteristics'!D:D,MATCH($C1127,'Policy Characteristics'!$C:$C,0))),"",INDEX('Policy Characteristics'!D:D,MATCH($C1127,'Policy Characteristics'!$C:$C,0)))</f>
        <v>Industry Energy Efficiency Standards</v>
      </c>
      <c r="K1127" s="276" t="str">
        <f>IF(ISBLANK(INDEX('Policy Characteristics'!E:E,MATCH($C1127,'Policy Characteristics'!$C:$C,0))),"",INDEX('Policy Characteristics'!E:E,MATCH($C1127,'Policy Characteristics'!$C:$C,0)))</f>
        <v>indst efficiency standards</v>
      </c>
      <c r="L1127" s="284">
        <f>IF(ISBLANK(INDEX('Policy Characteristics'!F:F,MATCH($C1127,'Policy Characteristics'!$C:$C,0))),"",INDEX('Policy Characteristics'!F:F,MATCH($C1127,'Policy Characteristics'!$C:$C,0)))</f>
        <v>0</v>
      </c>
      <c r="M1127" s="284">
        <f>IF(ISBLANK(INDEX('Policy Characteristics'!G:G,MATCH($C1127,'Policy Characteristics'!$C:$C,0))),"",INDEX('Policy Characteristics'!G:G,MATCH($C1127,'Policy Characteristics'!$C:$C,0)))</f>
        <v>0.25</v>
      </c>
      <c r="N1127" s="284">
        <f>IF(ISBLANK(INDEX('Policy Characteristics'!H:H,MATCH($C1127,'Policy Characteristics'!$C:$C,0))),"",INDEX('Policy Characteristics'!H:H,MATCH($C1127,'Policy Characteristics'!$C:$C,0)))</f>
        <v>0.01</v>
      </c>
      <c r="O1127" s="276" t="str">
        <f>IF(ISBLANK(INDEX('Policy Characteristics'!I:I,MATCH($C1127,'Policy Characteristics'!$C:$C,0))),"",INDEX('Policy Characteristics'!I:I,MATCH($C1127,'Policy Characteristics'!$C:$C,0)))</f>
        <v>% reduction in energy use</v>
      </c>
      <c r="P1127" s="276" t="str">
        <f>IF(ISBLANK(INDEX('Policy Characteristics'!J:J,MATCH($C1127,'Policy Characteristics'!$C:$C,0))),"",INDEX('Policy Characteristics'!J:J,MATCH($C1127,'Policy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7" s="276" t="str">
        <f>IF(ISBLANK(INDEX('Policy Characteristics'!K:K,MATCH($C1127,'Policy Characteristics'!$C:$C,0))),"",INDEX('Policy Characteristics'!K:K,MATCH($C1127,'Policy Characteristics'!$C:$C,0)))</f>
        <v>industry-ag-main.html#eff-stds</v>
      </c>
      <c r="R1127" s="276" t="str">
        <f>IF(ISBLANK(INDEX('Policy Characteristics'!L:L,MATCH($C1127,'Policy Characteristics'!$C:$C,0))),"",INDEX('Policy Characteristics'!L:L,MATCH($C1127,'Policy Characteristics'!$C:$C,0)))</f>
        <v>industry-energy-efficiency-standards.html</v>
      </c>
    </row>
    <row r="1128" spans="1:18" s="4" customFormat="1" x14ac:dyDescent="0.25">
      <c r="A1128" s="276" t="str">
        <f>IF(ISBLANK(INDEX('Policy Characteristics'!A:A,MATCH($C1128,'Policy Characteristics'!$C:$C,0))),"",INDEX('Policy Characteristics'!A:A,MATCH($C1128,'Policy Characteristics'!$C:$C,0)))</f>
        <v>Industry</v>
      </c>
      <c r="B1128" s="285" t="str">
        <f>IF(ISBLANK(INDEX('Policy Characteristics'!B:B,MATCH($C1128,'Policy Characteristics'!$C:$C,0))),"",INDEX('Policy Characteristics'!B:B,MATCH($C1128,'Policy Characteristics'!$C:$C,0)))</f>
        <v>Industry Energy Efficiency Standards</v>
      </c>
      <c r="C1128" s="276" t="str">
        <f t="shared" si="42"/>
        <v>Percentage Improvement in Eqpt Efficiency Standards above BAU</v>
      </c>
      <c r="D1128" s="6" t="s">
        <v>3118</v>
      </c>
      <c r="E1128" s="47" t="s">
        <v>2735</v>
      </c>
      <c r="F1128" t="s">
        <v>3080</v>
      </c>
      <c r="G1128" s="47" t="s">
        <v>2740</v>
      </c>
      <c r="H1128" s="44">
        <v>1137</v>
      </c>
      <c r="I1128" s="347" t="s">
        <v>45</v>
      </c>
      <c r="J1128" s="277" t="str">
        <f>IF(ISBLANK(INDEX('Policy Characteristics'!D:D,MATCH($C1128,'Policy Characteristics'!$C:$C,0))),"",INDEX('Policy Characteristics'!D:D,MATCH($C1128,'Policy Characteristics'!$C:$C,0)))</f>
        <v>Industry Energy Efficiency Standards</v>
      </c>
      <c r="K1128" s="276" t="str">
        <f>IF(ISBLANK(INDEX('Policy Characteristics'!E:E,MATCH($C1128,'Policy Characteristics'!$C:$C,0))),"",INDEX('Policy Characteristics'!E:E,MATCH($C1128,'Policy Characteristics'!$C:$C,0)))</f>
        <v>indst efficiency standards</v>
      </c>
      <c r="L1128" s="284">
        <f>IF(ISBLANK(INDEX('Policy Characteristics'!F:F,MATCH($C1128,'Policy Characteristics'!$C:$C,0))),"",INDEX('Policy Characteristics'!F:F,MATCH($C1128,'Policy Characteristics'!$C:$C,0)))</f>
        <v>0</v>
      </c>
      <c r="M1128" s="284">
        <f>IF(ISBLANK(INDEX('Policy Characteristics'!G:G,MATCH($C1128,'Policy Characteristics'!$C:$C,0))),"",INDEX('Policy Characteristics'!G:G,MATCH($C1128,'Policy Characteristics'!$C:$C,0)))</f>
        <v>0.25</v>
      </c>
      <c r="N1128" s="284">
        <f>IF(ISBLANK(INDEX('Policy Characteristics'!H:H,MATCH($C1128,'Policy Characteristics'!$C:$C,0))),"",INDEX('Policy Characteristics'!H:H,MATCH($C1128,'Policy Characteristics'!$C:$C,0)))</f>
        <v>0.01</v>
      </c>
      <c r="O1128" s="276" t="str">
        <f>IF(ISBLANK(INDEX('Policy Characteristics'!I:I,MATCH($C1128,'Policy Characteristics'!$C:$C,0))),"",INDEX('Policy Characteristics'!I:I,MATCH($C1128,'Policy Characteristics'!$C:$C,0)))</f>
        <v>% reduction in energy use</v>
      </c>
      <c r="P1128" s="276" t="str">
        <f>IF(ISBLANK(INDEX('Policy Characteristics'!J:J,MATCH($C1128,'Policy Characteristics'!$C:$C,0))),"",INDEX('Policy Characteristics'!J:J,MATCH($C1128,'Policy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8" s="276" t="str">
        <f>IF(ISBLANK(INDEX('Policy Characteristics'!K:K,MATCH($C1128,'Policy Characteristics'!$C:$C,0))),"",INDEX('Policy Characteristics'!K:K,MATCH($C1128,'Policy Characteristics'!$C:$C,0)))</f>
        <v>industry-ag-main.html#eff-stds</v>
      </c>
      <c r="R1128" s="276" t="str">
        <f>IF(ISBLANK(INDEX('Policy Characteristics'!L:L,MATCH($C1128,'Policy Characteristics'!$C:$C,0))),"",INDEX('Policy Characteristics'!L:L,MATCH($C1128,'Policy Characteristics'!$C:$C,0)))</f>
        <v>industry-energy-efficiency-standards.html</v>
      </c>
    </row>
    <row r="1129" spans="1:18" s="4" customFormat="1" x14ac:dyDescent="0.25">
      <c r="A1129" s="276" t="str">
        <f>IF(ISBLANK(INDEX('Policy Characteristics'!A:A,MATCH($C1129,'Policy Characteristics'!$C:$C,0))),"",INDEX('Policy Characteristics'!A:A,MATCH($C1129,'Policy Characteristics'!$C:$C,0)))</f>
        <v>Industry</v>
      </c>
      <c r="B1129" s="285" t="str">
        <f>IF(ISBLANK(INDEX('Policy Characteristics'!B:B,MATCH($C1129,'Policy Characteristics'!$C:$C,0))),"",INDEX('Policy Characteristics'!B:B,MATCH($C1129,'Policy Characteristics'!$C:$C,0)))</f>
        <v>Industry Energy Efficiency Standards</v>
      </c>
      <c r="C1129" s="276" t="str">
        <f t="shared" si="42"/>
        <v>Percentage Improvement in Eqpt Efficiency Standards above BAU</v>
      </c>
      <c r="D1129" s="6" t="s">
        <v>3119</v>
      </c>
      <c r="E1129" s="47" t="s">
        <v>2424</v>
      </c>
      <c r="F1129" t="s">
        <v>3081</v>
      </c>
      <c r="G1129" s="47" t="s">
        <v>2430</v>
      </c>
      <c r="H1129" s="44">
        <v>1138</v>
      </c>
      <c r="I1129" s="347" t="s">
        <v>44</v>
      </c>
      <c r="J1129" s="277" t="str">
        <f>IF(ISBLANK(INDEX('Policy Characteristics'!D:D,MATCH($C1129,'Policy Characteristics'!$C:$C,0))),"",INDEX('Policy Characteristics'!D:D,MATCH($C1129,'Policy Characteristics'!$C:$C,0)))</f>
        <v>Industry Energy Efficiency Standards</v>
      </c>
      <c r="K1129" s="276" t="str">
        <f>IF(ISBLANK(INDEX('Policy Characteristics'!E:E,MATCH($C1129,'Policy Characteristics'!$C:$C,0))),"",INDEX('Policy Characteristics'!E:E,MATCH($C1129,'Policy Characteristics'!$C:$C,0)))</f>
        <v>indst efficiency standards</v>
      </c>
      <c r="L1129" s="284">
        <f>IF(ISBLANK(INDEX('Policy Characteristics'!F:F,MATCH($C1129,'Policy Characteristics'!$C:$C,0))),"",INDEX('Policy Characteristics'!F:F,MATCH($C1129,'Policy Characteristics'!$C:$C,0)))</f>
        <v>0</v>
      </c>
      <c r="M1129" s="284">
        <f>IF(ISBLANK(INDEX('Policy Characteristics'!G:G,MATCH($C1129,'Policy Characteristics'!$C:$C,0))),"",INDEX('Policy Characteristics'!G:G,MATCH($C1129,'Policy Characteristics'!$C:$C,0)))</f>
        <v>0.25</v>
      </c>
      <c r="N1129" s="284">
        <f>IF(ISBLANK(INDEX('Policy Characteristics'!H:H,MATCH($C1129,'Policy Characteristics'!$C:$C,0))),"",INDEX('Policy Characteristics'!H:H,MATCH($C1129,'Policy Characteristics'!$C:$C,0)))</f>
        <v>0.01</v>
      </c>
      <c r="O1129" s="276" t="str">
        <f>IF(ISBLANK(INDEX('Policy Characteristics'!I:I,MATCH($C1129,'Policy Characteristics'!$C:$C,0))),"",INDEX('Policy Characteristics'!I:I,MATCH($C1129,'Policy Characteristics'!$C:$C,0)))</f>
        <v>% reduction in energy use</v>
      </c>
      <c r="P1129" s="276" t="str">
        <f>IF(ISBLANK(INDEX('Policy Characteristics'!J:J,MATCH($C1129,'Policy Characteristics'!$C:$C,0))),"",INDEX('Policy Characteristics'!J:J,MATCH($C1129,'Policy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29" s="276" t="str">
        <f>IF(ISBLANK(INDEX('Policy Characteristics'!K:K,MATCH($C1129,'Policy Characteristics'!$C:$C,0))),"",INDEX('Policy Characteristics'!K:K,MATCH($C1129,'Policy Characteristics'!$C:$C,0)))</f>
        <v>industry-ag-main.html#eff-stds</v>
      </c>
      <c r="R1129" s="276" t="str">
        <f>IF(ISBLANK(INDEX('Policy Characteristics'!L:L,MATCH($C1129,'Policy Characteristics'!$C:$C,0))),"",INDEX('Policy Characteristics'!L:L,MATCH($C1129,'Policy Characteristics'!$C:$C,0)))</f>
        <v>industry-energy-efficiency-standards.html</v>
      </c>
    </row>
    <row r="1130" spans="1:18" s="4" customFormat="1" x14ac:dyDescent="0.25">
      <c r="A1130" s="276" t="str">
        <f>IF(ISBLANK(INDEX('Policy Characteristics'!A:A,MATCH($C1130,'Policy Characteristics'!$C:$C,0))),"",INDEX('Policy Characteristics'!A:A,MATCH($C1130,'Policy Characteristics'!$C:$C,0)))</f>
        <v>Industry</v>
      </c>
      <c r="B1130" s="285" t="str">
        <f>IF(ISBLANK(INDEX('Policy Characteristics'!B:B,MATCH($C1130,'Policy Characteristics'!$C:$C,0))),"",INDEX('Policy Characteristics'!B:B,MATCH($C1130,'Policy Characteristics'!$C:$C,0)))</f>
        <v>Industry Energy Efficiency Standards</v>
      </c>
      <c r="C1130" s="276" t="str">
        <f t="shared" si="42"/>
        <v>Percentage Improvement in Eqpt Efficiency Standards above BAU</v>
      </c>
      <c r="D1130" s="6" t="s">
        <v>3119</v>
      </c>
      <c r="E1130" s="47" t="s">
        <v>2425</v>
      </c>
      <c r="F1130" t="s">
        <v>3081</v>
      </c>
      <c r="G1130" s="47" t="s">
        <v>2433</v>
      </c>
      <c r="H1130" s="44">
        <v>1139</v>
      </c>
      <c r="I1130" s="347" t="s">
        <v>44</v>
      </c>
      <c r="J1130" s="277" t="str">
        <f>IF(ISBLANK(INDEX('Policy Characteristics'!D:D,MATCH($C1130,'Policy Characteristics'!$C:$C,0))),"",INDEX('Policy Characteristics'!D:D,MATCH($C1130,'Policy Characteristics'!$C:$C,0)))</f>
        <v>Industry Energy Efficiency Standards</v>
      </c>
      <c r="K1130" s="276" t="str">
        <f>IF(ISBLANK(INDEX('Policy Characteristics'!E:E,MATCH($C1130,'Policy Characteristics'!$C:$C,0))),"",INDEX('Policy Characteristics'!E:E,MATCH($C1130,'Policy Characteristics'!$C:$C,0)))</f>
        <v>indst efficiency standards</v>
      </c>
      <c r="L1130" s="284">
        <f>IF(ISBLANK(INDEX('Policy Characteristics'!F:F,MATCH($C1130,'Policy Characteristics'!$C:$C,0))),"",INDEX('Policy Characteristics'!F:F,MATCH($C1130,'Policy Characteristics'!$C:$C,0)))</f>
        <v>0</v>
      </c>
      <c r="M1130" s="284">
        <f>IF(ISBLANK(INDEX('Policy Characteristics'!G:G,MATCH($C1130,'Policy Characteristics'!$C:$C,0))),"",INDEX('Policy Characteristics'!G:G,MATCH($C1130,'Policy Characteristics'!$C:$C,0)))</f>
        <v>0.25</v>
      </c>
      <c r="N1130" s="284">
        <f>IF(ISBLANK(INDEX('Policy Characteristics'!H:H,MATCH($C1130,'Policy Characteristics'!$C:$C,0))),"",INDEX('Policy Characteristics'!H:H,MATCH($C1130,'Policy Characteristics'!$C:$C,0)))</f>
        <v>0.01</v>
      </c>
      <c r="O1130" s="276" t="str">
        <f>IF(ISBLANK(INDEX('Policy Characteristics'!I:I,MATCH($C1130,'Policy Characteristics'!$C:$C,0))),"",INDEX('Policy Characteristics'!I:I,MATCH($C1130,'Policy Characteristics'!$C:$C,0)))</f>
        <v>% reduction in energy use</v>
      </c>
      <c r="P1130" s="276" t="str">
        <f>IF(ISBLANK(INDEX('Policy Characteristics'!J:J,MATCH($C1130,'Policy Characteristics'!$C:$C,0))),"",INDEX('Policy Characteristics'!J:J,MATCH($C1130,'Policy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0" s="276" t="str">
        <f>IF(ISBLANK(INDEX('Policy Characteristics'!K:K,MATCH($C1130,'Policy Characteristics'!$C:$C,0))),"",INDEX('Policy Characteristics'!K:K,MATCH($C1130,'Policy Characteristics'!$C:$C,0)))</f>
        <v>industry-ag-main.html#eff-stds</v>
      </c>
      <c r="R1130" s="276" t="str">
        <f>IF(ISBLANK(INDEX('Policy Characteristics'!L:L,MATCH($C1130,'Policy Characteristics'!$C:$C,0))),"",INDEX('Policy Characteristics'!L:L,MATCH($C1130,'Policy Characteristics'!$C:$C,0)))</f>
        <v>industry-energy-efficiency-standards.html</v>
      </c>
    </row>
    <row r="1131" spans="1:18" s="4" customFormat="1" x14ac:dyDescent="0.25">
      <c r="A1131" s="276" t="str">
        <f>IF(ISBLANK(INDEX('Policy Characteristics'!A:A,MATCH($C1131,'Policy Characteristics'!$C:$C,0))),"",INDEX('Policy Characteristics'!A:A,MATCH($C1131,'Policy Characteristics'!$C:$C,0)))</f>
        <v>Industry</v>
      </c>
      <c r="B1131" s="285" t="str">
        <f>IF(ISBLANK(INDEX('Policy Characteristics'!B:B,MATCH($C1131,'Policy Characteristics'!$C:$C,0))),"",INDEX('Policy Characteristics'!B:B,MATCH($C1131,'Policy Characteristics'!$C:$C,0)))</f>
        <v>Industry Energy Efficiency Standards</v>
      </c>
      <c r="C1131" s="276" t="str">
        <f t="shared" si="42"/>
        <v>Percentage Improvement in Eqpt Efficiency Standards above BAU</v>
      </c>
      <c r="D1131" s="6" t="s">
        <v>3119</v>
      </c>
      <c r="E1131" s="47" t="s">
        <v>2426</v>
      </c>
      <c r="F1131" t="s">
        <v>3081</v>
      </c>
      <c r="G1131" s="47" t="s">
        <v>2434</v>
      </c>
      <c r="H1131" s="44">
        <v>1140</v>
      </c>
      <c r="I1131" s="347" t="s">
        <v>44</v>
      </c>
      <c r="J1131" s="277" t="str">
        <f>IF(ISBLANK(INDEX('Policy Characteristics'!D:D,MATCH($C1131,'Policy Characteristics'!$C:$C,0))),"",INDEX('Policy Characteristics'!D:D,MATCH($C1131,'Policy Characteristics'!$C:$C,0)))</f>
        <v>Industry Energy Efficiency Standards</v>
      </c>
      <c r="K1131" s="276" t="str">
        <f>IF(ISBLANK(INDEX('Policy Characteristics'!E:E,MATCH($C1131,'Policy Characteristics'!$C:$C,0))),"",INDEX('Policy Characteristics'!E:E,MATCH($C1131,'Policy Characteristics'!$C:$C,0)))</f>
        <v>indst efficiency standards</v>
      </c>
      <c r="L1131" s="284">
        <f>IF(ISBLANK(INDEX('Policy Characteristics'!F:F,MATCH($C1131,'Policy Characteristics'!$C:$C,0))),"",INDEX('Policy Characteristics'!F:F,MATCH($C1131,'Policy Characteristics'!$C:$C,0)))</f>
        <v>0</v>
      </c>
      <c r="M1131" s="284">
        <f>IF(ISBLANK(INDEX('Policy Characteristics'!G:G,MATCH($C1131,'Policy Characteristics'!$C:$C,0))),"",INDEX('Policy Characteristics'!G:G,MATCH($C1131,'Policy Characteristics'!$C:$C,0)))</f>
        <v>0.25</v>
      </c>
      <c r="N1131" s="284">
        <f>IF(ISBLANK(INDEX('Policy Characteristics'!H:H,MATCH($C1131,'Policy Characteristics'!$C:$C,0))),"",INDEX('Policy Characteristics'!H:H,MATCH($C1131,'Policy Characteristics'!$C:$C,0)))</f>
        <v>0.01</v>
      </c>
      <c r="O1131" s="276" t="str">
        <f>IF(ISBLANK(INDEX('Policy Characteristics'!I:I,MATCH($C1131,'Policy Characteristics'!$C:$C,0))),"",INDEX('Policy Characteristics'!I:I,MATCH($C1131,'Policy Characteristics'!$C:$C,0)))</f>
        <v>% reduction in energy use</v>
      </c>
      <c r="P1131" s="276" t="str">
        <f>IF(ISBLANK(INDEX('Policy Characteristics'!J:J,MATCH($C1131,'Policy Characteristics'!$C:$C,0))),"",INDEX('Policy Characteristics'!J:J,MATCH($C1131,'Policy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1" s="276" t="str">
        <f>IF(ISBLANK(INDEX('Policy Characteristics'!K:K,MATCH($C1131,'Policy Characteristics'!$C:$C,0))),"",INDEX('Policy Characteristics'!K:K,MATCH($C1131,'Policy Characteristics'!$C:$C,0)))</f>
        <v>industry-ag-main.html#eff-stds</v>
      </c>
      <c r="R1131" s="276" t="str">
        <f>IF(ISBLANK(INDEX('Policy Characteristics'!L:L,MATCH($C1131,'Policy Characteristics'!$C:$C,0))),"",INDEX('Policy Characteristics'!L:L,MATCH($C1131,'Policy Characteristics'!$C:$C,0)))</f>
        <v>industry-energy-efficiency-standards.html</v>
      </c>
    </row>
    <row r="1132" spans="1:18" s="4" customFormat="1" x14ac:dyDescent="0.25">
      <c r="A1132" s="276" t="str">
        <f>IF(ISBLANK(INDEX('Policy Characteristics'!A:A,MATCH($C1132,'Policy Characteristics'!$C:$C,0))),"",INDEX('Policy Characteristics'!A:A,MATCH($C1132,'Policy Characteristics'!$C:$C,0)))</f>
        <v>Industry</v>
      </c>
      <c r="B1132" s="285" t="str">
        <f>IF(ISBLANK(INDEX('Policy Characteristics'!B:B,MATCH($C1132,'Policy Characteristics'!$C:$C,0))),"",INDEX('Policy Characteristics'!B:B,MATCH($C1132,'Policy Characteristics'!$C:$C,0)))</f>
        <v>Industry Energy Efficiency Standards</v>
      </c>
      <c r="C1132" s="276" t="str">
        <f t="shared" si="42"/>
        <v>Percentage Improvement in Eqpt Efficiency Standards above BAU</v>
      </c>
      <c r="D1132" s="6" t="s">
        <v>3119</v>
      </c>
      <c r="E1132" s="47" t="s">
        <v>2427</v>
      </c>
      <c r="F1132" t="s">
        <v>3081</v>
      </c>
      <c r="G1132" s="47" t="s">
        <v>2431</v>
      </c>
      <c r="H1132" s="44">
        <v>1141</v>
      </c>
      <c r="I1132" s="347" t="s">
        <v>45</v>
      </c>
      <c r="J1132" s="277" t="str">
        <f>IF(ISBLANK(INDEX('Policy Characteristics'!D:D,MATCH($C1132,'Policy Characteristics'!$C:$C,0))),"",INDEX('Policy Characteristics'!D:D,MATCH($C1132,'Policy Characteristics'!$C:$C,0)))</f>
        <v>Industry Energy Efficiency Standards</v>
      </c>
      <c r="K1132" s="276" t="str">
        <f>IF(ISBLANK(INDEX('Policy Characteristics'!E:E,MATCH($C1132,'Policy Characteristics'!$C:$C,0))),"",INDEX('Policy Characteristics'!E:E,MATCH($C1132,'Policy Characteristics'!$C:$C,0)))</f>
        <v>indst efficiency standards</v>
      </c>
      <c r="L1132" s="284">
        <f>IF(ISBLANK(INDEX('Policy Characteristics'!F:F,MATCH($C1132,'Policy Characteristics'!$C:$C,0))),"",INDEX('Policy Characteristics'!F:F,MATCH($C1132,'Policy Characteristics'!$C:$C,0)))</f>
        <v>0</v>
      </c>
      <c r="M1132" s="284">
        <f>IF(ISBLANK(INDEX('Policy Characteristics'!G:G,MATCH($C1132,'Policy Characteristics'!$C:$C,0))),"",INDEX('Policy Characteristics'!G:G,MATCH($C1132,'Policy Characteristics'!$C:$C,0)))</f>
        <v>0.25</v>
      </c>
      <c r="N1132" s="284">
        <f>IF(ISBLANK(INDEX('Policy Characteristics'!H:H,MATCH($C1132,'Policy Characteristics'!$C:$C,0))),"",INDEX('Policy Characteristics'!H:H,MATCH($C1132,'Policy Characteristics'!$C:$C,0)))</f>
        <v>0.01</v>
      </c>
      <c r="O1132" s="276" t="str">
        <f>IF(ISBLANK(INDEX('Policy Characteristics'!I:I,MATCH($C1132,'Policy Characteristics'!$C:$C,0))),"",INDEX('Policy Characteristics'!I:I,MATCH($C1132,'Policy Characteristics'!$C:$C,0)))</f>
        <v>% reduction in energy use</v>
      </c>
      <c r="P1132" s="276" t="str">
        <f>IF(ISBLANK(INDEX('Policy Characteristics'!J:J,MATCH($C1132,'Policy Characteristics'!$C:$C,0))),"",INDEX('Policy Characteristics'!J:J,MATCH($C1132,'Policy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2" s="276" t="str">
        <f>IF(ISBLANK(INDEX('Policy Characteristics'!K:K,MATCH($C1132,'Policy Characteristics'!$C:$C,0))),"",INDEX('Policy Characteristics'!K:K,MATCH($C1132,'Policy Characteristics'!$C:$C,0)))</f>
        <v>industry-ag-main.html#eff-stds</v>
      </c>
      <c r="R1132" s="276" t="str">
        <f>IF(ISBLANK(INDEX('Policy Characteristics'!L:L,MATCH($C1132,'Policy Characteristics'!$C:$C,0))),"",INDEX('Policy Characteristics'!L:L,MATCH($C1132,'Policy Characteristics'!$C:$C,0)))</f>
        <v>industry-energy-efficiency-standards.html</v>
      </c>
    </row>
    <row r="1133" spans="1:18" s="4" customFormat="1" x14ac:dyDescent="0.25">
      <c r="A1133" s="276" t="str">
        <f>IF(ISBLANK(INDEX('Policy Characteristics'!A:A,MATCH($C1133,'Policy Characteristics'!$C:$C,0))),"",INDEX('Policy Characteristics'!A:A,MATCH($C1133,'Policy Characteristics'!$C:$C,0)))</f>
        <v>Industry</v>
      </c>
      <c r="B1133" s="285" t="str">
        <f>IF(ISBLANK(INDEX('Policy Characteristics'!B:B,MATCH($C1133,'Policy Characteristics'!$C:$C,0))),"",INDEX('Policy Characteristics'!B:B,MATCH($C1133,'Policy Characteristics'!$C:$C,0)))</f>
        <v>Industry Energy Efficiency Standards</v>
      </c>
      <c r="C1133" s="276" t="str">
        <f t="shared" si="42"/>
        <v>Percentage Improvement in Eqpt Efficiency Standards above BAU</v>
      </c>
      <c r="D1133" s="6" t="s">
        <v>3119</v>
      </c>
      <c r="E1133" s="47" t="s">
        <v>2428</v>
      </c>
      <c r="F1133" t="s">
        <v>3081</v>
      </c>
      <c r="G1133" s="47" t="s">
        <v>2432</v>
      </c>
      <c r="H1133" s="44">
        <v>1142</v>
      </c>
      <c r="I1133" s="347" t="s">
        <v>44</v>
      </c>
      <c r="J1133" s="277" t="str">
        <f>IF(ISBLANK(INDEX('Policy Characteristics'!D:D,MATCH($C1133,'Policy Characteristics'!$C:$C,0))),"",INDEX('Policy Characteristics'!D:D,MATCH($C1133,'Policy Characteristics'!$C:$C,0)))</f>
        <v>Industry Energy Efficiency Standards</v>
      </c>
      <c r="K1133" s="276" t="str">
        <f>IF(ISBLANK(INDEX('Policy Characteristics'!E:E,MATCH($C1133,'Policy Characteristics'!$C:$C,0))),"",INDEX('Policy Characteristics'!E:E,MATCH($C1133,'Policy Characteristics'!$C:$C,0)))</f>
        <v>indst efficiency standards</v>
      </c>
      <c r="L1133" s="284">
        <f>IF(ISBLANK(INDEX('Policy Characteristics'!F:F,MATCH($C1133,'Policy Characteristics'!$C:$C,0))),"",INDEX('Policy Characteristics'!F:F,MATCH($C1133,'Policy Characteristics'!$C:$C,0)))</f>
        <v>0</v>
      </c>
      <c r="M1133" s="284">
        <f>IF(ISBLANK(INDEX('Policy Characteristics'!G:G,MATCH($C1133,'Policy Characteristics'!$C:$C,0))),"",INDEX('Policy Characteristics'!G:G,MATCH($C1133,'Policy Characteristics'!$C:$C,0)))</f>
        <v>0.25</v>
      </c>
      <c r="N1133" s="284">
        <f>IF(ISBLANK(INDEX('Policy Characteristics'!H:H,MATCH($C1133,'Policy Characteristics'!$C:$C,0))),"",INDEX('Policy Characteristics'!H:H,MATCH($C1133,'Policy Characteristics'!$C:$C,0)))</f>
        <v>0.01</v>
      </c>
      <c r="O1133" s="276" t="str">
        <f>IF(ISBLANK(INDEX('Policy Characteristics'!I:I,MATCH($C1133,'Policy Characteristics'!$C:$C,0))),"",INDEX('Policy Characteristics'!I:I,MATCH($C1133,'Policy Characteristics'!$C:$C,0)))</f>
        <v>% reduction in energy use</v>
      </c>
      <c r="P1133" s="276" t="str">
        <f>IF(ISBLANK(INDEX('Policy Characteristics'!J:J,MATCH($C1133,'Policy Characteristics'!$C:$C,0))),"",INDEX('Policy Characteristics'!J:J,MATCH($C1133,'Policy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3" s="276" t="str">
        <f>IF(ISBLANK(INDEX('Policy Characteristics'!K:K,MATCH($C1133,'Policy Characteristics'!$C:$C,0))),"",INDEX('Policy Characteristics'!K:K,MATCH($C1133,'Policy Characteristics'!$C:$C,0)))</f>
        <v>industry-ag-main.html#eff-stds</v>
      </c>
      <c r="R1133" s="276" t="str">
        <f>IF(ISBLANK(INDEX('Policy Characteristics'!L:L,MATCH($C1133,'Policy Characteristics'!$C:$C,0))),"",INDEX('Policy Characteristics'!L:L,MATCH($C1133,'Policy Characteristics'!$C:$C,0)))</f>
        <v>industry-energy-efficiency-standards.html</v>
      </c>
    </row>
    <row r="1134" spans="1:18" s="4" customFormat="1" x14ac:dyDescent="0.25">
      <c r="A1134" s="276" t="str">
        <f>IF(ISBLANK(INDEX('Policy Characteristics'!A:A,MATCH($C1134,'Policy Characteristics'!$C:$C,0))),"",INDEX('Policy Characteristics'!A:A,MATCH($C1134,'Policy Characteristics'!$C:$C,0)))</f>
        <v>Industry</v>
      </c>
      <c r="B1134" s="285" t="str">
        <f>IF(ISBLANK(INDEX('Policy Characteristics'!B:B,MATCH($C1134,'Policy Characteristics'!$C:$C,0))),"",INDEX('Policy Characteristics'!B:B,MATCH($C1134,'Policy Characteristics'!$C:$C,0)))</f>
        <v>Industry Energy Efficiency Standards</v>
      </c>
      <c r="C1134" s="276" t="str">
        <f t="shared" si="42"/>
        <v>Percentage Improvement in Eqpt Efficiency Standards above BAU</v>
      </c>
      <c r="D1134" s="6" t="s">
        <v>3119</v>
      </c>
      <c r="E1134" s="47" t="s">
        <v>2429</v>
      </c>
      <c r="F1134" t="s">
        <v>3081</v>
      </c>
      <c r="G1134" s="47" t="s">
        <v>2435</v>
      </c>
      <c r="H1134" s="44">
        <v>1143</v>
      </c>
      <c r="I1134" s="347" t="s">
        <v>45</v>
      </c>
      <c r="J1134" s="277" t="str">
        <f>IF(ISBLANK(INDEX('Policy Characteristics'!D:D,MATCH($C1134,'Policy Characteristics'!$C:$C,0))),"",INDEX('Policy Characteristics'!D:D,MATCH($C1134,'Policy Characteristics'!$C:$C,0)))</f>
        <v>Industry Energy Efficiency Standards</v>
      </c>
      <c r="K1134" s="276" t="str">
        <f>IF(ISBLANK(INDEX('Policy Characteristics'!E:E,MATCH($C1134,'Policy Characteristics'!$C:$C,0))),"",INDEX('Policy Characteristics'!E:E,MATCH($C1134,'Policy Characteristics'!$C:$C,0)))</f>
        <v>indst efficiency standards</v>
      </c>
      <c r="L1134" s="284">
        <f>IF(ISBLANK(INDEX('Policy Characteristics'!F:F,MATCH($C1134,'Policy Characteristics'!$C:$C,0))),"",INDEX('Policy Characteristics'!F:F,MATCH($C1134,'Policy Characteristics'!$C:$C,0)))</f>
        <v>0</v>
      </c>
      <c r="M1134" s="284">
        <f>IF(ISBLANK(INDEX('Policy Characteristics'!G:G,MATCH($C1134,'Policy Characteristics'!$C:$C,0))),"",INDEX('Policy Characteristics'!G:G,MATCH($C1134,'Policy Characteristics'!$C:$C,0)))</f>
        <v>0.25</v>
      </c>
      <c r="N1134" s="284">
        <f>IF(ISBLANK(INDEX('Policy Characteristics'!H:H,MATCH($C1134,'Policy Characteristics'!$C:$C,0))),"",INDEX('Policy Characteristics'!H:H,MATCH($C1134,'Policy Characteristics'!$C:$C,0)))</f>
        <v>0.01</v>
      </c>
      <c r="O1134" s="276" t="str">
        <f>IF(ISBLANK(INDEX('Policy Characteristics'!I:I,MATCH($C1134,'Policy Characteristics'!$C:$C,0))),"",INDEX('Policy Characteristics'!I:I,MATCH($C1134,'Policy Characteristics'!$C:$C,0)))</f>
        <v>% reduction in energy use</v>
      </c>
      <c r="P1134" s="276" t="str">
        <f>IF(ISBLANK(INDEX('Policy Characteristics'!J:J,MATCH($C1134,'Policy Characteristics'!$C:$C,0))),"",INDEX('Policy Characteristics'!J:J,MATCH($C1134,'Policy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4" s="276" t="str">
        <f>IF(ISBLANK(INDEX('Policy Characteristics'!K:K,MATCH($C1134,'Policy Characteristics'!$C:$C,0))),"",INDEX('Policy Characteristics'!K:K,MATCH($C1134,'Policy Characteristics'!$C:$C,0)))</f>
        <v>industry-ag-main.html#eff-stds</v>
      </c>
      <c r="R1134" s="276" t="str">
        <f>IF(ISBLANK(INDEX('Policy Characteristics'!L:L,MATCH($C1134,'Policy Characteristics'!$C:$C,0))),"",INDEX('Policy Characteristics'!L:L,MATCH($C1134,'Policy Characteristics'!$C:$C,0)))</f>
        <v>industry-energy-efficiency-standards.html</v>
      </c>
    </row>
    <row r="1135" spans="1:18" s="4" customFormat="1" x14ac:dyDescent="0.25">
      <c r="A1135" s="276" t="str">
        <f>IF(ISBLANK(INDEX('Policy Characteristics'!A:A,MATCH($C1135,'Policy Characteristics'!$C:$C,0))),"",INDEX('Policy Characteristics'!A:A,MATCH($C1135,'Policy Characteristics'!$C:$C,0)))</f>
        <v>Industry</v>
      </c>
      <c r="B1135" s="285" t="str">
        <f>IF(ISBLANK(INDEX('Policy Characteristics'!B:B,MATCH($C1135,'Policy Characteristics'!$C:$C,0))),"",INDEX('Policy Characteristics'!B:B,MATCH($C1135,'Policy Characteristics'!$C:$C,0)))</f>
        <v>Industry Energy Efficiency Standards</v>
      </c>
      <c r="C1135" s="276" t="str">
        <f t="shared" si="42"/>
        <v>Percentage Improvement in Eqpt Efficiency Standards above BAU</v>
      </c>
      <c r="D1135" s="6" t="s">
        <v>3119</v>
      </c>
      <c r="E1135" s="47" t="s">
        <v>2736</v>
      </c>
      <c r="F1135" t="s">
        <v>3081</v>
      </c>
      <c r="G1135" s="47" t="s">
        <v>2739</v>
      </c>
      <c r="H1135" s="44">
        <v>1144</v>
      </c>
      <c r="I1135" s="347" t="s">
        <v>45</v>
      </c>
      <c r="J1135" s="277" t="str">
        <f>IF(ISBLANK(INDEX('Policy Characteristics'!D:D,MATCH($C1135,'Policy Characteristics'!$C:$C,0))),"",INDEX('Policy Characteristics'!D:D,MATCH($C1135,'Policy Characteristics'!$C:$C,0)))</f>
        <v>Industry Energy Efficiency Standards</v>
      </c>
      <c r="K1135" s="276" t="str">
        <f>IF(ISBLANK(INDEX('Policy Characteristics'!E:E,MATCH($C1135,'Policy Characteristics'!$C:$C,0))),"",INDEX('Policy Characteristics'!E:E,MATCH($C1135,'Policy Characteristics'!$C:$C,0)))</f>
        <v>indst efficiency standards</v>
      </c>
      <c r="L1135" s="284">
        <f>IF(ISBLANK(INDEX('Policy Characteristics'!F:F,MATCH($C1135,'Policy Characteristics'!$C:$C,0))),"",INDEX('Policy Characteristics'!F:F,MATCH($C1135,'Policy Characteristics'!$C:$C,0)))</f>
        <v>0</v>
      </c>
      <c r="M1135" s="284">
        <f>IF(ISBLANK(INDEX('Policy Characteristics'!G:G,MATCH($C1135,'Policy Characteristics'!$C:$C,0))),"",INDEX('Policy Characteristics'!G:G,MATCH($C1135,'Policy Characteristics'!$C:$C,0)))</f>
        <v>0.25</v>
      </c>
      <c r="N1135" s="284">
        <f>IF(ISBLANK(INDEX('Policy Characteristics'!H:H,MATCH($C1135,'Policy Characteristics'!$C:$C,0))),"",INDEX('Policy Characteristics'!H:H,MATCH($C1135,'Policy Characteristics'!$C:$C,0)))</f>
        <v>0.01</v>
      </c>
      <c r="O1135" s="276" t="str">
        <f>IF(ISBLANK(INDEX('Policy Characteristics'!I:I,MATCH($C1135,'Policy Characteristics'!$C:$C,0))),"",INDEX('Policy Characteristics'!I:I,MATCH($C1135,'Policy Characteristics'!$C:$C,0)))</f>
        <v>% reduction in energy use</v>
      </c>
      <c r="P1135" s="276" t="str">
        <f>IF(ISBLANK(INDEX('Policy Characteristics'!J:J,MATCH($C1135,'Policy Characteristics'!$C:$C,0))),"",INDEX('Policy Characteristics'!J:J,MATCH($C1135,'Policy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5" s="276" t="str">
        <f>IF(ISBLANK(INDEX('Policy Characteristics'!K:K,MATCH($C1135,'Policy Characteristics'!$C:$C,0))),"",INDEX('Policy Characteristics'!K:K,MATCH($C1135,'Policy Characteristics'!$C:$C,0)))</f>
        <v>industry-ag-main.html#eff-stds</v>
      </c>
      <c r="R1135" s="276" t="str">
        <f>IF(ISBLANK(INDEX('Policy Characteristics'!L:L,MATCH($C1135,'Policy Characteristics'!$C:$C,0))),"",INDEX('Policy Characteristics'!L:L,MATCH($C1135,'Policy Characteristics'!$C:$C,0)))</f>
        <v>industry-energy-efficiency-standards.html</v>
      </c>
    </row>
    <row r="1136" spans="1:18" s="4" customFormat="1" x14ac:dyDescent="0.25">
      <c r="A1136" s="276" t="str">
        <f>IF(ISBLANK(INDEX('Policy Characteristics'!A:A,MATCH($C1136,'Policy Characteristics'!$C:$C,0))),"",INDEX('Policy Characteristics'!A:A,MATCH($C1136,'Policy Characteristics'!$C:$C,0)))</f>
        <v>Industry</v>
      </c>
      <c r="B1136" s="285" t="str">
        <f>IF(ISBLANK(INDEX('Policy Characteristics'!B:B,MATCH($C1136,'Policy Characteristics'!$C:$C,0))),"",INDEX('Policy Characteristics'!B:B,MATCH($C1136,'Policy Characteristics'!$C:$C,0)))</f>
        <v>Industry Energy Efficiency Standards</v>
      </c>
      <c r="C1136" s="276" t="str">
        <f t="shared" si="42"/>
        <v>Percentage Improvement in Eqpt Efficiency Standards above BAU</v>
      </c>
      <c r="D1136" s="6" t="s">
        <v>3119</v>
      </c>
      <c r="E1136" s="47" t="s">
        <v>2737</v>
      </c>
      <c r="F1136" t="s">
        <v>3081</v>
      </c>
      <c r="G1136" s="47" t="s">
        <v>2741</v>
      </c>
      <c r="H1136" s="44">
        <v>1145</v>
      </c>
      <c r="I1136" s="347" t="s">
        <v>45</v>
      </c>
      <c r="J1136" s="277" t="str">
        <f>IF(ISBLANK(INDEX('Policy Characteristics'!D:D,MATCH($C1136,'Policy Characteristics'!$C:$C,0))),"",INDEX('Policy Characteristics'!D:D,MATCH($C1136,'Policy Characteristics'!$C:$C,0)))</f>
        <v>Industry Energy Efficiency Standards</v>
      </c>
      <c r="K1136" s="276" t="str">
        <f>IF(ISBLANK(INDEX('Policy Characteristics'!E:E,MATCH($C1136,'Policy Characteristics'!$C:$C,0))),"",INDEX('Policy Characteristics'!E:E,MATCH($C1136,'Policy Characteristics'!$C:$C,0)))</f>
        <v>indst efficiency standards</v>
      </c>
      <c r="L1136" s="284">
        <f>IF(ISBLANK(INDEX('Policy Characteristics'!F:F,MATCH($C1136,'Policy Characteristics'!$C:$C,0))),"",INDEX('Policy Characteristics'!F:F,MATCH($C1136,'Policy Characteristics'!$C:$C,0)))</f>
        <v>0</v>
      </c>
      <c r="M1136" s="284">
        <f>IF(ISBLANK(INDEX('Policy Characteristics'!G:G,MATCH($C1136,'Policy Characteristics'!$C:$C,0))),"",INDEX('Policy Characteristics'!G:G,MATCH($C1136,'Policy Characteristics'!$C:$C,0)))</f>
        <v>0.25</v>
      </c>
      <c r="N1136" s="284">
        <f>IF(ISBLANK(INDEX('Policy Characteristics'!H:H,MATCH($C1136,'Policy Characteristics'!$C:$C,0))),"",INDEX('Policy Characteristics'!H:H,MATCH($C1136,'Policy Characteristics'!$C:$C,0)))</f>
        <v>0.01</v>
      </c>
      <c r="O1136" s="276" t="str">
        <f>IF(ISBLANK(INDEX('Policy Characteristics'!I:I,MATCH($C1136,'Policy Characteristics'!$C:$C,0))),"",INDEX('Policy Characteristics'!I:I,MATCH($C1136,'Policy Characteristics'!$C:$C,0)))</f>
        <v>% reduction in energy use</v>
      </c>
      <c r="P1136" s="276" t="str">
        <f>IF(ISBLANK(INDEX('Policy Characteristics'!J:J,MATCH($C1136,'Policy Characteristics'!$C:$C,0))),"",INDEX('Policy Characteristics'!J:J,MATCH($C1136,'Policy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6" s="276" t="str">
        <f>IF(ISBLANK(INDEX('Policy Characteristics'!K:K,MATCH($C1136,'Policy Characteristics'!$C:$C,0))),"",INDEX('Policy Characteristics'!K:K,MATCH($C1136,'Policy Characteristics'!$C:$C,0)))</f>
        <v>industry-ag-main.html#eff-stds</v>
      </c>
      <c r="R1136" s="276" t="str">
        <f>IF(ISBLANK(INDEX('Policy Characteristics'!L:L,MATCH($C1136,'Policy Characteristics'!$C:$C,0))),"",INDEX('Policy Characteristics'!L:L,MATCH($C1136,'Policy Characteristics'!$C:$C,0)))</f>
        <v>industry-energy-efficiency-standards.html</v>
      </c>
    </row>
    <row r="1137" spans="1:18" s="4" customFormat="1" x14ac:dyDescent="0.25">
      <c r="A1137" s="276" t="str">
        <f>IF(ISBLANK(INDEX('Policy Characteristics'!A:A,MATCH($C1137,'Policy Characteristics'!$C:$C,0))),"",INDEX('Policy Characteristics'!A:A,MATCH($C1137,'Policy Characteristics'!$C:$C,0)))</f>
        <v>Industry</v>
      </c>
      <c r="B1137" s="285" t="str">
        <f>IF(ISBLANK(INDEX('Policy Characteristics'!B:B,MATCH($C1137,'Policy Characteristics'!$C:$C,0))),"",INDEX('Policy Characteristics'!B:B,MATCH($C1137,'Policy Characteristics'!$C:$C,0)))</f>
        <v>Industry Energy Efficiency Standards</v>
      </c>
      <c r="C1137" s="276" t="str">
        <f t="shared" si="42"/>
        <v>Percentage Improvement in Eqpt Efficiency Standards above BAU</v>
      </c>
      <c r="D1137" s="6" t="s">
        <v>3119</v>
      </c>
      <c r="E1137" s="47" t="s">
        <v>2738</v>
      </c>
      <c r="F1137" t="s">
        <v>3081</v>
      </c>
      <c r="G1137" s="47" t="s">
        <v>2742</v>
      </c>
      <c r="H1137" s="44">
        <v>1146</v>
      </c>
      <c r="I1137" s="347" t="s">
        <v>44</v>
      </c>
      <c r="J1137" s="277" t="str">
        <f>IF(ISBLANK(INDEX('Policy Characteristics'!D:D,MATCH($C1137,'Policy Characteristics'!$C:$C,0))),"",INDEX('Policy Characteristics'!D:D,MATCH($C1137,'Policy Characteristics'!$C:$C,0)))</f>
        <v>Industry Energy Efficiency Standards</v>
      </c>
      <c r="K1137" s="276" t="str">
        <f>IF(ISBLANK(INDEX('Policy Characteristics'!E:E,MATCH($C1137,'Policy Characteristics'!$C:$C,0))),"",INDEX('Policy Characteristics'!E:E,MATCH($C1137,'Policy Characteristics'!$C:$C,0)))</f>
        <v>indst efficiency standards</v>
      </c>
      <c r="L1137" s="284">
        <f>IF(ISBLANK(INDEX('Policy Characteristics'!F:F,MATCH($C1137,'Policy Characteristics'!$C:$C,0))),"",INDEX('Policy Characteristics'!F:F,MATCH($C1137,'Policy Characteristics'!$C:$C,0)))</f>
        <v>0</v>
      </c>
      <c r="M1137" s="284">
        <f>IF(ISBLANK(INDEX('Policy Characteristics'!G:G,MATCH($C1137,'Policy Characteristics'!$C:$C,0))),"",INDEX('Policy Characteristics'!G:G,MATCH($C1137,'Policy Characteristics'!$C:$C,0)))</f>
        <v>0.25</v>
      </c>
      <c r="N1137" s="284">
        <f>IF(ISBLANK(INDEX('Policy Characteristics'!H:H,MATCH($C1137,'Policy Characteristics'!$C:$C,0))),"",INDEX('Policy Characteristics'!H:H,MATCH($C1137,'Policy Characteristics'!$C:$C,0)))</f>
        <v>0.01</v>
      </c>
      <c r="O1137" s="276" t="str">
        <f>IF(ISBLANK(INDEX('Policy Characteristics'!I:I,MATCH($C1137,'Policy Characteristics'!$C:$C,0))),"",INDEX('Policy Characteristics'!I:I,MATCH($C1137,'Policy Characteristics'!$C:$C,0)))</f>
        <v>% reduction in energy use</v>
      </c>
      <c r="P1137" s="276" t="str">
        <f>IF(ISBLANK(INDEX('Policy Characteristics'!J:J,MATCH($C1137,'Policy Characteristics'!$C:$C,0))),"",INDEX('Policy Characteristics'!J:J,MATCH($C1137,'Policy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7" s="276" t="str">
        <f>IF(ISBLANK(INDEX('Policy Characteristics'!K:K,MATCH($C1137,'Policy Characteristics'!$C:$C,0))),"",INDEX('Policy Characteristics'!K:K,MATCH($C1137,'Policy Characteristics'!$C:$C,0)))</f>
        <v>industry-ag-main.html#eff-stds</v>
      </c>
      <c r="R1137" s="276" t="str">
        <f>IF(ISBLANK(INDEX('Policy Characteristics'!L:L,MATCH($C1137,'Policy Characteristics'!$C:$C,0))),"",INDEX('Policy Characteristics'!L:L,MATCH($C1137,'Policy Characteristics'!$C:$C,0)))</f>
        <v>industry-energy-efficiency-standards.html</v>
      </c>
    </row>
    <row r="1138" spans="1:18" s="4" customFormat="1" x14ac:dyDescent="0.25">
      <c r="A1138" s="276" t="str">
        <f>IF(ISBLANK(INDEX('Policy Characteristics'!A:A,MATCH($C1138,'Policy Characteristics'!$C:$C,0))),"",INDEX('Policy Characteristics'!A:A,MATCH($C1138,'Policy Characteristics'!$C:$C,0)))</f>
        <v>Industry</v>
      </c>
      <c r="B1138" s="285" t="str">
        <f>IF(ISBLANK(INDEX('Policy Characteristics'!B:B,MATCH($C1138,'Policy Characteristics'!$C:$C,0))),"",INDEX('Policy Characteristics'!B:B,MATCH($C1138,'Policy Characteristics'!$C:$C,0)))</f>
        <v>Industry Energy Efficiency Standards</v>
      </c>
      <c r="C1138" s="276" t="str">
        <f t="shared" si="42"/>
        <v>Percentage Improvement in Eqpt Efficiency Standards above BAU</v>
      </c>
      <c r="D1138" s="6" t="s">
        <v>3119</v>
      </c>
      <c r="E1138" s="47" t="s">
        <v>2735</v>
      </c>
      <c r="F1138" t="s">
        <v>3081</v>
      </c>
      <c r="G1138" s="47" t="s">
        <v>2740</v>
      </c>
      <c r="H1138" s="44">
        <v>1147</v>
      </c>
      <c r="I1138" s="347" t="s">
        <v>45</v>
      </c>
      <c r="J1138" s="277" t="str">
        <f>IF(ISBLANK(INDEX('Policy Characteristics'!D:D,MATCH($C1138,'Policy Characteristics'!$C:$C,0))),"",INDEX('Policy Characteristics'!D:D,MATCH($C1138,'Policy Characteristics'!$C:$C,0)))</f>
        <v>Industry Energy Efficiency Standards</v>
      </c>
      <c r="K1138" s="276" t="str">
        <f>IF(ISBLANK(INDEX('Policy Characteristics'!E:E,MATCH($C1138,'Policy Characteristics'!$C:$C,0))),"",INDEX('Policy Characteristics'!E:E,MATCH($C1138,'Policy Characteristics'!$C:$C,0)))</f>
        <v>indst efficiency standards</v>
      </c>
      <c r="L1138" s="284">
        <f>IF(ISBLANK(INDEX('Policy Characteristics'!F:F,MATCH($C1138,'Policy Characteristics'!$C:$C,0))),"",INDEX('Policy Characteristics'!F:F,MATCH($C1138,'Policy Characteristics'!$C:$C,0)))</f>
        <v>0</v>
      </c>
      <c r="M1138" s="284">
        <f>IF(ISBLANK(INDEX('Policy Characteristics'!G:G,MATCH($C1138,'Policy Characteristics'!$C:$C,0))),"",INDEX('Policy Characteristics'!G:G,MATCH($C1138,'Policy Characteristics'!$C:$C,0)))</f>
        <v>0.25</v>
      </c>
      <c r="N1138" s="284">
        <f>IF(ISBLANK(INDEX('Policy Characteristics'!H:H,MATCH($C1138,'Policy Characteristics'!$C:$C,0))),"",INDEX('Policy Characteristics'!H:H,MATCH($C1138,'Policy Characteristics'!$C:$C,0)))</f>
        <v>0.01</v>
      </c>
      <c r="O1138" s="276" t="str">
        <f>IF(ISBLANK(INDEX('Policy Characteristics'!I:I,MATCH($C1138,'Policy Characteristics'!$C:$C,0))),"",INDEX('Policy Characteristics'!I:I,MATCH($C1138,'Policy Characteristics'!$C:$C,0)))</f>
        <v>% reduction in energy use</v>
      </c>
      <c r="P1138" s="276" t="str">
        <f>IF(ISBLANK(INDEX('Policy Characteristics'!J:J,MATCH($C1138,'Policy Characteristics'!$C:$C,0))),"",INDEX('Policy Characteristics'!J:J,MATCH($C1138,'Policy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8" s="276" t="str">
        <f>IF(ISBLANK(INDEX('Policy Characteristics'!K:K,MATCH($C1138,'Policy Characteristics'!$C:$C,0))),"",INDEX('Policy Characteristics'!K:K,MATCH($C1138,'Policy Characteristics'!$C:$C,0)))</f>
        <v>industry-ag-main.html#eff-stds</v>
      </c>
      <c r="R1138" s="276" t="str">
        <f>IF(ISBLANK(INDEX('Policy Characteristics'!L:L,MATCH($C1138,'Policy Characteristics'!$C:$C,0))),"",INDEX('Policy Characteristics'!L:L,MATCH($C1138,'Policy Characteristics'!$C:$C,0)))</f>
        <v>industry-energy-efficiency-standards.html</v>
      </c>
    </row>
    <row r="1139" spans="1:18" s="4" customFormat="1" x14ac:dyDescent="0.25">
      <c r="A1139" s="276" t="str">
        <f>IF(ISBLANK(INDEX('Policy Characteristics'!A:A,MATCH($C1139,'Policy Characteristics'!$C:$C,0))),"",INDEX('Policy Characteristics'!A:A,MATCH($C1139,'Policy Characteristics'!$C:$C,0)))</f>
        <v>Industry</v>
      </c>
      <c r="B1139" s="285" t="str">
        <f>IF(ISBLANK(INDEX('Policy Characteristics'!B:B,MATCH($C1139,'Policy Characteristics'!$C:$C,0))),"",INDEX('Policy Characteristics'!B:B,MATCH($C1139,'Policy Characteristics'!$C:$C,0)))</f>
        <v>Industry Energy Efficiency Standards</v>
      </c>
      <c r="C1139" s="276" t="str">
        <f t="shared" si="42"/>
        <v>Percentage Improvement in Eqpt Efficiency Standards above BAU</v>
      </c>
      <c r="D1139" s="6" t="s">
        <v>3120</v>
      </c>
      <c r="E1139" s="47" t="s">
        <v>2424</v>
      </c>
      <c r="F1139" t="s">
        <v>3082</v>
      </c>
      <c r="G1139" s="47" t="s">
        <v>2430</v>
      </c>
      <c r="H1139" s="44">
        <v>1148</v>
      </c>
      <c r="I1139" s="347" t="s">
        <v>44</v>
      </c>
      <c r="J1139" s="277" t="str">
        <f>IF(ISBLANK(INDEX('Policy Characteristics'!D:D,MATCH($C1139,'Policy Characteristics'!$C:$C,0))),"",INDEX('Policy Characteristics'!D:D,MATCH($C1139,'Policy Characteristics'!$C:$C,0)))</f>
        <v>Industry Energy Efficiency Standards</v>
      </c>
      <c r="K1139" s="276" t="str">
        <f>IF(ISBLANK(INDEX('Policy Characteristics'!E:E,MATCH($C1139,'Policy Characteristics'!$C:$C,0))),"",INDEX('Policy Characteristics'!E:E,MATCH($C1139,'Policy Characteristics'!$C:$C,0)))</f>
        <v>indst efficiency standards</v>
      </c>
      <c r="L1139" s="284">
        <f>IF(ISBLANK(INDEX('Policy Characteristics'!F:F,MATCH($C1139,'Policy Characteristics'!$C:$C,0))),"",INDEX('Policy Characteristics'!F:F,MATCH($C1139,'Policy Characteristics'!$C:$C,0)))</f>
        <v>0</v>
      </c>
      <c r="M1139" s="284">
        <f>IF(ISBLANK(INDEX('Policy Characteristics'!G:G,MATCH($C1139,'Policy Characteristics'!$C:$C,0))),"",INDEX('Policy Characteristics'!G:G,MATCH($C1139,'Policy Characteristics'!$C:$C,0)))</f>
        <v>0.25</v>
      </c>
      <c r="N1139" s="284">
        <f>IF(ISBLANK(INDEX('Policy Characteristics'!H:H,MATCH($C1139,'Policy Characteristics'!$C:$C,0))),"",INDEX('Policy Characteristics'!H:H,MATCH($C1139,'Policy Characteristics'!$C:$C,0)))</f>
        <v>0.01</v>
      </c>
      <c r="O1139" s="276" t="str">
        <f>IF(ISBLANK(INDEX('Policy Characteristics'!I:I,MATCH($C1139,'Policy Characteristics'!$C:$C,0))),"",INDEX('Policy Characteristics'!I:I,MATCH($C1139,'Policy Characteristics'!$C:$C,0)))</f>
        <v>% reduction in energy use</v>
      </c>
      <c r="P1139" s="276" t="str">
        <f>IF(ISBLANK(INDEX('Policy Characteristics'!J:J,MATCH($C1139,'Policy Characteristics'!$C:$C,0))),"",INDEX('Policy Characteristics'!J:J,MATCH($C1139,'Policy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39" s="276" t="str">
        <f>IF(ISBLANK(INDEX('Policy Characteristics'!K:K,MATCH($C1139,'Policy Characteristics'!$C:$C,0))),"",INDEX('Policy Characteristics'!K:K,MATCH($C1139,'Policy Characteristics'!$C:$C,0)))</f>
        <v>industry-ag-main.html#eff-stds</v>
      </c>
      <c r="R1139" s="276" t="str">
        <f>IF(ISBLANK(INDEX('Policy Characteristics'!L:L,MATCH($C1139,'Policy Characteristics'!$C:$C,0))),"",INDEX('Policy Characteristics'!L:L,MATCH($C1139,'Policy Characteristics'!$C:$C,0)))</f>
        <v>industry-energy-efficiency-standards.html</v>
      </c>
    </row>
    <row r="1140" spans="1:18" s="4" customFormat="1" x14ac:dyDescent="0.25">
      <c r="A1140" s="276" t="str">
        <f>IF(ISBLANK(INDEX('Policy Characteristics'!A:A,MATCH($C1140,'Policy Characteristics'!$C:$C,0))),"",INDEX('Policy Characteristics'!A:A,MATCH($C1140,'Policy Characteristics'!$C:$C,0)))</f>
        <v>Industry</v>
      </c>
      <c r="B1140" s="285" t="str">
        <f>IF(ISBLANK(INDEX('Policy Characteristics'!B:B,MATCH($C1140,'Policy Characteristics'!$C:$C,0))),"",INDEX('Policy Characteristics'!B:B,MATCH($C1140,'Policy Characteristics'!$C:$C,0)))</f>
        <v>Industry Energy Efficiency Standards</v>
      </c>
      <c r="C1140" s="276" t="str">
        <f t="shared" si="42"/>
        <v>Percentage Improvement in Eqpt Efficiency Standards above BAU</v>
      </c>
      <c r="D1140" s="6" t="s">
        <v>3120</v>
      </c>
      <c r="E1140" s="47" t="s">
        <v>2425</v>
      </c>
      <c r="F1140" t="s">
        <v>3082</v>
      </c>
      <c r="G1140" s="47" t="s">
        <v>2433</v>
      </c>
      <c r="H1140" s="44">
        <v>1149</v>
      </c>
      <c r="I1140" s="347" t="s">
        <v>44</v>
      </c>
      <c r="J1140" s="277" t="str">
        <f>IF(ISBLANK(INDEX('Policy Characteristics'!D:D,MATCH($C1140,'Policy Characteristics'!$C:$C,0))),"",INDEX('Policy Characteristics'!D:D,MATCH($C1140,'Policy Characteristics'!$C:$C,0)))</f>
        <v>Industry Energy Efficiency Standards</v>
      </c>
      <c r="K1140" s="276" t="str">
        <f>IF(ISBLANK(INDEX('Policy Characteristics'!E:E,MATCH($C1140,'Policy Characteristics'!$C:$C,0))),"",INDEX('Policy Characteristics'!E:E,MATCH($C1140,'Policy Characteristics'!$C:$C,0)))</f>
        <v>indst efficiency standards</v>
      </c>
      <c r="L1140" s="284">
        <f>IF(ISBLANK(INDEX('Policy Characteristics'!F:F,MATCH($C1140,'Policy Characteristics'!$C:$C,0))),"",INDEX('Policy Characteristics'!F:F,MATCH($C1140,'Policy Characteristics'!$C:$C,0)))</f>
        <v>0</v>
      </c>
      <c r="M1140" s="284">
        <f>IF(ISBLANK(INDEX('Policy Characteristics'!G:G,MATCH($C1140,'Policy Characteristics'!$C:$C,0))),"",INDEX('Policy Characteristics'!G:G,MATCH($C1140,'Policy Characteristics'!$C:$C,0)))</f>
        <v>0.25</v>
      </c>
      <c r="N1140" s="284">
        <f>IF(ISBLANK(INDEX('Policy Characteristics'!H:H,MATCH($C1140,'Policy Characteristics'!$C:$C,0))),"",INDEX('Policy Characteristics'!H:H,MATCH($C1140,'Policy Characteristics'!$C:$C,0)))</f>
        <v>0.01</v>
      </c>
      <c r="O1140" s="276" t="str">
        <f>IF(ISBLANK(INDEX('Policy Characteristics'!I:I,MATCH($C1140,'Policy Characteristics'!$C:$C,0))),"",INDEX('Policy Characteristics'!I:I,MATCH($C1140,'Policy Characteristics'!$C:$C,0)))</f>
        <v>% reduction in energy use</v>
      </c>
      <c r="P1140" s="276" t="str">
        <f>IF(ISBLANK(INDEX('Policy Characteristics'!J:J,MATCH($C1140,'Policy Characteristics'!$C:$C,0))),"",INDEX('Policy Characteristics'!J:J,MATCH($C1140,'Policy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0" s="276" t="str">
        <f>IF(ISBLANK(INDEX('Policy Characteristics'!K:K,MATCH($C1140,'Policy Characteristics'!$C:$C,0))),"",INDEX('Policy Characteristics'!K:K,MATCH($C1140,'Policy Characteristics'!$C:$C,0)))</f>
        <v>industry-ag-main.html#eff-stds</v>
      </c>
      <c r="R1140" s="276" t="str">
        <f>IF(ISBLANK(INDEX('Policy Characteristics'!L:L,MATCH($C1140,'Policy Characteristics'!$C:$C,0))),"",INDEX('Policy Characteristics'!L:L,MATCH($C1140,'Policy Characteristics'!$C:$C,0)))</f>
        <v>industry-energy-efficiency-standards.html</v>
      </c>
    </row>
    <row r="1141" spans="1:18" s="4" customFormat="1" x14ac:dyDescent="0.25">
      <c r="A1141" s="276" t="str">
        <f>IF(ISBLANK(INDEX('Policy Characteristics'!A:A,MATCH($C1141,'Policy Characteristics'!$C:$C,0))),"",INDEX('Policy Characteristics'!A:A,MATCH($C1141,'Policy Characteristics'!$C:$C,0)))</f>
        <v>Industry</v>
      </c>
      <c r="B1141" s="285" t="str">
        <f>IF(ISBLANK(INDEX('Policy Characteristics'!B:B,MATCH($C1141,'Policy Characteristics'!$C:$C,0))),"",INDEX('Policy Characteristics'!B:B,MATCH($C1141,'Policy Characteristics'!$C:$C,0)))</f>
        <v>Industry Energy Efficiency Standards</v>
      </c>
      <c r="C1141" s="276" t="str">
        <f t="shared" si="42"/>
        <v>Percentage Improvement in Eqpt Efficiency Standards above BAU</v>
      </c>
      <c r="D1141" s="6" t="s">
        <v>3120</v>
      </c>
      <c r="E1141" s="47" t="s">
        <v>2426</v>
      </c>
      <c r="F1141" t="s">
        <v>3082</v>
      </c>
      <c r="G1141" s="47" t="s">
        <v>2434</v>
      </c>
      <c r="H1141" s="44">
        <v>1150</v>
      </c>
      <c r="I1141" s="347" t="s">
        <v>44</v>
      </c>
      <c r="J1141" s="277" t="str">
        <f>IF(ISBLANK(INDEX('Policy Characteristics'!D:D,MATCH($C1141,'Policy Characteristics'!$C:$C,0))),"",INDEX('Policy Characteristics'!D:D,MATCH($C1141,'Policy Characteristics'!$C:$C,0)))</f>
        <v>Industry Energy Efficiency Standards</v>
      </c>
      <c r="K1141" s="276" t="str">
        <f>IF(ISBLANK(INDEX('Policy Characteristics'!E:E,MATCH($C1141,'Policy Characteristics'!$C:$C,0))),"",INDEX('Policy Characteristics'!E:E,MATCH($C1141,'Policy Characteristics'!$C:$C,0)))</f>
        <v>indst efficiency standards</v>
      </c>
      <c r="L1141" s="284">
        <f>IF(ISBLANK(INDEX('Policy Characteristics'!F:F,MATCH($C1141,'Policy Characteristics'!$C:$C,0))),"",INDEX('Policy Characteristics'!F:F,MATCH($C1141,'Policy Characteristics'!$C:$C,0)))</f>
        <v>0</v>
      </c>
      <c r="M1141" s="284">
        <f>IF(ISBLANK(INDEX('Policy Characteristics'!G:G,MATCH($C1141,'Policy Characteristics'!$C:$C,0))),"",INDEX('Policy Characteristics'!G:G,MATCH($C1141,'Policy Characteristics'!$C:$C,0)))</f>
        <v>0.25</v>
      </c>
      <c r="N1141" s="284">
        <f>IF(ISBLANK(INDEX('Policy Characteristics'!H:H,MATCH($C1141,'Policy Characteristics'!$C:$C,0))),"",INDEX('Policy Characteristics'!H:H,MATCH($C1141,'Policy Characteristics'!$C:$C,0)))</f>
        <v>0.01</v>
      </c>
      <c r="O1141" s="276" t="str">
        <f>IF(ISBLANK(INDEX('Policy Characteristics'!I:I,MATCH($C1141,'Policy Characteristics'!$C:$C,0))),"",INDEX('Policy Characteristics'!I:I,MATCH($C1141,'Policy Characteristics'!$C:$C,0)))</f>
        <v>% reduction in energy use</v>
      </c>
      <c r="P1141" s="276" t="str">
        <f>IF(ISBLANK(INDEX('Policy Characteristics'!J:J,MATCH($C1141,'Policy Characteristics'!$C:$C,0))),"",INDEX('Policy Characteristics'!J:J,MATCH($C1141,'Policy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1" s="276" t="str">
        <f>IF(ISBLANK(INDEX('Policy Characteristics'!K:K,MATCH($C1141,'Policy Characteristics'!$C:$C,0))),"",INDEX('Policy Characteristics'!K:K,MATCH($C1141,'Policy Characteristics'!$C:$C,0)))</f>
        <v>industry-ag-main.html#eff-stds</v>
      </c>
      <c r="R1141" s="276" t="str">
        <f>IF(ISBLANK(INDEX('Policy Characteristics'!L:L,MATCH($C1141,'Policy Characteristics'!$C:$C,0))),"",INDEX('Policy Characteristics'!L:L,MATCH($C1141,'Policy Characteristics'!$C:$C,0)))</f>
        <v>industry-energy-efficiency-standards.html</v>
      </c>
    </row>
    <row r="1142" spans="1:18" s="4" customFormat="1" x14ac:dyDescent="0.25">
      <c r="A1142" s="276" t="str">
        <f>IF(ISBLANK(INDEX('Policy Characteristics'!A:A,MATCH($C1142,'Policy Characteristics'!$C:$C,0))),"",INDEX('Policy Characteristics'!A:A,MATCH($C1142,'Policy Characteristics'!$C:$C,0)))</f>
        <v>Industry</v>
      </c>
      <c r="B1142" s="285" t="str">
        <f>IF(ISBLANK(INDEX('Policy Characteristics'!B:B,MATCH($C1142,'Policy Characteristics'!$C:$C,0))),"",INDEX('Policy Characteristics'!B:B,MATCH($C1142,'Policy Characteristics'!$C:$C,0)))</f>
        <v>Industry Energy Efficiency Standards</v>
      </c>
      <c r="C1142" s="276" t="str">
        <f t="shared" ref="C1142:C1198" si="43">C$949</f>
        <v>Percentage Improvement in Eqpt Efficiency Standards above BAU</v>
      </c>
      <c r="D1142" s="6" t="s">
        <v>3120</v>
      </c>
      <c r="E1142" s="47" t="s">
        <v>2427</v>
      </c>
      <c r="F1142" t="s">
        <v>3082</v>
      </c>
      <c r="G1142" s="47" t="s">
        <v>2431</v>
      </c>
      <c r="H1142" s="44">
        <v>1151</v>
      </c>
      <c r="I1142" s="347" t="s">
        <v>45</v>
      </c>
      <c r="J1142" s="277" t="str">
        <f>IF(ISBLANK(INDEX('Policy Characteristics'!D:D,MATCH($C1142,'Policy Characteristics'!$C:$C,0))),"",INDEX('Policy Characteristics'!D:D,MATCH($C1142,'Policy Characteristics'!$C:$C,0)))</f>
        <v>Industry Energy Efficiency Standards</v>
      </c>
      <c r="K1142" s="276" t="str">
        <f>IF(ISBLANK(INDEX('Policy Characteristics'!E:E,MATCH($C1142,'Policy Characteristics'!$C:$C,0))),"",INDEX('Policy Characteristics'!E:E,MATCH($C1142,'Policy Characteristics'!$C:$C,0)))</f>
        <v>indst efficiency standards</v>
      </c>
      <c r="L1142" s="284">
        <f>IF(ISBLANK(INDEX('Policy Characteristics'!F:F,MATCH($C1142,'Policy Characteristics'!$C:$C,0))),"",INDEX('Policy Characteristics'!F:F,MATCH($C1142,'Policy Characteristics'!$C:$C,0)))</f>
        <v>0</v>
      </c>
      <c r="M1142" s="284">
        <f>IF(ISBLANK(INDEX('Policy Characteristics'!G:G,MATCH($C1142,'Policy Characteristics'!$C:$C,0))),"",INDEX('Policy Characteristics'!G:G,MATCH($C1142,'Policy Characteristics'!$C:$C,0)))</f>
        <v>0.25</v>
      </c>
      <c r="N1142" s="284">
        <f>IF(ISBLANK(INDEX('Policy Characteristics'!H:H,MATCH($C1142,'Policy Characteristics'!$C:$C,0))),"",INDEX('Policy Characteristics'!H:H,MATCH($C1142,'Policy Characteristics'!$C:$C,0)))</f>
        <v>0.01</v>
      </c>
      <c r="O1142" s="276" t="str">
        <f>IF(ISBLANK(INDEX('Policy Characteristics'!I:I,MATCH($C1142,'Policy Characteristics'!$C:$C,0))),"",INDEX('Policy Characteristics'!I:I,MATCH($C1142,'Policy Characteristics'!$C:$C,0)))</f>
        <v>% reduction in energy use</v>
      </c>
      <c r="P1142" s="276" t="str">
        <f>IF(ISBLANK(INDEX('Policy Characteristics'!J:J,MATCH($C1142,'Policy Characteristics'!$C:$C,0))),"",INDEX('Policy Characteristics'!J:J,MATCH($C1142,'Policy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2" s="276" t="str">
        <f>IF(ISBLANK(INDEX('Policy Characteristics'!K:K,MATCH($C1142,'Policy Characteristics'!$C:$C,0))),"",INDEX('Policy Characteristics'!K:K,MATCH($C1142,'Policy Characteristics'!$C:$C,0)))</f>
        <v>industry-ag-main.html#eff-stds</v>
      </c>
      <c r="R1142" s="276" t="str">
        <f>IF(ISBLANK(INDEX('Policy Characteristics'!L:L,MATCH($C1142,'Policy Characteristics'!$C:$C,0))),"",INDEX('Policy Characteristics'!L:L,MATCH($C1142,'Policy Characteristics'!$C:$C,0)))</f>
        <v>industry-energy-efficiency-standards.html</v>
      </c>
    </row>
    <row r="1143" spans="1:18" s="4" customFormat="1" x14ac:dyDescent="0.25">
      <c r="A1143" s="276" t="str">
        <f>IF(ISBLANK(INDEX('Policy Characteristics'!A:A,MATCH($C1143,'Policy Characteristics'!$C:$C,0))),"",INDEX('Policy Characteristics'!A:A,MATCH($C1143,'Policy Characteristics'!$C:$C,0)))</f>
        <v>Industry</v>
      </c>
      <c r="B1143" s="285" t="str">
        <f>IF(ISBLANK(INDEX('Policy Characteristics'!B:B,MATCH($C1143,'Policy Characteristics'!$C:$C,0))),"",INDEX('Policy Characteristics'!B:B,MATCH($C1143,'Policy Characteristics'!$C:$C,0)))</f>
        <v>Industry Energy Efficiency Standards</v>
      </c>
      <c r="C1143" s="276" t="str">
        <f t="shared" si="43"/>
        <v>Percentage Improvement in Eqpt Efficiency Standards above BAU</v>
      </c>
      <c r="D1143" s="6" t="s">
        <v>3120</v>
      </c>
      <c r="E1143" s="47" t="s">
        <v>2428</v>
      </c>
      <c r="F1143" t="s">
        <v>3082</v>
      </c>
      <c r="G1143" s="47" t="s">
        <v>2432</v>
      </c>
      <c r="H1143" s="44">
        <v>1152</v>
      </c>
      <c r="I1143" s="347" t="s">
        <v>44</v>
      </c>
      <c r="J1143" s="277" t="str">
        <f>IF(ISBLANK(INDEX('Policy Characteristics'!D:D,MATCH($C1143,'Policy Characteristics'!$C:$C,0))),"",INDEX('Policy Characteristics'!D:D,MATCH($C1143,'Policy Characteristics'!$C:$C,0)))</f>
        <v>Industry Energy Efficiency Standards</v>
      </c>
      <c r="K1143" s="276" t="str">
        <f>IF(ISBLANK(INDEX('Policy Characteristics'!E:E,MATCH($C1143,'Policy Characteristics'!$C:$C,0))),"",INDEX('Policy Characteristics'!E:E,MATCH($C1143,'Policy Characteristics'!$C:$C,0)))</f>
        <v>indst efficiency standards</v>
      </c>
      <c r="L1143" s="284">
        <f>IF(ISBLANK(INDEX('Policy Characteristics'!F:F,MATCH($C1143,'Policy Characteristics'!$C:$C,0))),"",INDEX('Policy Characteristics'!F:F,MATCH($C1143,'Policy Characteristics'!$C:$C,0)))</f>
        <v>0</v>
      </c>
      <c r="M1143" s="284">
        <f>IF(ISBLANK(INDEX('Policy Characteristics'!G:G,MATCH($C1143,'Policy Characteristics'!$C:$C,0))),"",INDEX('Policy Characteristics'!G:G,MATCH($C1143,'Policy Characteristics'!$C:$C,0)))</f>
        <v>0.25</v>
      </c>
      <c r="N1143" s="284">
        <f>IF(ISBLANK(INDEX('Policy Characteristics'!H:H,MATCH($C1143,'Policy Characteristics'!$C:$C,0))),"",INDEX('Policy Characteristics'!H:H,MATCH($C1143,'Policy Characteristics'!$C:$C,0)))</f>
        <v>0.01</v>
      </c>
      <c r="O1143" s="276" t="str">
        <f>IF(ISBLANK(INDEX('Policy Characteristics'!I:I,MATCH($C1143,'Policy Characteristics'!$C:$C,0))),"",INDEX('Policy Characteristics'!I:I,MATCH($C1143,'Policy Characteristics'!$C:$C,0)))</f>
        <v>% reduction in energy use</v>
      </c>
      <c r="P1143" s="276" t="str">
        <f>IF(ISBLANK(INDEX('Policy Characteristics'!J:J,MATCH($C1143,'Policy Characteristics'!$C:$C,0))),"",INDEX('Policy Characteristics'!J:J,MATCH($C1143,'Policy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3" s="276" t="str">
        <f>IF(ISBLANK(INDEX('Policy Characteristics'!K:K,MATCH($C1143,'Policy Characteristics'!$C:$C,0))),"",INDEX('Policy Characteristics'!K:K,MATCH($C1143,'Policy Characteristics'!$C:$C,0)))</f>
        <v>industry-ag-main.html#eff-stds</v>
      </c>
      <c r="R1143" s="276" t="str">
        <f>IF(ISBLANK(INDEX('Policy Characteristics'!L:L,MATCH($C1143,'Policy Characteristics'!$C:$C,0))),"",INDEX('Policy Characteristics'!L:L,MATCH($C1143,'Policy Characteristics'!$C:$C,0)))</f>
        <v>industry-energy-efficiency-standards.html</v>
      </c>
    </row>
    <row r="1144" spans="1:18" s="4" customFormat="1" x14ac:dyDescent="0.25">
      <c r="A1144" s="276" t="str">
        <f>IF(ISBLANK(INDEX('Policy Characteristics'!A:A,MATCH($C1144,'Policy Characteristics'!$C:$C,0))),"",INDEX('Policy Characteristics'!A:A,MATCH($C1144,'Policy Characteristics'!$C:$C,0)))</f>
        <v>Industry</v>
      </c>
      <c r="B1144" s="285" t="str">
        <f>IF(ISBLANK(INDEX('Policy Characteristics'!B:B,MATCH($C1144,'Policy Characteristics'!$C:$C,0))),"",INDEX('Policy Characteristics'!B:B,MATCH($C1144,'Policy Characteristics'!$C:$C,0)))</f>
        <v>Industry Energy Efficiency Standards</v>
      </c>
      <c r="C1144" s="276" t="str">
        <f t="shared" si="43"/>
        <v>Percentage Improvement in Eqpt Efficiency Standards above BAU</v>
      </c>
      <c r="D1144" s="6" t="s">
        <v>3120</v>
      </c>
      <c r="E1144" s="47" t="s">
        <v>2429</v>
      </c>
      <c r="F1144" t="s">
        <v>3082</v>
      </c>
      <c r="G1144" s="47" t="s">
        <v>2435</v>
      </c>
      <c r="H1144" s="44">
        <v>1153</v>
      </c>
      <c r="I1144" s="347" t="s">
        <v>45</v>
      </c>
      <c r="J1144" s="277" t="str">
        <f>IF(ISBLANK(INDEX('Policy Characteristics'!D:D,MATCH($C1144,'Policy Characteristics'!$C:$C,0))),"",INDEX('Policy Characteristics'!D:D,MATCH($C1144,'Policy Characteristics'!$C:$C,0)))</f>
        <v>Industry Energy Efficiency Standards</v>
      </c>
      <c r="K1144" s="276" t="str">
        <f>IF(ISBLANK(INDEX('Policy Characteristics'!E:E,MATCH($C1144,'Policy Characteristics'!$C:$C,0))),"",INDEX('Policy Characteristics'!E:E,MATCH($C1144,'Policy Characteristics'!$C:$C,0)))</f>
        <v>indst efficiency standards</v>
      </c>
      <c r="L1144" s="284">
        <f>IF(ISBLANK(INDEX('Policy Characteristics'!F:F,MATCH($C1144,'Policy Characteristics'!$C:$C,0))),"",INDEX('Policy Characteristics'!F:F,MATCH($C1144,'Policy Characteristics'!$C:$C,0)))</f>
        <v>0</v>
      </c>
      <c r="M1144" s="284">
        <f>IF(ISBLANK(INDEX('Policy Characteristics'!G:G,MATCH($C1144,'Policy Characteristics'!$C:$C,0))),"",INDEX('Policy Characteristics'!G:G,MATCH($C1144,'Policy Characteristics'!$C:$C,0)))</f>
        <v>0.25</v>
      </c>
      <c r="N1144" s="284">
        <f>IF(ISBLANK(INDEX('Policy Characteristics'!H:H,MATCH($C1144,'Policy Characteristics'!$C:$C,0))),"",INDEX('Policy Characteristics'!H:H,MATCH($C1144,'Policy Characteristics'!$C:$C,0)))</f>
        <v>0.01</v>
      </c>
      <c r="O1144" s="276" t="str">
        <f>IF(ISBLANK(INDEX('Policy Characteristics'!I:I,MATCH($C1144,'Policy Characteristics'!$C:$C,0))),"",INDEX('Policy Characteristics'!I:I,MATCH($C1144,'Policy Characteristics'!$C:$C,0)))</f>
        <v>% reduction in energy use</v>
      </c>
      <c r="P1144" s="276" t="str">
        <f>IF(ISBLANK(INDEX('Policy Characteristics'!J:J,MATCH($C1144,'Policy Characteristics'!$C:$C,0))),"",INDEX('Policy Characteristics'!J:J,MATCH($C1144,'Policy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4" s="276" t="str">
        <f>IF(ISBLANK(INDEX('Policy Characteristics'!K:K,MATCH($C1144,'Policy Characteristics'!$C:$C,0))),"",INDEX('Policy Characteristics'!K:K,MATCH($C1144,'Policy Characteristics'!$C:$C,0)))</f>
        <v>industry-ag-main.html#eff-stds</v>
      </c>
      <c r="R1144" s="276" t="str">
        <f>IF(ISBLANK(INDEX('Policy Characteristics'!L:L,MATCH($C1144,'Policy Characteristics'!$C:$C,0))),"",INDEX('Policy Characteristics'!L:L,MATCH($C1144,'Policy Characteristics'!$C:$C,0)))</f>
        <v>industry-energy-efficiency-standards.html</v>
      </c>
    </row>
    <row r="1145" spans="1:18" s="4" customFormat="1" x14ac:dyDescent="0.25">
      <c r="A1145" s="276" t="str">
        <f>IF(ISBLANK(INDEX('Policy Characteristics'!A:A,MATCH($C1145,'Policy Characteristics'!$C:$C,0))),"",INDEX('Policy Characteristics'!A:A,MATCH($C1145,'Policy Characteristics'!$C:$C,0)))</f>
        <v>Industry</v>
      </c>
      <c r="B1145" s="285" t="str">
        <f>IF(ISBLANK(INDEX('Policy Characteristics'!B:B,MATCH($C1145,'Policy Characteristics'!$C:$C,0))),"",INDEX('Policy Characteristics'!B:B,MATCH($C1145,'Policy Characteristics'!$C:$C,0)))</f>
        <v>Industry Energy Efficiency Standards</v>
      </c>
      <c r="C1145" s="276" t="str">
        <f t="shared" si="43"/>
        <v>Percentage Improvement in Eqpt Efficiency Standards above BAU</v>
      </c>
      <c r="D1145" s="6" t="s">
        <v>3120</v>
      </c>
      <c r="E1145" s="47" t="s">
        <v>2736</v>
      </c>
      <c r="F1145" t="s">
        <v>3082</v>
      </c>
      <c r="G1145" s="47" t="s">
        <v>2739</v>
      </c>
      <c r="H1145" s="44">
        <v>1154</v>
      </c>
      <c r="I1145" s="347" t="s">
        <v>45</v>
      </c>
      <c r="J1145" s="277" t="str">
        <f>IF(ISBLANK(INDEX('Policy Characteristics'!D:D,MATCH($C1145,'Policy Characteristics'!$C:$C,0))),"",INDEX('Policy Characteristics'!D:D,MATCH($C1145,'Policy Characteristics'!$C:$C,0)))</f>
        <v>Industry Energy Efficiency Standards</v>
      </c>
      <c r="K1145" s="276" t="str">
        <f>IF(ISBLANK(INDEX('Policy Characteristics'!E:E,MATCH($C1145,'Policy Characteristics'!$C:$C,0))),"",INDEX('Policy Characteristics'!E:E,MATCH($C1145,'Policy Characteristics'!$C:$C,0)))</f>
        <v>indst efficiency standards</v>
      </c>
      <c r="L1145" s="284">
        <f>IF(ISBLANK(INDEX('Policy Characteristics'!F:F,MATCH($C1145,'Policy Characteristics'!$C:$C,0))),"",INDEX('Policy Characteristics'!F:F,MATCH($C1145,'Policy Characteristics'!$C:$C,0)))</f>
        <v>0</v>
      </c>
      <c r="M1145" s="284">
        <f>IF(ISBLANK(INDEX('Policy Characteristics'!G:G,MATCH($C1145,'Policy Characteristics'!$C:$C,0))),"",INDEX('Policy Characteristics'!G:G,MATCH($C1145,'Policy Characteristics'!$C:$C,0)))</f>
        <v>0.25</v>
      </c>
      <c r="N1145" s="284">
        <f>IF(ISBLANK(INDEX('Policy Characteristics'!H:H,MATCH($C1145,'Policy Characteristics'!$C:$C,0))),"",INDEX('Policy Characteristics'!H:H,MATCH($C1145,'Policy Characteristics'!$C:$C,0)))</f>
        <v>0.01</v>
      </c>
      <c r="O1145" s="276" t="str">
        <f>IF(ISBLANK(INDEX('Policy Characteristics'!I:I,MATCH($C1145,'Policy Characteristics'!$C:$C,0))),"",INDEX('Policy Characteristics'!I:I,MATCH($C1145,'Policy Characteristics'!$C:$C,0)))</f>
        <v>% reduction in energy use</v>
      </c>
      <c r="P1145" s="276" t="str">
        <f>IF(ISBLANK(INDEX('Policy Characteristics'!J:J,MATCH($C1145,'Policy Characteristics'!$C:$C,0))),"",INDEX('Policy Characteristics'!J:J,MATCH($C1145,'Policy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5" s="276" t="str">
        <f>IF(ISBLANK(INDEX('Policy Characteristics'!K:K,MATCH($C1145,'Policy Characteristics'!$C:$C,0))),"",INDEX('Policy Characteristics'!K:K,MATCH($C1145,'Policy Characteristics'!$C:$C,0)))</f>
        <v>industry-ag-main.html#eff-stds</v>
      </c>
      <c r="R1145" s="276" t="str">
        <f>IF(ISBLANK(INDEX('Policy Characteristics'!L:L,MATCH($C1145,'Policy Characteristics'!$C:$C,0))),"",INDEX('Policy Characteristics'!L:L,MATCH($C1145,'Policy Characteristics'!$C:$C,0)))</f>
        <v>industry-energy-efficiency-standards.html</v>
      </c>
    </row>
    <row r="1146" spans="1:18" s="4" customFormat="1" x14ac:dyDescent="0.25">
      <c r="A1146" s="276" t="str">
        <f>IF(ISBLANK(INDEX('Policy Characteristics'!A:A,MATCH($C1146,'Policy Characteristics'!$C:$C,0))),"",INDEX('Policy Characteristics'!A:A,MATCH($C1146,'Policy Characteristics'!$C:$C,0)))</f>
        <v>Industry</v>
      </c>
      <c r="B1146" s="285" t="str">
        <f>IF(ISBLANK(INDEX('Policy Characteristics'!B:B,MATCH($C1146,'Policy Characteristics'!$C:$C,0))),"",INDEX('Policy Characteristics'!B:B,MATCH($C1146,'Policy Characteristics'!$C:$C,0)))</f>
        <v>Industry Energy Efficiency Standards</v>
      </c>
      <c r="C1146" s="276" t="str">
        <f t="shared" si="43"/>
        <v>Percentage Improvement in Eqpt Efficiency Standards above BAU</v>
      </c>
      <c r="D1146" s="6" t="s">
        <v>3120</v>
      </c>
      <c r="E1146" s="47" t="s">
        <v>2737</v>
      </c>
      <c r="F1146" t="s">
        <v>3082</v>
      </c>
      <c r="G1146" s="47" t="s">
        <v>2741</v>
      </c>
      <c r="H1146" s="44">
        <v>1155</v>
      </c>
      <c r="I1146" s="347" t="s">
        <v>44</v>
      </c>
      <c r="J1146" s="277" t="str">
        <f>IF(ISBLANK(INDEX('Policy Characteristics'!D:D,MATCH($C1146,'Policy Characteristics'!$C:$C,0))),"",INDEX('Policy Characteristics'!D:D,MATCH($C1146,'Policy Characteristics'!$C:$C,0)))</f>
        <v>Industry Energy Efficiency Standards</v>
      </c>
      <c r="K1146" s="276" t="str">
        <f>IF(ISBLANK(INDEX('Policy Characteristics'!E:E,MATCH($C1146,'Policy Characteristics'!$C:$C,0))),"",INDEX('Policy Characteristics'!E:E,MATCH($C1146,'Policy Characteristics'!$C:$C,0)))</f>
        <v>indst efficiency standards</v>
      </c>
      <c r="L1146" s="284">
        <f>IF(ISBLANK(INDEX('Policy Characteristics'!F:F,MATCH($C1146,'Policy Characteristics'!$C:$C,0))),"",INDEX('Policy Characteristics'!F:F,MATCH($C1146,'Policy Characteristics'!$C:$C,0)))</f>
        <v>0</v>
      </c>
      <c r="M1146" s="284">
        <f>IF(ISBLANK(INDEX('Policy Characteristics'!G:G,MATCH($C1146,'Policy Characteristics'!$C:$C,0))),"",INDEX('Policy Characteristics'!G:G,MATCH($C1146,'Policy Characteristics'!$C:$C,0)))</f>
        <v>0.25</v>
      </c>
      <c r="N1146" s="284">
        <f>IF(ISBLANK(INDEX('Policy Characteristics'!H:H,MATCH($C1146,'Policy Characteristics'!$C:$C,0))),"",INDEX('Policy Characteristics'!H:H,MATCH($C1146,'Policy Characteristics'!$C:$C,0)))</f>
        <v>0.01</v>
      </c>
      <c r="O1146" s="276" t="str">
        <f>IF(ISBLANK(INDEX('Policy Characteristics'!I:I,MATCH($C1146,'Policy Characteristics'!$C:$C,0))),"",INDEX('Policy Characteristics'!I:I,MATCH($C1146,'Policy Characteristics'!$C:$C,0)))</f>
        <v>% reduction in energy use</v>
      </c>
      <c r="P1146" s="276" t="str">
        <f>IF(ISBLANK(INDEX('Policy Characteristics'!J:J,MATCH($C1146,'Policy Characteristics'!$C:$C,0))),"",INDEX('Policy Characteristics'!J:J,MATCH($C1146,'Policy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6" s="276" t="str">
        <f>IF(ISBLANK(INDEX('Policy Characteristics'!K:K,MATCH($C1146,'Policy Characteristics'!$C:$C,0))),"",INDEX('Policy Characteristics'!K:K,MATCH($C1146,'Policy Characteristics'!$C:$C,0)))</f>
        <v>industry-ag-main.html#eff-stds</v>
      </c>
      <c r="R1146" s="276" t="str">
        <f>IF(ISBLANK(INDEX('Policy Characteristics'!L:L,MATCH($C1146,'Policy Characteristics'!$C:$C,0))),"",INDEX('Policy Characteristics'!L:L,MATCH($C1146,'Policy Characteristics'!$C:$C,0)))</f>
        <v>industry-energy-efficiency-standards.html</v>
      </c>
    </row>
    <row r="1147" spans="1:18" s="4" customFormat="1" x14ac:dyDescent="0.25">
      <c r="A1147" s="276" t="str">
        <f>IF(ISBLANK(INDEX('Policy Characteristics'!A:A,MATCH($C1147,'Policy Characteristics'!$C:$C,0))),"",INDEX('Policy Characteristics'!A:A,MATCH($C1147,'Policy Characteristics'!$C:$C,0)))</f>
        <v>Industry</v>
      </c>
      <c r="B1147" s="285" t="str">
        <f>IF(ISBLANK(INDEX('Policy Characteristics'!B:B,MATCH($C1147,'Policy Characteristics'!$C:$C,0))),"",INDEX('Policy Characteristics'!B:B,MATCH($C1147,'Policy Characteristics'!$C:$C,0)))</f>
        <v>Industry Energy Efficiency Standards</v>
      </c>
      <c r="C1147" s="276" t="str">
        <f t="shared" si="43"/>
        <v>Percentage Improvement in Eqpt Efficiency Standards above BAU</v>
      </c>
      <c r="D1147" s="6" t="s">
        <v>3120</v>
      </c>
      <c r="E1147" s="47" t="s">
        <v>2738</v>
      </c>
      <c r="F1147" t="s">
        <v>3082</v>
      </c>
      <c r="G1147" s="47" t="s">
        <v>2742</v>
      </c>
      <c r="H1147" s="44">
        <v>1156</v>
      </c>
      <c r="I1147" s="347" t="s">
        <v>44</v>
      </c>
      <c r="J1147" s="277" t="str">
        <f>IF(ISBLANK(INDEX('Policy Characteristics'!D:D,MATCH($C1147,'Policy Characteristics'!$C:$C,0))),"",INDEX('Policy Characteristics'!D:D,MATCH($C1147,'Policy Characteristics'!$C:$C,0)))</f>
        <v>Industry Energy Efficiency Standards</v>
      </c>
      <c r="K1147" s="276" t="str">
        <f>IF(ISBLANK(INDEX('Policy Characteristics'!E:E,MATCH($C1147,'Policy Characteristics'!$C:$C,0))),"",INDEX('Policy Characteristics'!E:E,MATCH($C1147,'Policy Characteristics'!$C:$C,0)))</f>
        <v>indst efficiency standards</v>
      </c>
      <c r="L1147" s="284">
        <f>IF(ISBLANK(INDEX('Policy Characteristics'!F:F,MATCH($C1147,'Policy Characteristics'!$C:$C,0))),"",INDEX('Policy Characteristics'!F:F,MATCH($C1147,'Policy Characteristics'!$C:$C,0)))</f>
        <v>0</v>
      </c>
      <c r="M1147" s="284">
        <f>IF(ISBLANK(INDEX('Policy Characteristics'!G:G,MATCH($C1147,'Policy Characteristics'!$C:$C,0))),"",INDEX('Policy Characteristics'!G:G,MATCH($C1147,'Policy Characteristics'!$C:$C,0)))</f>
        <v>0.25</v>
      </c>
      <c r="N1147" s="284">
        <f>IF(ISBLANK(INDEX('Policy Characteristics'!H:H,MATCH($C1147,'Policy Characteristics'!$C:$C,0))),"",INDEX('Policy Characteristics'!H:H,MATCH($C1147,'Policy Characteristics'!$C:$C,0)))</f>
        <v>0.01</v>
      </c>
      <c r="O1147" s="276" t="str">
        <f>IF(ISBLANK(INDEX('Policy Characteristics'!I:I,MATCH($C1147,'Policy Characteristics'!$C:$C,0))),"",INDEX('Policy Characteristics'!I:I,MATCH($C1147,'Policy Characteristics'!$C:$C,0)))</f>
        <v>% reduction in energy use</v>
      </c>
      <c r="P1147" s="276" t="str">
        <f>IF(ISBLANK(INDEX('Policy Characteristics'!J:J,MATCH($C1147,'Policy Characteristics'!$C:$C,0))),"",INDEX('Policy Characteristics'!J:J,MATCH($C1147,'Policy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7" s="276" t="str">
        <f>IF(ISBLANK(INDEX('Policy Characteristics'!K:K,MATCH($C1147,'Policy Characteristics'!$C:$C,0))),"",INDEX('Policy Characteristics'!K:K,MATCH($C1147,'Policy Characteristics'!$C:$C,0)))</f>
        <v>industry-ag-main.html#eff-stds</v>
      </c>
      <c r="R1147" s="276" t="str">
        <f>IF(ISBLANK(INDEX('Policy Characteristics'!L:L,MATCH($C1147,'Policy Characteristics'!$C:$C,0))),"",INDEX('Policy Characteristics'!L:L,MATCH($C1147,'Policy Characteristics'!$C:$C,0)))</f>
        <v>industry-energy-efficiency-standards.html</v>
      </c>
    </row>
    <row r="1148" spans="1:18" s="4" customFormat="1" x14ac:dyDescent="0.25">
      <c r="A1148" s="276" t="str">
        <f>IF(ISBLANK(INDEX('Policy Characteristics'!A:A,MATCH($C1148,'Policy Characteristics'!$C:$C,0))),"",INDEX('Policy Characteristics'!A:A,MATCH($C1148,'Policy Characteristics'!$C:$C,0)))</f>
        <v>Industry</v>
      </c>
      <c r="B1148" s="285" t="str">
        <f>IF(ISBLANK(INDEX('Policy Characteristics'!B:B,MATCH($C1148,'Policy Characteristics'!$C:$C,0))),"",INDEX('Policy Characteristics'!B:B,MATCH($C1148,'Policy Characteristics'!$C:$C,0)))</f>
        <v>Industry Energy Efficiency Standards</v>
      </c>
      <c r="C1148" s="276" t="str">
        <f t="shared" si="43"/>
        <v>Percentage Improvement in Eqpt Efficiency Standards above BAU</v>
      </c>
      <c r="D1148" s="6" t="s">
        <v>3120</v>
      </c>
      <c r="E1148" s="47" t="s">
        <v>2735</v>
      </c>
      <c r="F1148" t="s">
        <v>3082</v>
      </c>
      <c r="G1148" s="47" t="s">
        <v>2740</v>
      </c>
      <c r="H1148" s="44">
        <v>1157</v>
      </c>
      <c r="I1148" s="347" t="s">
        <v>45</v>
      </c>
      <c r="J1148" s="277" t="str">
        <f>IF(ISBLANK(INDEX('Policy Characteristics'!D:D,MATCH($C1148,'Policy Characteristics'!$C:$C,0))),"",INDEX('Policy Characteristics'!D:D,MATCH($C1148,'Policy Characteristics'!$C:$C,0)))</f>
        <v>Industry Energy Efficiency Standards</v>
      </c>
      <c r="K1148" s="276" t="str">
        <f>IF(ISBLANK(INDEX('Policy Characteristics'!E:E,MATCH($C1148,'Policy Characteristics'!$C:$C,0))),"",INDEX('Policy Characteristics'!E:E,MATCH($C1148,'Policy Characteristics'!$C:$C,0)))</f>
        <v>indst efficiency standards</v>
      </c>
      <c r="L1148" s="284">
        <f>IF(ISBLANK(INDEX('Policy Characteristics'!F:F,MATCH($C1148,'Policy Characteristics'!$C:$C,0))),"",INDEX('Policy Characteristics'!F:F,MATCH($C1148,'Policy Characteristics'!$C:$C,0)))</f>
        <v>0</v>
      </c>
      <c r="M1148" s="284">
        <f>IF(ISBLANK(INDEX('Policy Characteristics'!G:G,MATCH($C1148,'Policy Characteristics'!$C:$C,0))),"",INDEX('Policy Characteristics'!G:G,MATCH($C1148,'Policy Characteristics'!$C:$C,0)))</f>
        <v>0.25</v>
      </c>
      <c r="N1148" s="284">
        <f>IF(ISBLANK(INDEX('Policy Characteristics'!H:H,MATCH($C1148,'Policy Characteristics'!$C:$C,0))),"",INDEX('Policy Characteristics'!H:H,MATCH($C1148,'Policy Characteristics'!$C:$C,0)))</f>
        <v>0.01</v>
      </c>
      <c r="O1148" s="276" t="str">
        <f>IF(ISBLANK(INDEX('Policy Characteristics'!I:I,MATCH($C1148,'Policy Characteristics'!$C:$C,0))),"",INDEX('Policy Characteristics'!I:I,MATCH($C1148,'Policy Characteristics'!$C:$C,0)))</f>
        <v>% reduction in energy use</v>
      </c>
      <c r="P1148" s="276" t="str">
        <f>IF(ISBLANK(INDEX('Policy Characteristics'!J:J,MATCH($C1148,'Policy Characteristics'!$C:$C,0))),"",INDEX('Policy Characteristics'!J:J,MATCH($C1148,'Policy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8" s="276" t="str">
        <f>IF(ISBLANK(INDEX('Policy Characteristics'!K:K,MATCH($C1148,'Policy Characteristics'!$C:$C,0))),"",INDEX('Policy Characteristics'!K:K,MATCH($C1148,'Policy Characteristics'!$C:$C,0)))</f>
        <v>industry-ag-main.html#eff-stds</v>
      </c>
      <c r="R1148" s="276" t="str">
        <f>IF(ISBLANK(INDEX('Policy Characteristics'!L:L,MATCH($C1148,'Policy Characteristics'!$C:$C,0))),"",INDEX('Policy Characteristics'!L:L,MATCH($C1148,'Policy Characteristics'!$C:$C,0)))</f>
        <v>industry-energy-efficiency-standards.html</v>
      </c>
    </row>
    <row r="1149" spans="1:18" s="4" customFormat="1" x14ac:dyDescent="0.25">
      <c r="A1149" s="276" t="str">
        <f>IF(ISBLANK(INDEX('Policy Characteristics'!A:A,MATCH($C1149,'Policy Characteristics'!$C:$C,0))),"",INDEX('Policy Characteristics'!A:A,MATCH($C1149,'Policy Characteristics'!$C:$C,0)))</f>
        <v>Industry</v>
      </c>
      <c r="B1149" s="285" t="str">
        <f>IF(ISBLANK(INDEX('Policy Characteristics'!B:B,MATCH($C1149,'Policy Characteristics'!$C:$C,0))),"",INDEX('Policy Characteristics'!B:B,MATCH($C1149,'Policy Characteristics'!$C:$C,0)))</f>
        <v>Industry Energy Efficiency Standards</v>
      </c>
      <c r="C1149" s="276" t="str">
        <f t="shared" si="43"/>
        <v>Percentage Improvement in Eqpt Efficiency Standards above BAU</v>
      </c>
      <c r="D1149" s="6" t="s">
        <v>3121</v>
      </c>
      <c r="E1149" s="47" t="s">
        <v>2424</v>
      </c>
      <c r="F1149" t="s">
        <v>3083</v>
      </c>
      <c r="G1149" s="47" t="s">
        <v>2430</v>
      </c>
      <c r="H1149" s="44">
        <v>1158</v>
      </c>
      <c r="I1149" s="347" t="s">
        <v>44</v>
      </c>
      <c r="J1149" s="277" t="str">
        <f>IF(ISBLANK(INDEX('Policy Characteristics'!D:D,MATCH($C1149,'Policy Characteristics'!$C:$C,0))),"",INDEX('Policy Characteristics'!D:D,MATCH($C1149,'Policy Characteristics'!$C:$C,0)))</f>
        <v>Industry Energy Efficiency Standards</v>
      </c>
      <c r="K1149" s="276" t="str">
        <f>IF(ISBLANK(INDEX('Policy Characteristics'!E:E,MATCH($C1149,'Policy Characteristics'!$C:$C,0))),"",INDEX('Policy Characteristics'!E:E,MATCH($C1149,'Policy Characteristics'!$C:$C,0)))</f>
        <v>indst efficiency standards</v>
      </c>
      <c r="L1149" s="284">
        <f>IF(ISBLANK(INDEX('Policy Characteristics'!F:F,MATCH($C1149,'Policy Characteristics'!$C:$C,0))),"",INDEX('Policy Characteristics'!F:F,MATCH($C1149,'Policy Characteristics'!$C:$C,0)))</f>
        <v>0</v>
      </c>
      <c r="M1149" s="284">
        <f>IF(ISBLANK(INDEX('Policy Characteristics'!G:G,MATCH($C1149,'Policy Characteristics'!$C:$C,0))),"",INDEX('Policy Characteristics'!G:G,MATCH($C1149,'Policy Characteristics'!$C:$C,0)))</f>
        <v>0.25</v>
      </c>
      <c r="N1149" s="284">
        <f>IF(ISBLANK(INDEX('Policy Characteristics'!H:H,MATCH($C1149,'Policy Characteristics'!$C:$C,0))),"",INDEX('Policy Characteristics'!H:H,MATCH($C1149,'Policy Characteristics'!$C:$C,0)))</f>
        <v>0.01</v>
      </c>
      <c r="O1149" s="276" t="str">
        <f>IF(ISBLANK(INDEX('Policy Characteristics'!I:I,MATCH($C1149,'Policy Characteristics'!$C:$C,0))),"",INDEX('Policy Characteristics'!I:I,MATCH($C1149,'Policy Characteristics'!$C:$C,0)))</f>
        <v>% reduction in energy use</v>
      </c>
      <c r="P1149" s="276" t="str">
        <f>IF(ISBLANK(INDEX('Policy Characteristics'!J:J,MATCH($C1149,'Policy Characteristics'!$C:$C,0))),"",INDEX('Policy Characteristics'!J:J,MATCH($C1149,'Policy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49" s="276" t="str">
        <f>IF(ISBLANK(INDEX('Policy Characteristics'!K:K,MATCH($C1149,'Policy Characteristics'!$C:$C,0))),"",INDEX('Policy Characteristics'!K:K,MATCH($C1149,'Policy Characteristics'!$C:$C,0)))</f>
        <v>industry-ag-main.html#eff-stds</v>
      </c>
      <c r="R1149" s="276" t="str">
        <f>IF(ISBLANK(INDEX('Policy Characteristics'!L:L,MATCH($C1149,'Policy Characteristics'!$C:$C,0))),"",INDEX('Policy Characteristics'!L:L,MATCH($C1149,'Policy Characteristics'!$C:$C,0)))</f>
        <v>industry-energy-efficiency-standards.html</v>
      </c>
    </row>
    <row r="1150" spans="1:18" s="4" customFormat="1" x14ac:dyDescent="0.25">
      <c r="A1150" s="276" t="str">
        <f>IF(ISBLANK(INDEX('Policy Characteristics'!A:A,MATCH($C1150,'Policy Characteristics'!$C:$C,0))),"",INDEX('Policy Characteristics'!A:A,MATCH($C1150,'Policy Characteristics'!$C:$C,0)))</f>
        <v>Industry</v>
      </c>
      <c r="B1150" s="285" t="str">
        <f>IF(ISBLANK(INDEX('Policy Characteristics'!B:B,MATCH($C1150,'Policy Characteristics'!$C:$C,0))),"",INDEX('Policy Characteristics'!B:B,MATCH($C1150,'Policy Characteristics'!$C:$C,0)))</f>
        <v>Industry Energy Efficiency Standards</v>
      </c>
      <c r="C1150" s="276" t="str">
        <f t="shared" si="43"/>
        <v>Percentage Improvement in Eqpt Efficiency Standards above BAU</v>
      </c>
      <c r="D1150" s="6" t="s">
        <v>3121</v>
      </c>
      <c r="E1150" s="47" t="s">
        <v>2425</v>
      </c>
      <c r="F1150" t="s">
        <v>3083</v>
      </c>
      <c r="G1150" s="47" t="s">
        <v>2433</v>
      </c>
      <c r="H1150" s="44">
        <v>1159</v>
      </c>
      <c r="I1150" s="347" t="s">
        <v>44</v>
      </c>
      <c r="J1150" s="277" t="str">
        <f>IF(ISBLANK(INDEX('Policy Characteristics'!D:D,MATCH($C1150,'Policy Characteristics'!$C:$C,0))),"",INDEX('Policy Characteristics'!D:D,MATCH($C1150,'Policy Characteristics'!$C:$C,0)))</f>
        <v>Industry Energy Efficiency Standards</v>
      </c>
      <c r="K1150" s="276" t="str">
        <f>IF(ISBLANK(INDEX('Policy Characteristics'!E:E,MATCH($C1150,'Policy Characteristics'!$C:$C,0))),"",INDEX('Policy Characteristics'!E:E,MATCH($C1150,'Policy Characteristics'!$C:$C,0)))</f>
        <v>indst efficiency standards</v>
      </c>
      <c r="L1150" s="284">
        <f>IF(ISBLANK(INDEX('Policy Characteristics'!F:F,MATCH($C1150,'Policy Characteristics'!$C:$C,0))),"",INDEX('Policy Characteristics'!F:F,MATCH($C1150,'Policy Characteristics'!$C:$C,0)))</f>
        <v>0</v>
      </c>
      <c r="M1150" s="284">
        <f>IF(ISBLANK(INDEX('Policy Characteristics'!G:G,MATCH($C1150,'Policy Characteristics'!$C:$C,0))),"",INDEX('Policy Characteristics'!G:G,MATCH($C1150,'Policy Characteristics'!$C:$C,0)))</f>
        <v>0.25</v>
      </c>
      <c r="N1150" s="284">
        <f>IF(ISBLANK(INDEX('Policy Characteristics'!H:H,MATCH($C1150,'Policy Characteristics'!$C:$C,0))),"",INDEX('Policy Characteristics'!H:H,MATCH($C1150,'Policy Characteristics'!$C:$C,0)))</f>
        <v>0.01</v>
      </c>
      <c r="O1150" s="276" t="str">
        <f>IF(ISBLANK(INDEX('Policy Characteristics'!I:I,MATCH($C1150,'Policy Characteristics'!$C:$C,0))),"",INDEX('Policy Characteristics'!I:I,MATCH($C1150,'Policy Characteristics'!$C:$C,0)))</f>
        <v>% reduction in energy use</v>
      </c>
      <c r="P1150" s="276" t="str">
        <f>IF(ISBLANK(INDEX('Policy Characteristics'!J:J,MATCH($C1150,'Policy Characteristics'!$C:$C,0))),"",INDEX('Policy Characteristics'!J:J,MATCH($C1150,'Policy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0" s="276" t="str">
        <f>IF(ISBLANK(INDEX('Policy Characteristics'!K:K,MATCH($C1150,'Policy Characteristics'!$C:$C,0))),"",INDEX('Policy Characteristics'!K:K,MATCH($C1150,'Policy Characteristics'!$C:$C,0)))</f>
        <v>industry-ag-main.html#eff-stds</v>
      </c>
      <c r="R1150" s="276" t="str">
        <f>IF(ISBLANK(INDEX('Policy Characteristics'!L:L,MATCH($C1150,'Policy Characteristics'!$C:$C,0))),"",INDEX('Policy Characteristics'!L:L,MATCH($C1150,'Policy Characteristics'!$C:$C,0)))</f>
        <v>industry-energy-efficiency-standards.html</v>
      </c>
    </row>
    <row r="1151" spans="1:18" s="4" customFormat="1" x14ac:dyDescent="0.25">
      <c r="A1151" s="276" t="str">
        <f>IF(ISBLANK(INDEX('Policy Characteristics'!A:A,MATCH($C1151,'Policy Characteristics'!$C:$C,0))),"",INDEX('Policy Characteristics'!A:A,MATCH($C1151,'Policy Characteristics'!$C:$C,0)))</f>
        <v>Industry</v>
      </c>
      <c r="B1151" s="285" t="str">
        <f>IF(ISBLANK(INDEX('Policy Characteristics'!B:B,MATCH($C1151,'Policy Characteristics'!$C:$C,0))),"",INDEX('Policy Characteristics'!B:B,MATCH($C1151,'Policy Characteristics'!$C:$C,0)))</f>
        <v>Industry Energy Efficiency Standards</v>
      </c>
      <c r="C1151" s="276" t="str">
        <f t="shared" si="43"/>
        <v>Percentage Improvement in Eqpt Efficiency Standards above BAU</v>
      </c>
      <c r="D1151" s="6" t="s">
        <v>3121</v>
      </c>
      <c r="E1151" s="47" t="s">
        <v>2426</v>
      </c>
      <c r="F1151" t="s">
        <v>3083</v>
      </c>
      <c r="G1151" s="47" t="s">
        <v>2434</v>
      </c>
      <c r="H1151" s="44">
        <v>1160</v>
      </c>
      <c r="I1151" s="347" t="s">
        <v>44</v>
      </c>
      <c r="J1151" s="277" t="str">
        <f>IF(ISBLANK(INDEX('Policy Characteristics'!D:D,MATCH($C1151,'Policy Characteristics'!$C:$C,0))),"",INDEX('Policy Characteristics'!D:D,MATCH($C1151,'Policy Characteristics'!$C:$C,0)))</f>
        <v>Industry Energy Efficiency Standards</v>
      </c>
      <c r="K1151" s="276" t="str">
        <f>IF(ISBLANK(INDEX('Policy Characteristics'!E:E,MATCH($C1151,'Policy Characteristics'!$C:$C,0))),"",INDEX('Policy Characteristics'!E:E,MATCH($C1151,'Policy Characteristics'!$C:$C,0)))</f>
        <v>indst efficiency standards</v>
      </c>
      <c r="L1151" s="284">
        <f>IF(ISBLANK(INDEX('Policy Characteristics'!F:F,MATCH($C1151,'Policy Characteristics'!$C:$C,0))),"",INDEX('Policy Characteristics'!F:F,MATCH($C1151,'Policy Characteristics'!$C:$C,0)))</f>
        <v>0</v>
      </c>
      <c r="M1151" s="284">
        <f>IF(ISBLANK(INDEX('Policy Characteristics'!G:G,MATCH($C1151,'Policy Characteristics'!$C:$C,0))),"",INDEX('Policy Characteristics'!G:G,MATCH($C1151,'Policy Characteristics'!$C:$C,0)))</f>
        <v>0.25</v>
      </c>
      <c r="N1151" s="284">
        <f>IF(ISBLANK(INDEX('Policy Characteristics'!H:H,MATCH($C1151,'Policy Characteristics'!$C:$C,0))),"",INDEX('Policy Characteristics'!H:H,MATCH($C1151,'Policy Characteristics'!$C:$C,0)))</f>
        <v>0.01</v>
      </c>
      <c r="O1151" s="276" t="str">
        <f>IF(ISBLANK(INDEX('Policy Characteristics'!I:I,MATCH($C1151,'Policy Characteristics'!$C:$C,0))),"",INDEX('Policy Characteristics'!I:I,MATCH($C1151,'Policy Characteristics'!$C:$C,0)))</f>
        <v>% reduction in energy use</v>
      </c>
      <c r="P1151" s="276" t="str">
        <f>IF(ISBLANK(INDEX('Policy Characteristics'!J:J,MATCH($C1151,'Policy Characteristics'!$C:$C,0))),"",INDEX('Policy Characteristics'!J:J,MATCH($C1151,'Policy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1" s="276" t="str">
        <f>IF(ISBLANK(INDEX('Policy Characteristics'!K:K,MATCH($C1151,'Policy Characteristics'!$C:$C,0))),"",INDEX('Policy Characteristics'!K:K,MATCH($C1151,'Policy Characteristics'!$C:$C,0)))</f>
        <v>industry-ag-main.html#eff-stds</v>
      </c>
      <c r="R1151" s="276" t="str">
        <f>IF(ISBLANK(INDEX('Policy Characteristics'!L:L,MATCH($C1151,'Policy Characteristics'!$C:$C,0))),"",INDEX('Policy Characteristics'!L:L,MATCH($C1151,'Policy Characteristics'!$C:$C,0)))</f>
        <v>industry-energy-efficiency-standards.html</v>
      </c>
    </row>
    <row r="1152" spans="1:18" s="4" customFormat="1" x14ac:dyDescent="0.25">
      <c r="A1152" s="276" t="str">
        <f>IF(ISBLANK(INDEX('Policy Characteristics'!A:A,MATCH($C1152,'Policy Characteristics'!$C:$C,0))),"",INDEX('Policy Characteristics'!A:A,MATCH($C1152,'Policy Characteristics'!$C:$C,0)))</f>
        <v>Industry</v>
      </c>
      <c r="B1152" s="285" t="str">
        <f>IF(ISBLANK(INDEX('Policy Characteristics'!B:B,MATCH($C1152,'Policy Characteristics'!$C:$C,0))),"",INDEX('Policy Characteristics'!B:B,MATCH($C1152,'Policy Characteristics'!$C:$C,0)))</f>
        <v>Industry Energy Efficiency Standards</v>
      </c>
      <c r="C1152" s="276" t="str">
        <f t="shared" si="43"/>
        <v>Percentage Improvement in Eqpt Efficiency Standards above BAU</v>
      </c>
      <c r="D1152" s="6" t="s">
        <v>3121</v>
      </c>
      <c r="E1152" s="47" t="s">
        <v>2427</v>
      </c>
      <c r="F1152" t="s">
        <v>3083</v>
      </c>
      <c r="G1152" s="47" t="s">
        <v>2431</v>
      </c>
      <c r="H1152" s="44">
        <v>1161</v>
      </c>
      <c r="I1152" s="347" t="s">
        <v>45</v>
      </c>
      <c r="J1152" s="277" t="str">
        <f>IF(ISBLANK(INDEX('Policy Characteristics'!D:D,MATCH($C1152,'Policy Characteristics'!$C:$C,0))),"",INDEX('Policy Characteristics'!D:D,MATCH($C1152,'Policy Characteristics'!$C:$C,0)))</f>
        <v>Industry Energy Efficiency Standards</v>
      </c>
      <c r="K1152" s="276" t="str">
        <f>IF(ISBLANK(INDEX('Policy Characteristics'!E:E,MATCH($C1152,'Policy Characteristics'!$C:$C,0))),"",INDEX('Policy Characteristics'!E:E,MATCH($C1152,'Policy Characteristics'!$C:$C,0)))</f>
        <v>indst efficiency standards</v>
      </c>
      <c r="L1152" s="284">
        <f>IF(ISBLANK(INDEX('Policy Characteristics'!F:F,MATCH($C1152,'Policy Characteristics'!$C:$C,0))),"",INDEX('Policy Characteristics'!F:F,MATCH($C1152,'Policy Characteristics'!$C:$C,0)))</f>
        <v>0</v>
      </c>
      <c r="M1152" s="284">
        <f>IF(ISBLANK(INDEX('Policy Characteristics'!G:G,MATCH($C1152,'Policy Characteristics'!$C:$C,0))),"",INDEX('Policy Characteristics'!G:G,MATCH($C1152,'Policy Characteristics'!$C:$C,0)))</f>
        <v>0.25</v>
      </c>
      <c r="N1152" s="284">
        <f>IF(ISBLANK(INDEX('Policy Characteristics'!H:H,MATCH($C1152,'Policy Characteristics'!$C:$C,0))),"",INDEX('Policy Characteristics'!H:H,MATCH($C1152,'Policy Characteristics'!$C:$C,0)))</f>
        <v>0.01</v>
      </c>
      <c r="O1152" s="276" t="str">
        <f>IF(ISBLANK(INDEX('Policy Characteristics'!I:I,MATCH($C1152,'Policy Characteristics'!$C:$C,0))),"",INDEX('Policy Characteristics'!I:I,MATCH($C1152,'Policy Characteristics'!$C:$C,0)))</f>
        <v>% reduction in energy use</v>
      </c>
      <c r="P1152" s="276" t="str">
        <f>IF(ISBLANK(INDEX('Policy Characteristics'!J:J,MATCH($C1152,'Policy Characteristics'!$C:$C,0))),"",INDEX('Policy Characteristics'!J:J,MATCH($C1152,'Policy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2" s="276" t="str">
        <f>IF(ISBLANK(INDEX('Policy Characteristics'!K:K,MATCH($C1152,'Policy Characteristics'!$C:$C,0))),"",INDEX('Policy Characteristics'!K:K,MATCH($C1152,'Policy Characteristics'!$C:$C,0)))</f>
        <v>industry-ag-main.html#eff-stds</v>
      </c>
      <c r="R1152" s="276" t="str">
        <f>IF(ISBLANK(INDEX('Policy Characteristics'!L:L,MATCH($C1152,'Policy Characteristics'!$C:$C,0))),"",INDEX('Policy Characteristics'!L:L,MATCH($C1152,'Policy Characteristics'!$C:$C,0)))</f>
        <v>industry-energy-efficiency-standards.html</v>
      </c>
    </row>
    <row r="1153" spans="1:18" s="4" customFormat="1" x14ac:dyDescent="0.25">
      <c r="A1153" s="276" t="str">
        <f>IF(ISBLANK(INDEX('Policy Characteristics'!A:A,MATCH($C1153,'Policy Characteristics'!$C:$C,0))),"",INDEX('Policy Characteristics'!A:A,MATCH($C1153,'Policy Characteristics'!$C:$C,0)))</f>
        <v>Industry</v>
      </c>
      <c r="B1153" s="285" t="str">
        <f>IF(ISBLANK(INDEX('Policy Characteristics'!B:B,MATCH($C1153,'Policy Characteristics'!$C:$C,0))),"",INDEX('Policy Characteristics'!B:B,MATCH($C1153,'Policy Characteristics'!$C:$C,0)))</f>
        <v>Industry Energy Efficiency Standards</v>
      </c>
      <c r="C1153" s="276" t="str">
        <f t="shared" si="43"/>
        <v>Percentage Improvement in Eqpt Efficiency Standards above BAU</v>
      </c>
      <c r="D1153" s="6" t="s">
        <v>3121</v>
      </c>
      <c r="E1153" s="47" t="s">
        <v>2428</v>
      </c>
      <c r="F1153" t="s">
        <v>3083</v>
      </c>
      <c r="G1153" s="47" t="s">
        <v>2432</v>
      </c>
      <c r="H1153" s="44">
        <v>1162</v>
      </c>
      <c r="I1153" s="347" t="s">
        <v>44</v>
      </c>
      <c r="J1153" s="277" t="str">
        <f>IF(ISBLANK(INDEX('Policy Characteristics'!D:D,MATCH($C1153,'Policy Characteristics'!$C:$C,0))),"",INDEX('Policy Characteristics'!D:D,MATCH($C1153,'Policy Characteristics'!$C:$C,0)))</f>
        <v>Industry Energy Efficiency Standards</v>
      </c>
      <c r="K1153" s="276" t="str">
        <f>IF(ISBLANK(INDEX('Policy Characteristics'!E:E,MATCH($C1153,'Policy Characteristics'!$C:$C,0))),"",INDEX('Policy Characteristics'!E:E,MATCH($C1153,'Policy Characteristics'!$C:$C,0)))</f>
        <v>indst efficiency standards</v>
      </c>
      <c r="L1153" s="284">
        <f>IF(ISBLANK(INDEX('Policy Characteristics'!F:F,MATCH($C1153,'Policy Characteristics'!$C:$C,0))),"",INDEX('Policy Characteristics'!F:F,MATCH($C1153,'Policy Characteristics'!$C:$C,0)))</f>
        <v>0</v>
      </c>
      <c r="M1153" s="284">
        <f>IF(ISBLANK(INDEX('Policy Characteristics'!G:G,MATCH($C1153,'Policy Characteristics'!$C:$C,0))),"",INDEX('Policy Characteristics'!G:G,MATCH($C1153,'Policy Characteristics'!$C:$C,0)))</f>
        <v>0.25</v>
      </c>
      <c r="N1153" s="284">
        <f>IF(ISBLANK(INDEX('Policy Characteristics'!H:H,MATCH($C1153,'Policy Characteristics'!$C:$C,0))),"",INDEX('Policy Characteristics'!H:H,MATCH($C1153,'Policy Characteristics'!$C:$C,0)))</f>
        <v>0.01</v>
      </c>
      <c r="O1153" s="276" t="str">
        <f>IF(ISBLANK(INDEX('Policy Characteristics'!I:I,MATCH($C1153,'Policy Characteristics'!$C:$C,0))),"",INDEX('Policy Characteristics'!I:I,MATCH($C1153,'Policy Characteristics'!$C:$C,0)))</f>
        <v>% reduction in energy use</v>
      </c>
      <c r="P1153" s="276" t="str">
        <f>IF(ISBLANK(INDEX('Policy Characteristics'!J:J,MATCH($C1153,'Policy Characteristics'!$C:$C,0))),"",INDEX('Policy Characteristics'!J:J,MATCH($C1153,'Policy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3" s="276" t="str">
        <f>IF(ISBLANK(INDEX('Policy Characteristics'!K:K,MATCH($C1153,'Policy Characteristics'!$C:$C,0))),"",INDEX('Policy Characteristics'!K:K,MATCH($C1153,'Policy Characteristics'!$C:$C,0)))</f>
        <v>industry-ag-main.html#eff-stds</v>
      </c>
      <c r="R1153" s="276" t="str">
        <f>IF(ISBLANK(INDEX('Policy Characteristics'!L:L,MATCH($C1153,'Policy Characteristics'!$C:$C,0))),"",INDEX('Policy Characteristics'!L:L,MATCH($C1153,'Policy Characteristics'!$C:$C,0)))</f>
        <v>industry-energy-efficiency-standards.html</v>
      </c>
    </row>
    <row r="1154" spans="1:18" s="4" customFormat="1" x14ac:dyDescent="0.25">
      <c r="A1154" s="276" t="str">
        <f>IF(ISBLANK(INDEX('Policy Characteristics'!A:A,MATCH($C1154,'Policy Characteristics'!$C:$C,0))),"",INDEX('Policy Characteristics'!A:A,MATCH($C1154,'Policy Characteristics'!$C:$C,0)))</f>
        <v>Industry</v>
      </c>
      <c r="B1154" s="285" t="str">
        <f>IF(ISBLANK(INDEX('Policy Characteristics'!B:B,MATCH($C1154,'Policy Characteristics'!$C:$C,0))),"",INDEX('Policy Characteristics'!B:B,MATCH($C1154,'Policy Characteristics'!$C:$C,0)))</f>
        <v>Industry Energy Efficiency Standards</v>
      </c>
      <c r="C1154" s="276" t="str">
        <f t="shared" si="43"/>
        <v>Percentage Improvement in Eqpt Efficiency Standards above BAU</v>
      </c>
      <c r="D1154" s="6" t="s">
        <v>3121</v>
      </c>
      <c r="E1154" s="47" t="s">
        <v>2429</v>
      </c>
      <c r="F1154" t="s">
        <v>3083</v>
      </c>
      <c r="G1154" s="47" t="s">
        <v>2435</v>
      </c>
      <c r="H1154" s="44">
        <v>1163</v>
      </c>
      <c r="I1154" s="347" t="s">
        <v>45</v>
      </c>
      <c r="J1154" s="277" t="str">
        <f>IF(ISBLANK(INDEX('Policy Characteristics'!D:D,MATCH($C1154,'Policy Characteristics'!$C:$C,0))),"",INDEX('Policy Characteristics'!D:D,MATCH($C1154,'Policy Characteristics'!$C:$C,0)))</f>
        <v>Industry Energy Efficiency Standards</v>
      </c>
      <c r="K1154" s="276" t="str">
        <f>IF(ISBLANK(INDEX('Policy Characteristics'!E:E,MATCH($C1154,'Policy Characteristics'!$C:$C,0))),"",INDEX('Policy Characteristics'!E:E,MATCH($C1154,'Policy Characteristics'!$C:$C,0)))</f>
        <v>indst efficiency standards</v>
      </c>
      <c r="L1154" s="284">
        <f>IF(ISBLANK(INDEX('Policy Characteristics'!F:F,MATCH($C1154,'Policy Characteristics'!$C:$C,0))),"",INDEX('Policy Characteristics'!F:F,MATCH($C1154,'Policy Characteristics'!$C:$C,0)))</f>
        <v>0</v>
      </c>
      <c r="M1154" s="284">
        <f>IF(ISBLANK(INDEX('Policy Characteristics'!G:G,MATCH($C1154,'Policy Characteristics'!$C:$C,0))),"",INDEX('Policy Characteristics'!G:G,MATCH($C1154,'Policy Characteristics'!$C:$C,0)))</f>
        <v>0.25</v>
      </c>
      <c r="N1154" s="284">
        <f>IF(ISBLANK(INDEX('Policy Characteristics'!H:H,MATCH($C1154,'Policy Characteristics'!$C:$C,0))),"",INDEX('Policy Characteristics'!H:H,MATCH($C1154,'Policy Characteristics'!$C:$C,0)))</f>
        <v>0.01</v>
      </c>
      <c r="O1154" s="276" t="str">
        <f>IF(ISBLANK(INDEX('Policy Characteristics'!I:I,MATCH($C1154,'Policy Characteristics'!$C:$C,0))),"",INDEX('Policy Characteristics'!I:I,MATCH($C1154,'Policy Characteristics'!$C:$C,0)))</f>
        <v>% reduction in energy use</v>
      </c>
      <c r="P1154" s="276" t="str">
        <f>IF(ISBLANK(INDEX('Policy Characteristics'!J:J,MATCH($C1154,'Policy Characteristics'!$C:$C,0))),"",INDEX('Policy Characteristics'!J:J,MATCH($C1154,'Policy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4" s="276" t="str">
        <f>IF(ISBLANK(INDEX('Policy Characteristics'!K:K,MATCH($C1154,'Policy Characteristics'!$C:$C,0))),"",INDEX('Policy Characteristics'!K:K,MATCH($C1154,'Policy Characteristics'!$C:$C,0)))</f>
        <v>industry-ag-main.html#eff-stds</v>
      </c>
      <c r="R1154" s="276" t="str">
        <f>IF(ISBLANK(INDEX('Policy Characteristics'!L:L,MATCH($C1154,'Policy Characteristics'!$C:$C,0))),"",INDEX('Policy Characteristics'!L:L,MATCH($C1154,'Policy Characteristics'!$C:$C,0)))</f>
        <v>industry-energy-efficiency-standards.html</v>
      </c>
    </row>
    <row r="1155" spans="1:18" s="4" customFormat="1" x14ac:dyDescent="0.25">
      <c r="A1155" s="276" t="str">
        <f>IF(ISBLANK(INDEX('Policy Characteristics'!A:A,MATCH($C1155,'Policy Characteristics'!$C:$C,0))),"",INDEX('Policy Characteristics'!A:A,MATCH($C1155,'Policy Characteristics'!$C:$C,0)))</f>
        <v>Industry</v>
      </c>
      <c r="B1155" s="285" t="str">
        <f>IF(ISBLANK(INDEX('Policy Characteristics'!B:B,MATCH($C1155,'Policy Characteristics'!$C:$C,0))),"",INDEX('Policy Characteristics'!B:B,MATCH($C1155,'Policy Characteristics'!$C:$C,0)))</f>
        <v>Industry Energy Efficiency Standards</v>
      </c>
      <c r="C1155" s="276" t="str">
        <f t="shared" si="43"/>
        <v>Percentage Improvement in Eqpt Efficiency Standards above BAU</v>
      </c>
      <c r="D1155" s="6" t="s">
        <v>3121</v>
      </c>
      <c r="E1155" s="47" t="s">
        <v>2736</v>
      </c>
      <c r="F1155" t="s">
        <v>3083</v>
      </c>
      <c r="G1155" s="47" t="s">
        <v>2739</v>
      </c>
      <c r="H1155" s="44">
        <v>1164</v>
      </c>
      <c r="I1155" s="347" t="s">
        <v>45</v>
      </c>
      <c r="J1155" s="277" t="str">
        <f>IF(ISBLANK(INDEX('Policy Characteristics'!D:D,MATCH($C1155,'Policy Characteristics'!$C:$C,0))),"",INDEX('Policy Characteristics'!D:D,MATCH($C1155,'Policy Characteristics'!$C:$C,0)))</f>
        <v>Industry Energy Efficiency Standards</v>
      </c>
      <c r="K1155" s="276" t="str">
        <f>IF(ISBLANK(INDEX('Policy Characteristics'!E:E,MATCH($C1155,'Policy Characteristics'!$C:$C,0))),"",INDEX('Policy Characteristics'!E:E,MATCH($C1155,'Policy Characteristics'!$C:$C,0)))</f>
        <v>indst efficiency standards</v>
      </c>
      <c r="L1155" s="284">
        <f>IF(ISBLANK(INDEX('Policy Characteristics'!F:F,MATCH($C1155,'Policy Characteristics'!$C:$C,0))),"",INDEX('Policy Characteristics'!F:F,MATCH($C1155,'Policy Characteristics'!$C:$C,0)))</f>
        <v>0</v>
      </c>
      <c r="M1155" s="284">
        <f>IF(ISBLANK(INDEX('Policy Characteristics'!G:G,MATCH($C1155,'Policy Characteristics'!$C:$C,0))),"",INDEX('Policy Characteristics'!G:G,MATCH($C1155,'Policy Characteristics'!$C:$C,0)))</f>
        <v>0.25</v>
      </c>
      <c r="N1155" s="284">
        <f>IF(ISBLANK(INDEX('Policy Characteristics'!H:H,MATCH($C1155,'Policy Characteristics'!$C:$C,0))),"",INDEX('Policy Characteristics'!H:H,MATCH($C1155,'Policy Characteristics'!$C:$C,0)))</f>
        <v>0.01</v>
      </c>
      <c r="O1155" s="276" t="str">
        <f>IF(ISBLANK(INDEX('Policy Characteristics'!I:I,MATCH($C1155,'Policy Characteristics'!$C:$C,0))),"",INDEX('Policy Characteristics'!I:I,MATCH($C1155,'Policy Characteristics'!$C:$C,0)))</f>
        <v>% reduction in energy use</v>
      </c>
      <c r="P1155" s="276" t="str">
        <f>IF(ISBLANK(INDEX('Policy Characteristics'!J:J,MATCH($C1155,'Policy Characteristics'!$C:$C,0))),"",INDEX('Policy Characteristics'!J:J,MATCH($C1155,'Policy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5" s="276" t="str">
        <f>IF(ISBLANK(INDEX('Policy Characteristics'!K:K,MATCH($C1155,'Policy Characteristics'!$C:$C,0))),"",INDEX('Policy Characteristics'!K:K,MATCH($C1155,'Policy Characteristics'!$C:$C,0)))</f>
        <v>industry-ag-main.html#eff-stds</v>
      </c>
      <c r="R1155" s="276" t="str">
        <f>IF(ISBLANK(INDEX('Policy Characteristics'!L:L,MATCH($C1155,'Policy Characteristics'!$C:$C,0))),"",INDEX('Policy Characteristics'!L:L,MATCH($C1155,'Policy Characteristics'!$C:$C,0)))</f>
        <v>industry-energy-efficiency-standards.html</v>
      </c>
    </row>
    <row r="1156" spans="1:18" s="4" customFormat="1" x14ac:dyDescent="0.25">
      <c r="A1156" s="276" t="str">
        <f>IF(ISBLANK(INDEX('Policy Characteristics'!A:A,MATCH($C1156,'Policy Characteristics'!$C:$C,0))),"",INDEX('Policy Characteristics'!A:A,MATCH($C1156,'Policy Characteristics'!$C:$C,0)))</f>
        <v>Industry</v>
      </c>
      <c r="B1156" s="285" t="str">
        <f>IF(ISBLANK(INDEX('Policy Characteristics'!B:B,MATCH($C1156,'Policy Characteristics'!$C:$C,0))),"",INDEX('Policy Characteristics'!B:B,MATCH($C1156,'Policy Characteristics'!$C:$C,0)))</f>
        <v>Industry Energy Efficiency Standards</v>
      </c>
      <c r="C1156" s="276" t="str">
        <f t="shared" si="43"/>
        <v>Percentage Improvement in Eqpt Efficiency Standards above BAU</v>
      </c>
      <c r="D1156" s="6" t="s">
        <v>3121</v>
      </c>
      <c r="E1156" s="47" t="s">
        <v>2737</v>
      </c>
      <c r="F1156" t="s">
        <v>3083</v>
      </c>
      <c r="G1156" s="47" t="s">
        <v>2741</v>
      </c>
      <c r="H1156" s="44">
        <v>1165</v>
      </c>
      <c r="I1156" s="347" t="s">
        <v>44</v>
      </c>
      <c r="J1156" s="277" t="str">
        <f>IF(ISBLANK(INDEX('Policy Characteristics'!D:D,MATCH($C1156,'Policy Characteristics'!$C:$C,0))),"",INDEX('Policy Characteristics'!D:D,MATCH($C1156,'Policy Characteristics'!$C:$C,0)))</f>
        <v>Industry Energy Efficiency Standards</v>
      </c>
      <c r="K1156" s="276" t="str">
        <f>IF(ISBLANK(INDEX('Policy Characteristics'!E:E,MATCH($C1156,'Policy Characteristics'!$C:$C,0))),"",INDEX('Policy Characteristics'!E:E,MATCH($C1156,'Policy Characteristics'!$C:$C,0)))</f>
        <v>indst efficiency standards</v>
      </c>
      <c r="L1156" s="284">
        <f>IF(ISBLANK(INDEX('Policy Characteristics'!F:F,MATCH($C1156,'Policy Characteristics'!$C:$C,0))),"",INDEX('Policy Characteristics'!F:F,MATCH($C1156,'Policy Characteristics'!$C:$C,0)))</f>
        <v>0</v>
      </c>
      <c r="M1156" s="284">
        <f>IF(ISBLANK(INDEX('Policy Characteristics'!G:G,MATCH($C1156,'Policy Characteristics'!$C:$C,0))),"",INDEX('Policy Characteristics'!G:G,MATCH($C1156,'Policy Characteristics'!$C:$C,0)))</f>
        <v>0.25</v>
      </c>
      <c r="N1156" s="284">
        <f>IF(ISBLANK(INDEX('Policy Characteristics'!H:H,MATCH($C1156,'Policy Characteristics'!$C:$C,0))),"",INDEX('Policy Characteristics'!H:H,MATCH($C1156,'Policy Characteristics'!$C:$C,0)))</f>
        <v>0.01</v>
      </c>
      <c r="O1156" s="276" t="str">
        <f>IF(ISBLANK(INDEX('Policy Characteristics'!I:I,MATCH($C1156,'Policy Characteristics'!$C:$C,0))),"",INDEX('Policy Characteristics'!I:I,MATCH($C1156,'Policy Characteristics'!$C:$C,0)))</f>
        <v>% reduction in energy use</v>
      </c>
      <c r="P1156" s="276" t="str">
        <f>IF(ISBLANK(INDEX('Policy Characteristics'!J:J,MATCH($C1156,'Policy Characteristics'!$C:$C,0))),"",INDEX('Policy Characteristics'!J:J,MATCH($C1156,'Policy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6" s="276" t="str">
        <f>IF(ISBLANK(INDEX('Policy Characteristics'!K:K,MATCH($C1156,'Policy Characteristics'!$C:$C,0))),"",INDEX('Policy Characteristics'!K:K,MATCH($C1156,'Policy Characteristics'!$C:$C,0)))</f>
        <v>industry-ag-main.html#eff-stds</v>
      </c>
      <c r="R1156" s="276" t="str">
        <f>IF(ISBLANK(INDEX('Policy Characteristics'!L:L,MATCH($C1156,'Policy Characteristics'!$C:$C,0))),"",INDEX('Policy Characteristics'!L:L,MATCH($C1156,'Policy Characteristics'!$C:$C,0)))</f>
        <v>industry-energy-efficiency-standards.html</v>
      </c>
    </row>
    <row r="1157" spans="1:18" s="4" customFormat="1" x14ac:dyDescent="0.25">
      <c r="A1157" s="276" t="str">
        <f>IF(ISBLANK(INDEX('Policy Characteristics'!A:A,MATCH($C1157,'Policy Characteristics'!$C:$C,0))),"",INDEX('Policy Characteristics'!A:A,MATCH($C1157,'Policy Characteristics'!$C:$C,0)))</f>
        <v>Industry</v>
      </c>
      <c r="B1157" s="285" t="str">
        <f>IF(ISBLANK(INDEX('Policy Characteristics'!B:B,MATCH($C1157,'Policy Characteristics'!$C:$C,0))),"",INDEX('Policy Characteristics'!B:B,MATCH($C1157,'Policy Characteristics'!$C:$C,0)))</f>
        <v>Industry Energy Efficiency Standards</v>
      </c>
      <c r="C1157" s="276" t="str">
        <f t="shared" si="43"/>
        <v>Percentage Improvement in Eqpt Efficiency Standards above BAU</v>
      </c>
      <c r="D1157" s="6" t="s">
        <v>3121</v>
      </c>
      <c r="E1157" s="47" t="s">
        <v>2738</v>
      </c>
      <c r="F1157" t="s">
        <v>3083</v>
      </c>
      <c r="G1157" s="47" t="s">
        <v>2742</v>
      </c>
      <c r="H1157" s="44">
        <v>1166</v>
      </c>
      <c r="I1157" s="347" t="s">
        <v>44</v>
      </c>
      <c r="J1157" s="277" t="str">
        <f>IF(ISBLANK(INDEX('Policy Characteristics'!D:D,MATCH($C1157,'Policy Characteristics'!$C:$C,0))),"",INDEX('Policy Characteristics'!D:D,MATCH($C1157,'Policy Characteristics'!$C:$C,0)))</f>
        <v>Industry Energy Efficiency Standards</v>
      </c>
      <c r="K1157" s="276" t="str">
        <f>IF(ISBLANK(INDEX('Policy Characteristics'!E:E,MATCH($C1157,'Policy Characteristics'!$C:$C,0))),"",INDEX('Policy Characteristics'!E:E,MATCH($C1157,'Policy Characteristics'!$C:$C,0)))</f>
        <v>indst efficiency standards</v>
      </c>
      <c r="L1157" s="284">
        <f>IF(ISBLANK(INDEX('Policy Characteristics'!F:F,MATCH($C1157,'Policy Characteristics'!$C:$C,0))),"",INDEX('Policy Characteristics'!F:F,MATCH($C1157,'Policy Characteristics'!$C:$C,0)))</f>
        <v>0</v>
      </c>
      <c r="M1157" s="284">
        <f>IF(ISBLANK(INDEX('Policy Characteristics'!G:G,MATCH($C1157,'Policy Characteristics'!$C:$C,0))),"",INDEX('Policy Characteristics'!G:G,MATCH($C1157,'Policy Characteristics'!$C:$C,0)))</f>
        <v>0.25</v>
      </c>
      <c r="N1157" s="284">
        <f>IF(ISBLANK(INDEX('Policy Characteristics'!H:H,MATCH($C1157,'Policy Characteristics'!$C:$C,0))),"",INDEX('Policy Characteristics'!H:H,MATCH($C1157,'Policy Characteristics'!$C:$C,0)))</f>
        <v>0.01</v>
      </c>
      <c r="O1157" s="276" t="str">
        <f>IF(ISBLANK(INDEX('Policy Characteristics'!I:I,MATCH($C1157,'Policy Characteristics'!$C:$C,0))),"",INDEX('Policy Characteristics'!I:I,MATCH($C1157,'Policy Characteristics'!$C:$C,0)))</f>
        <v>% reduction in energy use</v>
      </c>
      <c r="P1157" s="276" t="str">
        <f>IF(ISBLANK(INDEX('Policy Characteristics'!J:J,MATCH($C1157,'Policy Characteristics'!$C:$C,0))),"",INDEX('Policy Characteristics'!J:J,MATCH($C1157,'Policy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7" s="276" t="str">
        <f>IF(ISBLANK(INDEX('Policy Characteristics'!K:K,MATCH($C1157,'Policy Characteristics'!$C:$C,0))),"",INDEX('Policy Characteristics'!K:K,MATCH($C1157,'Policy Characteristics'!$C:$C,0)))</f>
        <v>industry-ag-main.html#eff-stds</v>
      </c>
      <c r="R1157" s="276" t="str">
        <f>IF(ISBLANK(INDEX('Policy Characteristics'!L:L,MATCH($C1157,'Policy Characteristics'!$C:$C,0))),"",INDEX('Policy Characteristics'!L:L,MATCH($C1157,'Policy Characteristics'!$C:$C,0)))</f>
        <v>industry-energy-efficiency-standards.html</v>
      </c>
    </row>
    <row r="1158" spans="1:18" s="4" customFormat="1" x14ac:dyDescent="0.25">
      <c r="A1158" s="276" t="str">
        <f>IF(ISBLANK(INDEX('Policy Characteristics'!A:A,MATCH($C1158,'Policy Characteristics'!$C:$C,0))),"",INDEX('Policy Characteristics'!A:A,MATCH($C1158,'Policy Characteristics'!$C:$C,0)))</f>
        <v>Industry</v>
      </c>
      <c r="B1158" s="285" t="str">
        <f>IF(ISBLANK(INDEX('Policy Characteristics'!B:B,MATCH($C1158,'Policy Characteristics'!$C:$C,0))),"",INDEX('Policy Characteristics'!B:B,MATCH($C1158,'Policy Characteristics'!$C:$C,0)))</f>
        <v>Industry Energy Efficiency Standards</v>
      </c>
      <c r="C1158" s="276" t="str">
        <f t="shared" si="43"/>
        <v>Percentage Improvement in Eqpt Efficiency Standards above BAU</v>
      </c>
      <c r="D1158" s="6" t="s">
        <v>3121</v>
      </c>
      <c r="E1158" s="47" t="s">
        <v>2735</v>
      </c>
      <c r="F1158" t="s">
        <v>3083</v>
      </c>
      <c r="G1158" s="47" t="s">
        <v>2740</v>
      </c>
      <c r="H1158" s="44">
        <v>1167</v>
      </c>
      <c r="I1158" s="347" t="s">
        <v>45</v>
      </c>
      <c r="J1158" s="277" t="str">
        <f>IF(ISBLANK(INDEX('Policy Characteristics'!D:D,MATCH($C1158,'Policy Characteristics'!$C:$C,0))),"",INDEX('Policy Characteristics'!D:D,MATCH($C1158,'Policy Characteristics'!$C:$C,0)))</f>
        <v>Industry Energy Efficiency Standards</v>
      </c>
      <c r="K1158" s="276" t="str">
        <f>IF(ISBLANK(INDEX('Policy Characteristics'!E:E,MATCH($C1158,'Policy Characteristics'!$C:$C,0))),"",INDEX('Policy Characteristics'!E:E,MATCH($C1158,'Policy Characteristics'!$C:$C,0)))</f>
        <v>indst efficiency standards</v>
      </c>
      <c r="L1158" s="284">
        <f>IF(ISBLANK(INDEX('Policy Characteristics'!F:F,MATCH($C1158,'Policy Characteristics'!$C:$C,0))),"",INDEX('Policy Characteristics'!F:F,MATCH($C1158,'Policy Characteristics'!$C:$C,0)))</f>
        <v>0</v>
      </c>
      <c r="M1158" s="284">
        <f>IF(ISBLANK(INDEX('Policy Characteristics'!G:G,MATCH($C1158,'Policy Characteristics'!$C:$C,0))),"",INDEX('Policy Characteristics'!G:G,MATCH($C1158,'Policy Characteristics'!$C:$C,0)))</f>
        <v>0.25</v>
      </c>
      <c r="N1158" s="284">
        <f>IF(ISBLANK(INDEX('Policy Characteristics'!H:H,MATCH($C1158,'Policy Characteristics'!$C:$C,0))),"",INDEX('Policy Characteristics'!H:H,MATCH($C1158,'Policy Characteristics'!$C:$C,0)))</f>
        <v>0.01</v>
      </c>
      <c r="O1158" s="276" t="str">
        <f>IF(ISBLANK(INDEX('Policy Characteristics'!I:I,MATCH($C1158,'Policy Characteristics'!$C:$C,0))),"",INDEX('Policy Characteristics'!I:I,MATCH($C1158,'Policy Characteristics'!$C:$C,0)))</f>
        <v>% reduction in energy use</v>
      </c>
      <c r="P1158" s="276" t="str">
        <f>IF(ISBLANK(INDEX('Policy Characteristics'!J:J,MATCH($C1158,'Policy Characteristics'!$C:$C,0))),"",INDEX('Policy Characteristics'!J:J,MATCH($C1158,'Policy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8" s="276" t="str">
        <f>IF(ISBLANK(INDEX('Policy Characteristics'!K:K,MATCH($C1158,'Policy Characteristics'!$C:$C,0))),"",INDEX('Policy Characteristics'!K:K,MATCH($C1158,'Policy Characteristics'!$C:$C,0)))</f>
        <v>industry-ag-main.html#eff-stds</v>
      </c>
      <c r="R1158" s="276" t="str">
        <f>IF(ISBLANK(INDEX('Policy Characteristics'!L:L,MATCH($C1158,'Policy Characteristics'!$C:$C,0))),"",INDEX('Policy Characteristics'!L:L,MATCH($C1158,'Policy Characteristics'!$C:$C,0)))</f>
        <v>industry-energy-efficiency-standards.html</v>
      </c>
    </row>
    <row r="1159" spans="1:18" s="4" customFormat="1" x14ac:dyDescent="0.25">
      <c r="A1159" s="276" t="str">
        <f>IF(ISBLANK(INDEX('Policy Characteristics'!A:A,MATCH($C1159,'Policy Characteristics'!$C:$C,0))),"",INDEX('Policy Characteristics'!A:A,MATCH($C1159,'Policy Characteristics'!$C:$C,0)))</f>
        <v>Industry</v>
      </c>
      <c r="B1159" s="285" t="str">
        <f>IF(ISBLANK(INDEX('Policy Characteristics'!B:B,MATCH($C1159,'Policy Characteristics'!$C:$C,0))),"",INDEX('Policy Characteristics'!B:B,MATCH($C1159,'Policy Characteristics'!$C:$C,0)))</f>
        <v>Industry Energy Efficiency Standards</v>
      </c>
      <c r="C1159" s="276" t="str">
        <f t="shared" si="43"/>
        <v>Percentage Improvement in Eqpt Efficiency Standards above BAU</v>
      </c>
      <c r="D1159" s="6" t="s">
        <v>3122</v>
      </c>
      <c r="E1159" s="47" t="s">
        <v>2424</v>
      </c>
      <c r="F1159" t="s">
        <v>3084</v>
      </c>
      <c r="G1159" s="47" t="s">
        <v>2430</v>
      </c>
      <c r="H1159" s="44">
        <v>1168</v>
      </c>
      <c r="I1159" s="347" t="s">
        <v>44</v>
      </c>
      <c r="J1159" s="277" t="str">
        <f>IF(ISBLANK(INDEX('Policy Characteristics'!D:D,MATCH($C1159,'Policy Characteristics'!$C:$C,0))),"",INDEX('Policy Characteristics'!D:D,MATCH($C1159,'Policy Characteristics'!$C:$C,0)))</f>
        <v>Industry Energy Efficiency Standards</v>
      </c>
      <c r="K1159" s="276" t="str">
        <f>IF(ISBLANK(INDEX('Policy Characteristics'!E:E,MATCH($C1159,'Policy Characteristics'!$C:$C,0))),"",INDEX('Policy Characteristics'!E:E,MATCH($C1159,'Policy Characteristics'!$C:$C,0)))</f>
        <v>indst efficiency standards</v>
      </c>
      <c r="L1159" s="284">
        <f>IF(ISBLANK(INDEX('Policy Characteristics'!F:F,MATCH($C1159,'Policy Characteristics'!$C:$C,0))),"",INDEX('Policy Characteristics'!F:F,MATCH($C1159,'Policy Characteristics'!$C:$C,0)))</f>
        <v>0</v>
      </c>
      <c r="M1159" s="284">
        <f>IF(ISBLANK(INDEX('Policy Characteristics'!G:G,MATCH($C1159,'Policy Characteristics'!$C:$C,0))),"",INDEX('Policy Characteristics'!G:G,MATCH($C1159,'Policy Characteristics'!$C:$C,0)))</f>
        <v>0.25</v>
      </c>
      <c r="N1159" s="284">
        <f>IF(ISBLANK(INDEX('Policy Characteristics'!H:H,MATCH($C1159,'Policy Characteristics'!$C:$C,0))),"",INDEX('Policy Characteristics'!H:H,MATCH($C1159,'Policy Characteristics'!$C:$C,0)))</f>
        <v>0.01</v>
      </c>
      <c r="O1159" s="276" t="str">
        <f>IF(ISBLANK(INDEX('Policy Characteristics'!I:I,MATCH($C1159,'Policy Characteristics'!$C:$C,0))),"",INDEX('Policy Characteristics'!I:I,MATCH($C1159,'Policy Characteristics'!$C:$C,0)))</f>
        <v>% reduction in energy use</v>
      </c>
      <c r="P1159" s="276" t="str">
        <f>IF(ISBLANK(INDEX('Policy Characteristics'!J:J,MATCH($C1159,'Policy Characteristics'!$C:$C,0))),"",INDEX('Policy Characteristics'!J:J,MATCH($C1159,'Policy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59" s="276" t="str">
        <f>IF(ISBLANK(INDEX('Policy Characteristics'!K:K,MATCH($C1159,'Policy Characteristics'!$C:$C,0))),"",INDEX('Policy Characteristics'!K:K,MATCH($C1159,'Policy Characteristics'!$C:$C,0)))</f>
        <v>industry-ag-main.html#eff-stds</v>
      </c>
      <c r="R1159" s="276" t="str">
        <f>IF(ISBLANK(INDEX('Policy Characteristics'!L:L,MATCH($C1159,'Policy Characteristics'!$C:$C,0))),"",INDEX('Policy Characteristics'!L:L,MATCH($C1159,'Policy Characteristics'!$C:$C,0)))</f>
        <v>industry-energy-efficiency-standards.html</v>
      </c>
    </row>
    <row r="1160" spans="1:18" s="4" customFormat="1" x14ac:dyDescent="0.25">
      <c r="A1160" s="276" t="str">
        <f>IF(ISBLANK(INDEX('Policy Characteristics'!A:A,MATCH($C1160,'Policy Characteristics'!$C:$C,0))),"",INDEX('Policy Characteristics'!A:A,MATCH($C1160,'Policy Characteristics'!$C:$C,0)))</f>
        <v>Industry</v>
      </c>
      <c r="B1160" s="285" t="str">
        <f>IF(ISBLANK(INDEX('Policy Characteristics'!B:B,MATCH($C1160,'Policy Characteristics'!$C:$C,0))),"",INDEX('Policy Characteristics'!B:B,MATCH($C1160,'Policy Characteristics'!$C:$C,0)))</f>
        <v>Industry Energy Efficiency Standards</v>
      </c>
      <c r="C1160" s="276" t="str">
        <f t="shared" si="43"/>
        <v>Percentage Improvement in Eqpt Efficiency Standards above BAU</v>
      </c>
      <c r="D1160" s="6" t="s">
        <v>3122</v>
      </c>
      <c r="E1160" s="47" t="s">
        <v>2425</v>
      </c>
      <c r="F1160" t="s">
        <v>3084</v>
      </c>
      <c r="G1160" s="47" t="s">
        <v>2433</v>
      </c>
      <c r="H1160" s="44">
        <v>1169</v>
      </c>
      <c r="I1160" s="347" t="s">
        <v>44</v>
      </c>
      <c r="J1160" s="277" t="str">
        <f>IF(ISBLANK(INDEX('Policy Characteristics'!D:D,MATCH($C1160,'Policy Characteristics'!$C:$C,0))),"",INDEX('Policy Characteristics'!D:D,MATCH($C1160,'Policy Characteristics'!$C:$C,0)))</f>
        <v>Industry Energy Efficiency Standards</v>
      </c>
      <c r="K1160" s="276" t="str">
        <f>IF(ISBLANK(INDEX('Policy Characteristics'!E:E,MATCH($C1160,'Policy Characteristics'!$C:$C,0))),"",INDEX('Policy Characteristics'!E:E,MATCH($C1160,'Policy Characteristics'!$C:$C,0)))</f>
        <v>indst efficiency standards</v>
      </c>
      <c r="L1160" s="284">
        <f>IF(ISBLANK(INDEX('Policy Characteristics'!F:F,MATCH($C1160,'Policy Characteristics'!$C:$C,0))),"",INDEX('Policy Characteristics'!F:F,MATCH($C1160,'Policy Characteristics'!$C:$C,0)))</f>
        <v>0</v>
      </c>
      <c r="M1160" s="284">
        <f>IF(ISBLANK(INDEX('Policy Characteristics'!G:G,MATCH($C1160,'Policy Characteristics'!$C:$C,0))),"",INDEX('Policy Characteristics'!G:G,MATCH($C1160,'Policy Characteristics'!$C:$C,0)))</f>
        <v>0.25</v>
      </c>
      <c r="N1160" s="284">
        <f>IF(ISBLANK(INDEX('Policy Characteristics'!H:H,MATCH($C1160,'Policy Characteristics'!$C:$C,0))),"",INDEX('Policy Characteristics'!H:H,MATCH($C1160,'Policy Characteristics'!$C:$C,0)))</f>
        <v>0.01</v>
      </c>
      <c r="O1160" s="276" t="str">
        <f>IF(ISBLANK(INDEX('Policy Characteristics'!I:I,MATCH($C1160,'Policy Characteristics'!$C:$C,0))),"",INDEX('Policy Characteristics'!I:I,MATCH($C1160,'Policy Characteristics'!$C:$C,0)))</f>
        <v>% reduction in energy use</v>
      </c>
      <c r="P1160" s="276" t="str">
        <f>IF(ISBLANK(INDEX('Policy Characteristics'!J:J,MATCH($C1160,'Policy Characteristics'!$C:$C,0))),"",INDEX('Policy Characteristics'!J:J,MATCH($C1160,'Policy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0" s="276" t="str">
        <f>IF(ISBLANK(INDEX('Policy Characteristics'!K:K,MATCH($C1160,'Policy Characteristics'!$C:$C,0))),"",INDEX('Policy Characteristics'!K:K,MATCH($C1160,'Policy Characteristics'!$C:$C,0)))</f>
        <v>industry-ag-main.html#eff-stds</v>
      </c>
      <c r="R1160" s="276" t="str">
        <f>IF(ISBLANK(INDEX('Policy Characteristics'!L:L,MATCH($C1160,'Policy Characteristics'!$C:$C,0))),"",INDEX('Policy Characteristics'!L:L,MATCH($C1160,'Policy Characteristics'!$C:$C,0)))</f>
        <v>industry-energy-efficiency-standards.html</v>
      </c>
    </row>
    <row r="1161" spans="1:18" s="4" customFormat="1" x14ac:dyDescent="0.25">
      <c r="A1161" s="276" t="str">
        <f>IF(ISBLANK(INDEX('Policy Characteristics'!A:A,MATCH($C1161,'Policy Characteristics'!$C:$C,0))),"",INDEX('Policy Characteristics'!A:A,MATCH($C1161,'Policy Characteristics'!$C:$C,0)))</f>
        <v>Industry</v>
      </c>
      <c r="B1161" s="285" t="str">
        <f>IF(ISBLANK(INDEX('Policy Characteristics'!B:B,MATCH($C1161,'Policy Characteristics'!$C:$C,0))),"",INDEX('Policy Characteristics'!B:B,MATCH($C1161,'Policy Characteristics'!$C:$C,0)))</f>
        <v>Industry Energy Efficiency Standards</v>
      </c>
      <c r="C1161" s="276" t="str">
        <f t="shared" si="43"/>
        <v>Percentage Improvement in Eqpt Efficiency Standards above BAU</v>
      </c>
      <c r="D1161" s="6" t="s">
        <v>3122</v>
      </c>
      <c r="E1161" s="47" t="s">
        <v>2426</v>
      </c>
      <c r="F1161" t="s">
        <v>3084</v>
      </c>
      <c r="G1161" s="47" t="s">
        <v>2434</v>
      </c>
      <c r="H1161" s="44">
        <v>1170</v>
      </c>
      <c r="I1161" s="347" t="s">
        <v>44</v>
      </c>
      <c r="J1161" s="277" t="str">
        <f>IF(ISBLANK(INDEX('Policy Characteristics'!D:D,MATCH($C1161,'Policy Characteristics'!$C:$C,0))),"",INDEX('Policy Characteristics'!D:D,MATCH($C1161,'Policy Characteristics'!$C:$C,0)))</f>
        <v>Industry Energy Efficiency Standards</v>
      </c>
      <c r="K1161" s="276" t="str">
        <f>IF(ISBLANK(INDEX('Policy Characteristics'!E:E,MATCH($C1161,'Policy Characteristics'!$C:$C,0))),"",INDEX('Policy Characteristics'!E:E,MATCH($C1161,'Policy Characteristics'!$C:$C,0)))</f>
        <v>indst efficiency standards</v>
      </c>
      <c r="L1161" s="284">
        <f>IF(ISBLANK(INDEX('Policy Characteristics'!F:F,MATCH($C1161,'Policy Characteristics'!$C:$C,0))),"",INDEX('Policy Characteristics'!F:F,MATCH($C1161,'Policy Characteristics'!$C:$C,0)))</f>
        <v>0</v>
      </c>
      <c r="M1161" s="284">
        <f>IF(ISBLANK(INDEX('Policy Characteristics'!G:G,MATCH($C1161,'Policy Characteristics'!$C:$C,0))),"",INDEX('Policy Characteristics'!G:G,MATCH($C1161,'Policy Characteristics'!$C:$C,0)))</f>
        <v>0.25</v>
      </c>
      <c r="N1161" s="284">
        <f>IF(ISBLANK(INDEX('Policy Characteristics'!H:H,MATCH($C1161,'Policy Characteristics'!$C:$C,0))),"",INDEX('Policy Characteristics'!H:H,MATCH($C1161,'Policy Characteristics'!$C:$C,0)))</f>
        <v>0.01</v>
      </c>
      <c r="O1161" s="276" t="str">
        <f>IF(ISBLANK(INDEX('Policy Characteristics'!I:I,MATCH($C1161,'Policy Characteristics'!$C:$C,0))),"",INDEX('Policy Characteristics'!I:I,MATCH($C1161,'Policy Characteristics'!$C:$C,0)))</f>
        <v>% reduction in energy use</v>
      </c>
      <c r="P1161" s="276" t="str">
        <f>IF(ISBLANK(INDEX('Policy Characteristics'!J:J,MATCH($C1161,'Policy Characteristics'!$C:$C,0))),"",INDEX('Policy Characteristics'!J:J,MATCH($C1161,'Policy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1" s="276" t="str">
        <f>IF(ISBLANK(INDEX('Policy Characteristics'!K:K,MATCH($C1161,'Policy Characteristics'!$C:$C,0))),"",INDEX('Policy Characteristics'!K:K,MATCH($C1161,'Policy Characteristics'!$C:$C,0)))</f>
        <v>industry-ag-main.html#eff-stds</v>
      </c>
      <c r="R1161" s="276" t="str">
        <f>IF(ISBLANK(INDEX('Policy Characteristics'!L:L,MATCH($C1161,'Policy Characteristics'!$C:$C,0))),"",INDEX('Policy Characteristics'!L:L,MATCH($C1161,'Policy Characteristics'!$C:$C,0)))</f>
        <v>industry-energy-efficiency-standards.html</v>
      </c>
    </row>
    <row r="1162" spans="1:18" s="4" customFormat="1" x14ac:dyDescent="0.25">
      <c r="A1162" s="276" t="str">
        <f>IF(ISBLANK(INDEX('Policy Characteristics'!A:A,MATCH($C1162,'Policy Characteristics'!$C:$C,0))),"",INDEX('Policy Characteristics'!A:A,MATCH($C1162,'Policy Characteristics'!$C:$C,0)))</f>
        <v>Industry</v>
      </c>
      <c r="B1162" s="285" t="str">
        <f>IF(ISBLANK(INDEX('Policy Characteristics'!B:B,MATCH($C1162,'Policy Characteristics'!$C:$C,0))),"",INDEX('Policy Characteristics'!B:B,MATCH($C1162,'Policy Characteristics'!$C:$C,0)))</f>
        <v>Industry Energy Efficiency Standards</v>
      </c>
      <c r="C1162" s="276" t="str">
        <f t="shared" si="43"/>
        <v>Percentage Improvement in Eqpt Efficiency Standards above BAU</v>
      </c>
      <c r="D1162" s="6" t="s">
        <v>3122</v>
      </c>
      <c r="E1162" s="47" t="s">
        <v>2427</v>
      </c>
      <c r="F1162" t="s">
        <v>3084</v>
      </c>
      <c r="G1162" s="47" t="s">
        <v>2431</v>
      </c>
      <c r="H1162" s="44">
        <v>1171</v>
      </c>
      <c r="I1162" s="347" t="s">
        <v>45</v>
      </c>
      <c r="J1162" s="277" t="str">
        <f>IF(ISBLANK(INDEX('Policy Characteristics'!D:D,MATCH($C1162,'Policy Characteristics'!$C:$C,0))),"",INDEX('Policy Characteristics'!D:D,MATCH($C1162,'Policy Characteristics'!$C:$C,0)))</f>
        <v>Industry Energy Efficiency Standards</v>
      </c>
      <c r="K1162" s="276" t="str">
        <f>IF(ISBLANK(INDEX('Policy Characteristics'!E:E,MATCH($C1162,'Policy Characteristics'!$C:$C,0))),"",INDEX('Policy Characteristics'!E:E,MATCH($C1162,'Policy Characteristics'!$C:$C,0)))</f>
        <v>indst efficiency standards</v>
      </c>
      <c r="L1162" s="284">
        <f>IF(ISBLANK(INDEX('Policy Characteristics'!F:F,MATCH($C1162,'Policy Characteristics'!$C:$C,0))),"",INDEX('Policy Characteristics'!F:F,MATCH($C1162,'Policy Characteristics'!$C:$C,0)))</f>
        <v>0</v>
      </c>
      <c r="M1162" s="284">
        <f>IF(ISBLANK(INDEX('Policy Characteristics'!G:G,MATCH($C1162,'Policy Characteristics'!$C:$C,0))),"",INDEX('Policy Characteristics'!G:G,MATCH($C1162,'Policy Characteristics'!$C:$C,0)))</f>
        <v>0.25</v>
      </c>
      <c r="N1162" s="284">
        <f>IF(ISBLANK(INDEX('Policy Characteristics'!H:H,MATCH($C1162,'Policy Characteristics'!$C:$C,0))),"",INDEX('Policy Characteristics'!H:H,MATCH($C1162,'Policy Characteristics'!$C:$C,0)))</f>
        <v>0.01</v>
      </c>
      <c r="O1162" s="276" t="str">
        <f>IF(ISBLANK(INDEX('Policy Characteristics'!I:I,MATCH($C1162,'Policy Characteristics'!$C:$C,0))),"",INDEX('Policy Characteristics'!I:I,MATCH($C1162,'Policy Characteristics'!$C:$C,0)))</f>
        <v>% reduction in energy use</v>
      </c>
      <c r="P1162" s="276" t="str">
        <f>IF(ISBLANK(INDEX('Policy Characteristics'!J:J,MATCH($C1162,'Policy Characteristics'!$C:$C,0))),"",INDEX('Policy Characteristics'!J:J,MATCH($C1162,'Policy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2" s="276" t="str">
        <f>IF(ISBLANK(INDEX('Policy Characteristics'!K:K,MATCH($C1162,'Policy Characteristics'!$C:$C,0))),"",INDEX('Policy Characteristics'!K:K,MATCH($C1162,'Policy Characteristics'!$C:$C,0)))</f>
        <v>industry-ag-main.html#eff-stds</v>
      </c>
      <c r="R1162" s="276" t="str">
        <f>IF(ISBLANK(INDEX('Policy Characteristics'!L:L,MATCH($C1162,'Policy Characteristics'!$C:$C,0))),"",INDEX('Policy Characteristics'!L:L,MATCH($C1162,'Policy Characteristics'!$C:$C,0)))</f>
        <v>industry-energy-efficiency-standards.html</v>
      </c>
    </row>
    <row r="1163" spans="1:18" s="4" customFormat="1" x14ac:dyDescent="0.25">
      <c r="A1163" s="276" t="str">
        <f>IF(ISBLANK(INDEX('Policy Characteristics'!A:A,MATCH($C1163,'Policy Characteristics'!$C:$C,0))),"",INDEX('Policy Characteristics'!A:A,MATCH($C1163,'Policy Characteristics'!$C:$C,0)))</f>
        <v>Industry</v>
      </c>
      <c r="B1163" s="285" t="str">
        <f>IF(ISBLANK(INDEX('Policy Characteristics'!B:B,MATCH($C1163,'Policy Characteristics'!$C:$C,0))),"",INDEX('Policy Characteristics'!B:B,MATCH($C1163,'Policy Characteristics'!$C:$C,0)))</f>
        <v>Industry Energy Efficiency Standards</v>
      </c>
      <c r="C1163" s="276" t="str">
        <f t="shared" si="43"/>
        <v>Percentage Improvement in Eqpt Efficiency Standards above BAU</v>
      </c>
      <c r="D1163" s="6" t="s">
        <v>3122</v>
      </c>
      <c r="E1163" s="47" t="s">
        <v>2428</v>
      </c>
      <c r="F1163" t="s">
        <v>3084</v>
      </c>
      <c r="G1163" s="47" t="s">
        <v>2432</v>
      </c>
      <c r="H1163" s="44">
        <v>1172</v>
      </c>
      <c r="I1163" s="347" t="s">
        <v>44</v>
      </c>
      <c r="J1163" s="277" t="str">
        <f>IF(ISBLANK(INDEX('Policy Characteristics'!D:D,MATCH($C1163,'Policy Characteristics'!$C:$C,0))),"",INDEX('Policy Characteristics'!D:D,MATCH($C1163,'Policy Characteristics'!$C:$C,0)))</f>
        <v>Industry Energy Efficiency Standards</v>
      </c>
      <c r="K1163" s="276" t="str">
        <f>IF(ISBLANK(INDEX('Policy Characteristics'!E:E,MATCH($C1163,'Policy Characteristics'!$C:$C,0))),"",INDEX('Policy Characteristics'!E:E,MATCH($C1163,'Policy Characteristics'!$C:$C,0)))</f>
        <v>indst efficiency standards</v>
      </c>
      <c r="L1163" s="284">
        <f>IF(ISBLANK(INDEX('Policy Characteristics'!F:F,MATCH($C1163,'Policy Characteristics'!$C:$C,0))),"",INDEX('Policy Characteristics'!F:F,MATCH($C1163,'Policy Characteristics'!$C:$C,0)))</f>
        <v>0</v>
      </c>
      <c r="M1163" s="284">
        <f>IF(ISBLANK(INDEX('Policy Characteristics'!G:G,MATCH($C1163,'Policy Characteristics'!$C:$C,0))),"",INDEX('Policy Characteristics'!G:G,MATCH($C1163,'Policy Characteristics'!$C:$C,0)))</f>
        <v>0.25</v>
      </c>
      <c r="N1163" s="284">
        <f>IF(ISBLANK(INDEX('Policy Characteristics'!H:H,MATCH($C1163,'Policy Characteristics'!$C:$C,0))),"",INDEX('Policy Characteristics'!H:H,MATCH($C1163,'Policy Characteristics'!$C:$C,0)))</f>
        <v>0.01</v>
      </c>
      <c r="O1163" s="276" t="str">
        <f>IF(ISBLANK(INDEX('Policy Characteristics'!I:I,MATCH($C1163,'Policy Characteristics'!$C:$C,0))),"",INDEX('Policy Characteristics'!I:I,MATCH($C1163,'Policy Characteristics'!$C:$C,0)))</f>
        <v>% reduction in energy use</v>
      </c>
      <c r="P1163" s="276" t="str">
        <f>IF(ISBLANK(INDEX('Policy Characteristics'!J:J,MATCH($C1163,'Policy Characteristics'!$C:$C,0))),"",INDEX('Policy Characteristics'!J:J,MATCH($C1163,'Policy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3" s="276" t="str">
        <f>IF(ISBLANK(INDEX('Policy Characteristics'!K:K,MATCH($C1163,'Policy Characteristics'!$C:$C,0))),"",INDEX('Policy Characteristics'!K:K,MATCH($C1163,'Policy Characteristics'!$C:$C,0)))</f>
        <v>industry-ag-main.html#eff-stds</v>
      </c>
      <c r="R1163" s="276" t="str">
        <f>IF(ISBLANK(INDEX('Policy Characteristics'!L:L,MATCH($C1163,'Policy Characteristics'!$C:$C,0))),"",INDEX('Policy Characteristics'!L:L,MATCH($C1163,'Policy Characteristics'!$C:$C,0)))</f>
        <v>industry-energy-efficiency-standards.html</v>
      </c>
    </row>
    <row r="1164" spans="1:18" s="4" customFormat="1" x14ac:dyDescent="0.25">
      <c r="A1164" s="276" t="str">
        <f>IF(ISBLANK(INDEX('Policy Characteristics'!A:A,MATCH($C1164,'Policy Characteristics'!$C:$C,0))),"",INDEX('Policy Characteristics'!A:A,MATCH($C1164,'Policy Characteristics'!$C:$C,0)))</f>
        <v>Industry</v>
      </c>
      <c r="B1164" s="285" t="str">
        <f>IF(ISBLANK(INDEX('Policy Characteristics'!B:B,MATCH($C1164,'Policy Characteristics'!$C:$C,0))),"",INDEX('Policy Characteristics'!B:B,MATCH($C1164,'Policy Characteristics'!$C:$C,0)))</f>
        <v>Industry Energy Efficiency Standards</v>
      </c>
      <c r="C1164" s="276" t="str">
        <f t="shared" si="43"/>
        <v>Percentage Improvement in Eqpt Efficiency Standards above BAU</v>
      </c>
      <c r="D1164" s="6" t="s">
        <v>3122</v>
      </c>
      <c r="E1164" s="47" t="s">
        <v>2429</v>
      </c>
      <c r="F1164" t="s">
        <v>3084</v>
      </c>
      <c r="G1164" s="47" t="s">
        <v>2435</v>
      </c>
      <c r="H1164" s="44">
        <v>1173</v>
      </c>
      <c r="I1164" s="347" t="s">
        <v>45</v>
      </c>
      <c r="J1164" s="277" t="str">
        <f>IF(ISBLANK(INDEX('Policy Characteristics'!D:D,MATCH($C1164,'Policy Characteristics'!$C:$C,0))),"",INDEX('Policy Characteristics'!D:D,MATCH($C1164,'Policy Characteristics'!$C:$C,0)))</f>
        <v>Industry Energy Efficiency Standards</v>
      </c>
      <c r="K1164" s="276" t="str">
        <f>IF(ISBLANK(INDEX('Policy Characteristics'!E:E,MATCH($C1164,'Policy Characteristics'!$C:$C,0))),"",INDEX('Policy Characteristics'!E:E,MATCH($C1164,'Policy Characteristics'!$C:$C,0)))</f>
        <v>indst efficiency standards</v>
      </c>
      <c r="L1164" s="284">
        <f>IF(ISBLANK(INDEX('Policy Characteristics'!F:F,MATCH($C1164,'Policy Characteristics'!$C:$C,0))),"",INDEX('Policy Characteristics'!F:F,MATCH($C1164,'Policy Characteristics'!$C:$C,0)))</f>
        <v>0</v>
      </c>
      <c r="M1164" s="284">
        <f>IF(ISBLANK(INDEX('Policy Characteristics'!G:G,MATCH($C1164,'Policy Characteristics'!$C:$C,0))),"",INDEX('Policy Characteristics'!G:G,MATCH($C1164,'Policy Characteristics'!$C:$C,0)))</f>
        <v>0.25</v>
      </c>
      <c r="N1164" s="284">
        <f>IF(ISBLANK(INDEX('Policy Characteristics'!H:H,MATCH($C1164,'Policy Characteristics'!$C:$C,0))),"",INDEX('Policy Characteristics'!H:H,MATCH($C1164,'Policy Characteristics'!$C:$C,0)))</f>
        <v>0.01</v>
      </c>
      <c r="O1164" s="276" t="str">
        <f>IF(ISBLANK(INDEX('Policy Characteristics'!I:I,MATCH($C1164,'Policy Characteristics'!$C:$C,0))),"",INDEX('Policy Characteristics'!I:I,MATCH($C1164,'Policy Characteristics'!$C:$C,0)))</f>
        <v>% reduction in energy use</v>
      </c>
      <c r="P1164" s="276" t="str">
        <f>IF(ISBLANK(INDEX('Policy Characteristics'!J:J,MATCH($C1164,'Policy Characteristics'!$C:$C,0))),"",INDEX('Policy Characteristics'!J:J,MATCH($C1164,'Policy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4" s="276" t="str">
        <f>IF(ISBLANK(INDEX('Policy Characteristics'!K:K,MATCH($C1164,'Policy Characteristics'!$C:$C,0))),"",INDEX('Policy Characteristics'!K:K,MATCH($C1164,'Policy Characteristics'!$C:$C,0)))</f>
        <v>industry-ag-main.html#eff-stds</v>
      </c>
      <c r="R1164" s="276" t="str">
        <f>IF(ISBLANK(INDEX('Policy Characteristics'!L:L,MATCH($C1164,'Policy Characteristics'!$C:$C,0))),"",INDEX('Policy Characteristics'!L:L,MATCH($C1164,'Policy Characteristics'!$C:$C,0)))</f>
        <v>industry-energy-efficiency-standards.html</v>
      </c>
    </row>
    <row r="1165" spans="1:18" s="4" customFormat="1" x14ac:dyDescent="0.25">
      <c r="A1165" s="276" t="str">
        <f>IF(ISBLANK(INDEX('Policy Characteristics'!A:A,MATCH($C1165,'Policy Characteristics'!$C:$C,0))),"",INDEX('Policy Characteristics'!A:A,MATCH($C1165,'Policy Characteristics'!$C:$C,0)))</f>
        <v>Industry</v>
      </c>
      <c r="B1165" s="285" t="str">
        <f>IF(ISBLANK(INDEX('Policy Characteristics'!B:B,MATCH($C1165,'Policy Characteristics'!$C:$C,0))),"",INDEX('Policy Characteristics'!B:B,MATCH($C1165,'Policy Characteristics'!$C:$C,0)))</f>
        <v>Industry Energy Efficiency Standards</v>
      </c>
      <c r="C1165" s="276" t="str">
        <f t="shared" si="43"/>
        <v>Percentage Improvement in Eqpt Efficiency Standards above BAU</v>
      </c>
      <c r="D1165" s="6" t="s">
        <v>3122</v>
      </c>
      <c r="E1165" s="47" t="s">
        <v>2736</v>
      </c>
      <c r="F1165" t="s">
        <v>3084</v>
      </c>
      <c r="G1165" s="47" t="s">
        <v>2739</v>
      </c>
      <c r="H1165" s="44">
        <v>1174</v>
      </c>
      <c r="I1165" s="347" t="s">
        <v>45</v>
      </c>
      <c r="J1165" s="277" t="str">
        <f>IF(ISBLANK(INDEX('Policy Characteristics'!D:D,MATCH($C1165,'Policy Characteristics'!$C:$C,0))),"",INDEX('Policy Characteristics'!D:D,MATCH($C1165,'Policy Characteristics'!$C:$C,0)))</f>
        <v>Industry Energy Efficiency Standards</v>
      </c>
      <c r="K1165" s="276" t="str">
        <f>IF(ISBLANK(INDEX('Policy Characteristics'!E:E,MATCH($C1165,'Policy Characteristics'!$C:$C,0))),"",INDEX('Policy Characteristics'!E:E,MATCH($C1165,'Policy Characteristics'!$C:$C,0)))</f>
        <v>indst efficiency standards</v>
      </c>
      <c r="L1165" s="284">
        <f>IF(ISBLANK(INDEX('Policy Characteristics'!F:F,MATCH($C1165,'Policy Characteristics'!$C:$C,0))),"",INDEX('Policy Characteristics'!F:F,MATCH($C1165,'Policy Characteristics'!$C:$C,0)))</f>
        <v>0</v>
      </c>
      <c r="M1165" s="284">
        <f>IF(ISBLANK(INDEX('Policy Characteristics'!G:G,MATCH($C1165,'Policy Characteristics'!$C:$C,0))),"",INDEX('Policy Characteristics'!G:G,MATCH($C1165,'Policy Characteristics'!$C:$C,0)))</f>
        <v>0.25</v>
      </c>
      <c r="N1165" s="284">
        <f>IF(ISBLANK(INDEX('Policy Characteristics'!H:H,MATCH($C1165,'Policy Characteristics'!$C:$C,0))),"",INDEX('Policy Characteristics'!H:H,MATCH($C1165,'Policy Characteristics'!$C:$C,0)))</f>
        <v>0.01</v>
      </c>
      <c r="O1165" s="276" t="str">
        <f>IF(ISBLANK(INDEX('Policy Characteristics'!I:I,MATCH($C1165,'Policy Characteristics'!$C:$C,0))),"",INDEX('Policy Characteristics'!I:I,MATCH($C1165,'Policy Characteristics'!$C:$C,0)))</f>
        <v>% reduction in energy use</v>
      </c>
      <c r="P1165" s="276" t="str">
        <f>IF(ISBLANK(INDEX('Policy Characteristics'!J:J,MATCH($C1165,'Policy Characteristics'!$C:$C,0))),"",INDEX('Policy Characteristics'!J:J,MATCH($C1165,'Policy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5" s="276" t="str">
        <f>IF(ISBLANK(INDEX('Policy Characteristics'!K:K,MATCH($C1165,'Policy Characteristics'!$C:$C,0))),"",INDEX('Policy Characteristics'!K:K,MATCH($C1165,'Policy Characteristics'!$C:$C,0)))</f>
        <v>industry-ag-main.html#eff-stds</v>
      </c>
      <c r="R1165" s="276" t="str">
        <f>IF(ISBLANK(INDEX('Policy Characteristics'!L:L,MATCH($C1165,'Policy Characteristics'!$C:$C,0))),"",INDEX('Policy Characteristics'!L:L,MATCH($C1165,'Policy Characteristics'!$C:$C,0)))</f>
        <v>industry-energy-efficiency-standards.html</v>
      </c>
    </row>
    <row r="1166" spans="1:18" s="4" customFormat="1" x14ac:dyDescent="0.25">
      <c r="A1166" s="276" t="str">
        <f>IF(ISBLANK(INDEX('Policy Characteristics'!A:A,MATCH($C1166,'Policy Characteristics'!$C:$C,0))),"",INDEX('Policy Characteristics'!A:A,MATCH($C1166,'Policy Characteristics'!$C:$C,0)))</f>
        <v>Industry</v>
      </c>
      <c r="B1166" s="285" t="str">
        <f>IF(ISBLANK(INDEX('Policy Characteristics'!B:B,MATCH($C1166,'Policy Characteristics'!$C:$C,0))),"",INDEX('Policy Characteristics'!B:B,MATCH($C1166,'Policy Characteristics'!$C:$C,0)))</f>
        <v>Industry Energy Efficiency Standards</v>
      </c>
      <c r="C1166" s="276" t="str">
        <f t="shared" si="43"/>
        <v>Percentage Improvement in Eqpt Efficiency Standards above BAU</v>
      </c>
      <c r="D1166" s="6" t="s">
        <v>3122</v>
      </c>
      <c r="E1166" s="47" t="s">
        <v>2737</v>
      </c>
      <c r="F1166" t="s">
        <v>3084</v>
      </c>
      <c r="G1166" s="47" t="s">
        <v>2741</v>
      </c>
      <c r="H1166" s="44">
        <v>1175</v>
      </c>
      <c r="I1166" s="347" t="s">
        <v>44</v>
      </c>
      <c r="J1166" s="277" t="str">
        <f>IF(ISBLANK(INDEX('Policy Characteristics'!D:D,MATCH($C1166,'Policy Characteristics'!$C:$C,0))),"",INDEX('Policy Characteristics'!D:D,MATCH($C1166,'Policy Characteristics'!$C:$C,0)))</f>
        <v>Industry Energy Efficiency Standards</v>
      </c>
      <c r="K1166" s="276" t="str">
        <f>IF(ISBLANK(INDEX('Policy Characteristics'!E:E,MATCH($C1166,'Policy Characteristics'!$C:$C,0))),"",INDEX('Policy Characteristics'!E:E,MATCH($C1166,'Policy Characteristics'!$C:$C,0)))</f>
        <v>indst efficiency standards</v>
      </c>
      <c r="L1166" s="284">
        <f>IF(ISBLANK(INDEX('Policy Characteristics'!F:F,MATCH($C1166,'Policy Characteristics'!$C:$C,0))),"",INDEX('Policy Characteristics'!F:F,MATCH($C1166,'Policy Characteristics'!$C:$C,0)))</f>
        <v>0</v>
      </c>
      <c r="M1166" s="284">
        <f>IF(ISBLANK(INDEX('Policy Characteristics'!G:G,MATCH($C1166,'Policy Characteristics'!$C:$C,0))),"",INDEX('Policy Characteristics'!G:G,MATCH($C1166,'Policy Characteristics'!$C:$C,0)))</f>
        <v>0.25</v>
      </c>
      <c r="N1166" s="284">
        <f>IF(ISBLANK(INDEX('Policy Characteristics'!H:H,MATCH($C1166,'Policy Characteristics'!$C:$C,0))),"",INDEX('Policy Characteristics'!H:H,MATCH($C1166,'Policy Characteristics'!$C:$C,0)))</f>
        <v>0.01</v>
      </c>
      <c r="O1166" s="276" t="str">
        <f>IF(ISBLANK(INDEX('Policy Characteristics'!I:I,MATCH($C1166,'Policy Characteristics'!$C:$C,0))),"",INDEX('Policy Characteristics'!I:I,MATCH($C1166,'Policy Characteristics'!$C:$C,0)))</f>
        <v>% reduction in energy use</v>
      </c>
      <c r="P1166" s="276" t="str">
        <f>IF(ISBLANK(INDEX('Policy Characteristics'!J:J,MATCH($C1166,'Policy Characteristics'!$C:$C,0))),"",INDEX('Policy Characteristics'!J:J,MATCH($C1166,'Policy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6" s="276" t="str">
        <f>IF(ISBLANK(INDEX('Policy Characteristics'!K:K,MATCH($C1166,'Policy Characteristics'!$C:$C,0))),"",INDEX('Policy Characteristics'!K:K,MATCH($C1166,'Policy Characteristics'!$C:$C,0)))</f>
        <v>industry-ag-main.html#eff-stds</v>
      </c>
      <c r="R1166" s="276" t="str">
        <f>IF(ISBLANK(INDEX('Policy Characteristics'!L:L,MATCH($C1166,'Policy Characteristics'!$C:$C,0))),"",INDEX('Policy Characteristics'!L:L,MATCH($C1166,'Policy Characteristics'!$C:$C,0)))</f>
        <v>industry-energy-efficiency-standards.html</v>
      </c>
    </row>
    <row r="1167" spans="1:18" s="4" customFormat="1" x14ac:dyDescent="0.25">
      <c r="A1167" s="276" t="str">
        <f>IF(ISBLANK(INDEX('Policy Characteristics'!A:A,MATCH($C1167,'Policy Characteristics'!$C:$C,0))),"",INDEX('Policy Characteristics'!A:A,MATCH($C1167,'Policy Characteristics'!$C:$C,0)))</f>
        <v>Industry</v>
      </c>
      <c r="B1167" s="285" t="str">
        <f>IF(ISBLANK(INDEX('Policy Characteristics'!B:B,MATCH($C1167,'Policy Characteristics'!$C:$C,0))),"",INDEX('Policy Characteristics'!B:B,MATCH($C1167,'Policy Characteristics'!$C:$C,0)))</f>
        <v>Industry Energy Efficiency Standards</v>
      </c>
      <c r="C1167" s="276" t="str">
        <f t="shared" si="43"/>
        <v>Percentage Improvement in Eqpt Efficiency Standards above BAU</v>
      </c>
      <c r="D1167" s="6" t="s">
        <v>3122</v>
      </c>
      <c r="E1167" s="47" t="s">
        <v>2738</v>
      </c>
      <c r="F1167" t="s">
        <v>3084</v>
      </c>
      <c r="G1167" s="47" t="s">
        <v>2742</v>
      </c>
      <c r="H1167" s="44">
        <v>1176</v>
      </c>
      <c r="I1167" s="347" t="s">
        <v>44</v>
      </c>
      <c r="J1167" s="277" t="str">
        <f>IF(ISBLANK(INDEX('Policy Characteristics'!D:D,MATCH($C1167,'Policy Characteristics'!$C:$C,0))),"",INDEX('Policy Characteristics'!D:D,MATCH($C1167,'Policy Characteristics'!$C:$C,0)))</f>
        <v>Industry Energy Efficiency Standards</v>
      </c>
      <c r="K1167" s="276" t="str">
        <f>IF(ISBLANK(INDEX('Policy Characteristics'!E:E,MATCH($C1167,'Policy Characteristics'!$C:$C,0))),"",INDEX('Policy Characteristics'!E:E,MATCH($C1167,'Policy Characteristics'!$C:$C,0)))</f>
        <v>indst efficiency standards</v>
      </c>
      <c r="L1167" s="284">
        <f>IF(ISBLANK(INDEX('Policy Characteristics'!F:F,MATCH($C1167,'Policy Characteristics'!$C:$C,0))),"",INDEX('Policy Characteristics'!F:F,MATCH($C1167,'Policy Characteristics'!$C:$C,0)))</f>
        <v>0</v>
      </c>
      <c r="M1167" s="284">
        <f>IF(ISBLANK(INDEX('Policy Characteristics'!G:G,MATCH($C1167,'Policy Characteristics'!$C:$C,0))),"",INDEX('Policy Characteristics'!G:G,MATCH($C1167,'Policy Characteristics'!$C:$C,0)))</f>
        <v>0.25</v>
      </c>
      <c r="N1167" s="284">
        <f>IF(ISBLANK(INDEX('Policy Characteristics'!H:H,MATCH($C1167,'Policy Characteristics'!$C:$C,0))),"",INDEX('Policy Characteristics'!H:H,MATCH($C1167,'Policy Characteristics'!$C:$C,0)))</f>
        <v>0.01</v>
      </c>
      <c r="O1167" s="276" t="str">
        <f>IF(ISBLANK(INDEX('Policy Characteristics'!I:I,MATCH($C1167,'Policy Characteristics'!$C:$C,0))),"",INDEX('Policy Characteristics'!I:I,MATCH($C1167,'Policy Characteristics'!$C:$C,0)))</f>
        <v>% reduction in energy use</v>
      </c>
      <c r="P1167" s="276" t="str">
        <f>IF(ISBLANK(INDEX('Policy Characteristics'!J:J,MATCH($C1167,'Policy Characteristics'!$C:$C,0))),"",INDEX('Policy Characteristics'!J:J,MATCH($C1167,'Policy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7" s="276" t="str">
        <f>IF(ISBLANK(INDEX('Policy Characteristics'!K:K,MATCH($C1167,'Policy Characteristics'!$C:$C,0))),"",INDEX('Policy Characteristics'!K:K,MATCH($C1167,'Policy Characteristics'!$C:$C,0)))</f>
        <v>industry-ag-main.html#eff-stds</v>
      </c>
      <c r="R1167" s="276" t="str">
        <f>IF(ISBLANK(INDEX('Policy Characteristics'!L:L,MATCH($C1167,'Policy Characteristics'!$C:$C,0))),"",INDEX('Policy Characteristics'!L:L,MATCH($C1167,'Policy Characteristics'!$C:$C,0)))</f>
        <v>industry-energy-efficiency-standards.html</v>
      </c>
    </row>
    <row r="1168" spans="1:18" s="4" customFormat="1" x14ac:dyDescent="0.25">
      <c r="A1168" s="276" t="str">
        <f>IF(ISBLANK(INDEX('Policy Characteristics'!A:A,MATCH($C1168,'Policy Characteristics'!$C:$C,0))),"",INDEX('Policy Characteristics'!A:A,MATCH($C1168,'Policy Characteristics'!$C:$C,0)))</f>
        <v>Industry</v>
      </c>
      <c r="B1168" s="285" t="str">
        <f>IF(ISBLANK(INDEX('Policy Characteristics'!B:B,MATCH($C1168,'Policy Characteristics'!$C:$C,0))),"",INDEX('Policy Characteristics'!B:B,MATCH($C1168,'Policy Characteristics'!$C:$C,0)))</f>
        <v>Industry Energy Efficiency Standards</v>
      </c>
      <c r="C1168" s="276" t="str">
        <f t="shared" si="43"/>
        <v>Percentage Improvement in Eqpt Efficiency Standards above BAU</v>
      </c>
      <c r="D1168" s="6" t="s">
        <v>3122</v>
      </c>
      <c r="E1168" s="47" t="s">
        <v>2735</v>
      </c>
      <c r="F1168" t="s">
        <v>3084</v>
      </c>
      <c r="G1168" s="47" t="s">
        <v>2740</v>
      </c>
      <c r="H1168" s="44">
        <v>1177</v>
      </c>
      <c r="I1168" s="347" t="s">
        <v>45</v>
      </c>
      <c r="J1168" s="277" t="str">
        <f>IF(ISBLANK(INDEX('Policy Characteristics'!D:D,MATCH($C1168,'Policy Characteristics'!$C:$C,0))),"",INDEX('Policy Characteristics'!D:D,MATCH($C1168,'Policy Characteristics'!$C:$C,0)))</f>
        <v>Industry Energy Efficiency Standards</v>
      </c>
      <c r="K1168" s="276" t="str">
        <f>IF(ISBLANK(INDEX('Policy Characteristics'!E:E,MATCH($C1168,'Policy Characteristics'!$C:$C,0))),"",INDEX('Policy Characteristics'!E:E,MATCH($C1168,'Policy Characteristics'!$C:$C,0)))</f>
        <v>indst efficiency standards</v>
      </c>
      <c r="L1168" s="284">
        <f>IF(ISBLANK(INDEX('Policy Characteristics'!F:F,MATCH($C1168,'Policy Characteristics'!$C:$C,0))),"",INDEX('Policy Characteristics'!F:F,MATCH($C1168,'Policy Characteristics'!$C:$C,0)))</f>
        <v>0</v>
      </c>
      <c r="M1168" s="284">
        <f>IF(ISBLANK(INDEX('Policy Characteristics'!G:G,MATCH($C1168,'Policy Characteristics'!$C:$C,0))),"",INDEX('Policy Characteristics'!G:G,MATCH($C1168,'Policy Characteristics'!$C:$C,0)))</f>
        <v>0.25</v>
      </c>
      <c r="N1168" s="284">
        <f>IF(ISBLANK(INDEX('Policy Characteristics'!H:H,MATCH($C1168,'Policy Characteristics'!$C:$C,0))),"",INDEX('Policy Characteristics'!H:H,MATCH($C1168,'Policy Characteristics'!$C:$C,0)))</f>
        <v>0.01</v>
      </c>
      <c r="O1168" s="276" t="str">
        <f>IF(ISBLANK(INDEX('Policy Characteristics'!I:I,MATCH($C1168,'Policy Characteristics'!$C:$C,0))),"",INDEX('Policy Characteristics'!I:I,MATCH($C1168,'Policy Characteristics'!$C:$C,0)))</f>
        <v>% reduction in energy use</v>
      </c>
      <c r="P1168" s="276" t="str">
        <f>IF(ISBLANK(INDEX('Policy Characteristics'!J:J,MATCH($C1168,'Policy Characteristics'!$C:$C,0))),"",INDEX('Policy Characteristics'!J:J,MATCH($C1168,'Policy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8" s="276" t="str">
        <f>IF(ISBLANK(INDEX('Policy Characteristics'!K:K,MATCH($C1168,'Policy Characteristics'!$C:$C,0))),"",INDEX('Policy Characteristics'!K:K,MATCH($C1168,'Policy Characteristics'!$C:$C,0)))</f>
        <v>industry-ag-main.html#eff-stds</v>
      </c>
      <c r="R1168" s="276" t="str">
        <f>IF(ISBLANK(INDEX('Policy Characteristics'!L:L,MATCH($C1168,'Policy Characteristics'!$C:$C,0))),"",INDEX('Policy Characteristics'!L:L,MATCH($C1168,'Policy Characteristics'!$C:$C,0)))</f>
        <v>industry-energy-efficiency-standards.html</v>
      </c>
    </row>
    <row r="1169" spans="1:18" s="4" customFormat="1" x14ac:dyDescent="0.25">
      <c r="A1169" s="276" t="str">
        <f>IF(ISBLANK(INDEX('Policy Characteristics'!A:A,MATCH($C1169,'Policy Characteristics'!$C:$C,0))),"",INDEX('Policy Characteristics'!A:A,MATCH($C1169,'Policy Characteristics'!$C:$C,0)))</f>
        <v>Industry</v>
      </c>
      <c r="B1169" s="285" t="str">
        <f>IF(ISBLANK(INDEX('Policy Characteristics'!B:B,MATCH($C1169,'Policy Characteristics'!$C:$C,0))),"",INDEX('Policy Characteristics'!B:B,MATCH($C1169,'Policy Characteristics'!$C:$C,0)))</f>
        <v>Industry Energy Efficiency Standards</v>
      </c>
      <c r="C1169" s="276" t="str">
        <f t="shared" si="43"/>
        <v>Percentage Improvement in Eqpt Efficiency Standards above BAU</v>
      </c>
      <c r="D1169" s="6" t="s">
        <v>3123</v>
      </c>
      <c r="E1169" s="47" t="s">
        <v>2424</v>
      </c>
      <c r="F1169" t="s">
        <v>3085</v>
      </c>
      <c r="G1169" s="47" t="s">
        <v>2430</v>
      </c>
      <c r="H1169" s="44">
        <v>1178</v>
      </c>
      <c r="I1169" s="348" t="s">
        <v>45</v>
      </c>
      <c r="J1169" s="277" t="str">
        <f>IF(ISBLANK(INDEX('Policy Characteristics'!D:D,MATCH($C1169,'Policy Characteristics'!$C:$C,0))),"",INDEX('Policy Characteristics'!D:D,MATCH($C1169,'Policy Characteristics'!$C:$C,0)))</f>
        <v>Industry Energy Efficiency Standards</v>
      </c>
      <c r="K1169" s="276" t="str">
        <f>IF(ISBLANK(INDEX('Policy Characteristics'!E:E,MATCH($C1169,'Policy Characteristics'!$C:$C,0))),"",INDEX('Policy Characteristics'!E:E,MATCH($C1169,'Policy Characteristics'!$C:$C,0)))</f>
        <v>indst efficiency standards</v>
      </c>
      <c r="L1169" s="284">
        <f>IF(ISBLANK(INDEX('Policy Characteristics'!F:F,MATCH($C1169,'Policy Characteristics'!$C:$C,0))),"",INDEX('Policy Characteristics'!F:F,MATCH($C1169,'Policy Characteristics'!$C:$C,0)))</f>
        <v>0</v>
      </c>
      <c r="M1169" s="284">
        <f>IF(ISBLANK(INDEX('Policy Characteristics'!G:G,MATCH($C1169,'Policy Characteristics'!$C:$C,0))),"",INDEX('Policy Characteristics'!G:G,MATCH($C1169,'Policy Characteristics'!$C:$C,0)))</f>
        <v>0.25</v>
      </c>
      <c r="N1169" s="284">
        <f>IF(ISBLANK(INDEX('Policy Characteristics'!H:H,MATCH($C1169,'Policy Characteristics'!$C:$C,0))),"",INDEX('Policy Characteristics'!H:H,MATCH($C1169,'Policy Characteristics'!$C:$C,0)))</f>
        <v>0.01</v>
      </c>
      <c r="O1169" s="276" t="str">
        <f>IF(ISBLANK(INDEX('Policy Characteristics'!I:I,MATCH($C1169,'Policy Characteristics'!$C:$C,0))),"",INDEX('Policy Characteristics'!I:I,MATCH($C1169,'Policy Characteristics'!$C:$C,0)))</f>
        <v>% reduction in energy use</v>
      </c>
      <c r="P1169" s="276" t="str">
        <f>IF(ISBLANK(INDEX('Policy Characteristics'!J:J,MATCH($C1169,'Policy Characteristics'!$C:$C,0))),"",INDEX('Policy Characteristics'!J:J,MATCH($C1169,'Policy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69" s="276" t="str">
        <f>IF(ISBLANK(INDEX('Policy Characteristics'!K:K,MATCH($C1169,'Policy Characteristics'!$C:$C,0))),"",INDEX('Policy Characteristics'!K:K,MATCH($C1169,'Policy Characteristics'!$C:$C,0)))</f>
        <v>industry-ag-main.html#eff-stds</v>
      </c>
      <c r="R1169" s="276" t="str">
        <f>IF(ISBLANK(INDEX('Policy Characteristics'!L:L,MATCH($C1169,'Policy Characteristics'!$C:$C,0))),"",INDEX('Policy Characteristics'!L:L,MATCH($C1169,'Policy Characteristics'!$C:$C,0)))</f>
        <v>industry-energy-efficiency-standards.html</v>
      </c>
    </row>
    <row r="1170" spans="1:18" s="4" customFormat="1" x14ac:dyDescent="0.25">
      <c r="A1170" s="276" t="str">
        <f>IF(ISBLANK(INDEX('Policy Characteristics'!A:A,MATCH($C1170,'Policy Characteristics'!$C:$C,0))),"",INDEX('Policy Characteristics'!A:A,MATCH($C1170,'Policy Characteristics'!$C:$C,0)))</f>
        <v>Industry</v>
      </c>
      <c r="B1170" s="285" t="str">
        <f>IF(ISBLANK(INDEX('Policy Characteristics'!B:B,MATCH($C1170,'Policy Characteristics'!$C:$C,0))),"",INDEX('Policy Characteristics'!B:B,MATCH($C1170,'Policy Characteristics'!$C:$C,0)))</f>
        <v>Industry Energy Efficiency Standards</v>
      </c>
      <c r="C1170" s="276" t="str">
        <f t="shared" si="43"/>
        <v>Percentage Improvement in Eqpt Efficiency Standards above BAU</v>
      </c>
      <c r="D1170" s="6" t="s">
        <v>3123</v>
      </c>
      <c r="E1170" s="47" t="s">
        <v>2425</v>
      </c>
      <c r="F1170" t="s">
        <v>3085</v>
      </c>
      <c r="G1170" s="47" t="s">
        <v>2433</v>
      </c>
      <c r="H1170" s="44">
        <v>1179</v>
      </c>
      <c r="I1170" s="347" t="s">
        <v>45</v>
      </c>
      <c r="J1170" s="277" t="str">
        <f>IF(ISBLANK(INDEX('Policy Characteristics'!D:D,MATCH($C1170,'Policy Characteristics'!$C:$C,0))),"",INDEX('Policy Characteristics'!D:D,MATCH($C1170,'Policy Characteristics'!$C:$C,0)))</f>
        <v>Industry Energy Efficiency Standards</v>
      </c>
      <c r="K1170" s="276" t="str">
        <f>IF(ISBLANK(INDEX('Policy Characteristics'!E:E,MATCH($C1170,'Policy Characteristics'!$C:$C,0))),"",INDEX('Policy Characteristics'!E:E,MATCH($C1170,'Policy Characteristics'!$C:$C,0)))</f>
        <v>indst efficiency standards</v>
      </c>
      <c r="L1170" s="284">
        <f>IF(ISBLANK(INDEX('Policy Characteristics'!F:F,MATCH($C1170,'Policy Characteristics'!$C:$C,0))),"",INDEX('Policy Characteristics'!F:F,MATCH($C1170,'Policy Characteristics'!$C:$C,0)))</f>
        <v>0</v>
      </c>
      <c r="M1170" s="284">
        <f>IF(ISBLANK(INDEX('Policy Characteristics'!G:G,MATCH($C1170,'Policy Characteristics'!$C:$C,0))),"",INDEX('Policy Characteristics'!G:G,MATCH($C1170,'Policy Characteristics'!$C:$C,0)))</f>
        <v>0.25</v>
      </c>
      <c r="N1170" s="284">
        <f>IF(ISBLANK(INDEX('Policy Characteristics'!H:H,MATCH($C1170,'Policy Characteristics'!$C:$C,0))),"",INDEX('Policy Characteristics'!H:H,MATCH($C1170,'Policy Characteristics'!$C:$C,0)))</f>
        <v>0.01</v>
      </c>
      <c r="O1170" s="276" t="str">
        <f>IF(ISBLANK(INDEX('Policy Characteristics'!I:I,MATCH($C1170,'Policy Characteristics'!$C:$C,0))),"",INDEX('Policy Characteristics'!I:I,MATCH($C1170,'Policy Characteristics'!$C:$C,0)))</f>
        <v>% reduction in energy use</v>
      </c>
      <c r="P1170" s="276" t="str">
        <f>IF(ISBLANK(INDEX('Policy Characteristics'!J:J,MATCH($C1170,'Policy Characteristics'!$C:$C,0))),"",INDEX('Policy Characteristics'!J:J,MATCH($C1170,'Policy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0" s="276" t="str">
        <f>IF(ISBLANK(INDEX('Policy Characteristics'!K:K,MATCH($C1170,'Policy Characteristics'!$C:$C,0))),"",INDEX('Policy Characteristics'!K:K,MATCH($C1170,'Policy Characteristics'!$C:$C,0)))</f>
        <v>industry-ag-main.html#eff-stds</v>
      </c>
      <c r="R1170" s="276" t="str">
        <f>IF(ISBLANK(INDEX('Policy Characteristics'!L:L,MATCH($C1170,'Policy Characteristics'!$C:$C,0))),"",INDEX('Policy Characteristics'!L:L,MATCH($C1170,'Policy Characteristics'!$C:$C,0)))</f>
        <v>industry-energy-efficiency-standards.html</v>
      </c>
    </row>
    <row r="1171" spans="1:18" s="4" customFormat="1" x14ac:dyDescent="0.25">
      <c r="A1171" s="276" t="str">
        <f>IF(ISBLANK(INDEX('Policy Characteristics'!A:A,MATCH($C1171,'Policy Characteristics'!$C:$C,0))),"",INDEX('Policy Characteristics'!A:A,MATCH($C1171,'Policy Characteristics'!$C:$C,0)))</f>
        <v>Industry</v>
      </c>
      <c r="B1171" s="285" t="str">
        <f>IF(ISBLANK(INDEX('Policy Characteristics'!B:B,MATCH($C1171,'Policy Characteristics'!$C:$C,0))),"",INDEX('Policy Characteristics'!B:B,MATCH($C1171,'Policy Characteristics'!$C:$C,0)))</f>
        <v>Industry Energy Efficiency Standards</v>
      </c>
      <c r="C1171" s="276" t="str">
        <f t="shared" si="43"/>
        <v>Percentage Improvement in Eqpt Efficiency Standards above BAU</v>
      </c>
      <c r="D1171" s="6" t="s">
        <v>3123</v>
      </c>
      <c r="E1171" s="47" t="s">
        <v>2426</v>
      </c>
      <c r="F1171" t="s">
        <v>3085</v>
      </c>
      <c r="G1171" s="47" t="s">
        <v>2434</v>
      </c>
      <c r="H1171" s="44">
        <v>1180</v>
      </c>
      <c r="I1171" s="347" t="s">
        <v>44</v>
      </c>
      <c r="J1171" s="277" t="str">
        <f>IF(ISBLANK(INDEX('Policy Characteristics'!D:D,MATCH($C1171,'Policy Characteristics'!$C:$C,0))),"",INDEX('Policy Characteristics'!D:D,MATCH($C1171,'Policy Characteristics'!$C:$C,0)))</f>
        <v>Industry Energy Efficiency Standards</v>
      </c>
      <c r="K1171" s="276" t="str">
        <f>IF(ISBLANK(INDEX('Policy Characteristics'!E:E,MATCH($C1171,'Policy Characteristics'!$C:$C,0))),"",INDEX('Policy Characteristics'!E:E,MATCH($C1171,'Policy Characteristics'!$C:$C,0)))</f>
        <v>indst efficiency standards</v>
      </c>
      <c r="L1171" s="284">
        <f>IF(ISBLANK(INDEX('Policy Characteristics'!F:F,MATCH($C1171,'Policy Characteristics'!$C:$C,0))),"",INDEX('Policy Characteristics'!F:F,MATCH($C1171,'Policy Characteristics'!$C:$C,0)))</f>
        <v>0</v>
      </c>
      <c r="M1171" s="284">
        <f>IF(ISBLANK(INDEX('Policy Characteristics'!G:G,MATCH($C1171,'Policy Characteristics'!$C:$C,0))),"",INDEX('Policy Characteristics'!G:G,MATCH($C1171,'Policy Characteristics'!$C:$C,0)))</f>
        <v>0.25</v>
      </c>
      <c r="N1171" s="284">
        <f>IF(ISBLANK(INDEX('Policy Characteristics'!H:H,MATCH($C1171,'Policy Characteristics'!$C:$C,0))),"",INDEX('Policy Characteristics'!H:H,MATCH($C1171,'Policy Characteristics'!$C:$C,0)))</f>
        <v>0.01</v>
      </c>
      <c r="O1171" s="276" t="str">
        <f>IF(ISBLANK(INDEX('Policy Characteristics'!I:I,MATCH($C1171,'Policy Characteristics'!$C:$C,0))),"",INDEX('Policy Characteristics'!I:I,MATCH($C1171,'Policy Characteristics'!$C:$C,0)))</f>
        <v>% reduction in energy use</v>
      </c>
      <c r="P1171" s="276" t="str">
        <f>IF(ISBLANK(INDEX('Policy Characteristics'!J:J,MATCH($C1171,'Policy Characteristics'!$C:$C,0))),"",INDEX('Policy Characteristics'!J:J,MATCH($C1171,'Policy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1" s="276" t="str">
        <f>IF(ISBLANK(INDEX('Policy Characteristics'!K:K,MATCH($C1171,'Policy Characteristics'!$C:$C,0))),"",INDEX('Policy Characteristics'!K:K,MATCH($C1171,'Policy Characteristics'!$C:$C,0)))</f>
        <v>industry-ag-main.html#eff-stds</v>
      </c>
      <c r="R1171" s="276" t="str">
        <f>IF(ISBLANK(INDEX('Policy Characteristics'!L:L,MATCH($C1171,'Policy Characteristics'!$C:$C,0))),"",INDEX('Policy Characteristics'!L:L,MATCH($C1171,'Policy Characteristics'!$C:$C,0)))</f>
        <v>industry-energy-efficiency-standards.html</v>
      </c>
    </row>
    <row r="1172" spans="1:18" s="4" customFormat="1" x14ac:dyDescent="0.25">
      <c r="A1172" s="276" t="str">
        <f>IF(ISBLANK(INDEX('Policy Characteristics'!A:A,MATCH($C1172,'Policy Characteristics'!$C:$C,0))),"",INDEX('Policy Characteristics'!A:A,MATCH($C1172,'Policy Characteristics'!$C:$C,0)))</f>
        <v>Industry</v>
      </c>
      <c r="B1172" s="285" t="str">
        <f>IF(ISBLANK(INDEX('Policy Characteristics'!B:B,MATCH($C1172,'Policy Characteristics'!$C:$C,0))),"",INDEX('Policy Characteristics'!B:B,MATCH($C1172,'Policy Characteristics'!$C:$C,0)))</f>
        <v>Industry Energy Efficiency Standards</v>
      </c>
      <c r="C1172" s="276" t="str">
        <f t="shared" si="43"/>
        <v>Percentage Improvement in Eqpt Efficiency Standards above BAU</v>
      </c>
      <c r="D1172" s="6" t="s">
        <v>3123</v>
      </c>
      <c r="E1172" s="47" t="s">
        <v>2427</v>
      </c>
      <c r="F1172" t="s">
        <v>3085</v>
      </c>
      <c r="G1172" s="47" t="s">
        <v>2431</v>
      </c>
      <c r="H1172" s="44">
        <v>1181</v>
      </c>
      <c r="I1172" s="347" t="s">
        <v>45</v>
      </c>
      <c r="J1172" s="277" t="str">
        <f>IF(ISBLANK(INDEX('Policy Characteristics'!D:D,MATCH($C1172,'Policy Characteristics'!$C:$C,0))),"",INDEX('Policy Characteristics'!D:D,MATCH($C1172,'Policy Characteristics'!$C:$C,0)))</f>
        <v>Industry Energy Efficiency Standards</v>
      </c>
      <c r="K1172" s="276" t="str">
        <f>IF(ISBLANK(INDEX('Policy Characteristics'!E:E,MATCH($C1172,'Policy Characteristics'!$C:$C,0))),"",INDEX('Policy Characteristics'!E:E,MATCH($C1172,'Policy Characteristics'!$C:$C,0)))</f>
        <v>indst efficiency standards</v>
      </c>
      <c r="L1172" s="284">
        <f>IF(ISBLANK(INDEX('Policy Characteristics'!F:F,MATCH($C1172,'Policy Characteristics'!$C:$C,0))),"",INDEX('Policy Characteristics'!F:F,MATCH($C1172,'Policy Characteristics'!$C:$C,0)))</f>
        <v>0</v>
      </c>
      <c r="M1172" s="284">
        <f>IF(ISBLANK(INDEX('Policy Characteristics'!G:G,MATCH($C1172,'Policy Characteristics'!$C:$C,0))),"",INDEX('Policy Characteristics'!G:G,MATCH($C1172,'Policy Characteristics'!$C:$C,0)))</f>
        <v>0.25</v>
      </c>
      <c r="N1172" s="284">
        <f>IF(ISBLANK(INDEX('Policy Characteristics'!H:H,MATCH($C1172,'Policy Characteristics'!$C:$C,0))),"",INDEX('Policy Characteristics'!H:H,MATCH($C1172,'Policy Characteristics'!$C:$C,0)))</f>
        <v>0.01</v>
      </c>
      <c r="O1172" s="276" t="str">
        <f>IF(ISBLANK(INDEX('Policy Characteristics'!I:I,MATCH($C1172,'Policy Characteristics'!$C:$C,0))),"",INDEX('Policy Characteristics'!I:I,MATCH($C1172,'Policy Characteristics'!$C:$C,0)))</f>
        <v>% reduction in energy use</v>
      </c>
      <c r="P1172" s="276" t="str">
        <f>IF(ISBLANK(INDEX('Policy Characteristics'!J:J,MATCH($C1172,'Policy Characteristics'!$C:$C,0))),"",INDEX('Policy Characteristics'!J:J,MATCH($C1172,'Policy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2" s="276" t="str">
        <f>IF(ISBLANK(INDEX('Policy Characteristics'!K:K,MATCH($C1172,'Policy Characteristics'!$C:$C,0))),"",INDEX('Policy Characteristics'!K:K,MATCH($C1172,'Policy Characteristics'!$C:$C,0)))</f>
        <v>industry-ag-main.html#eff-stds</v>
      </c>
      <c r="R1172" s="276" t="str">
        <f>IF(ISBLANK(INDEX('Policy Characteristics'!L:L,MATCH($C1172,'Policy Characteristics'!$C:$C,0))),"",INDEX('Policy Characteristics'!L:L,MATCH($C1172,'Policy Characteristics'!$C:$C,0)))</f>
        <v>industry-energy-efficiency-standards.html</v>
      </c>
    </row>
    <row r="1173" spans="1:18" s="4" customFormat="1" x14ac:dyDescent="0.25">
      <c r="A1173" s="276" t="str">
        <f>IF(ISBLANK(INDEX('Policy Characteristics'!A:A,MATCH($C1173,'Policy Characteristics'!$C:$C,0))),"",INDEX('Policy Characteristics'!A:A,MATCH($C1173,'Policy Characteristics'!$C:$C,0)))</f>
        <v>Industry</v>
      </c>
      <c r="B1173" s="285" t="str">
        <f>IF(ISBLANK(INDEX('Policy Characteristics'!B:B,MATCH($C1173,'Policy Characteristics'!$C:$C,0))),"",INDEX('Policy Characteristics'!B:B,MATCH($C1173,'Policy Characteristics'!$C:$C,0)))</f>
        <v>Industry Energy Efficiency Standards</v>
      </c>
      <c r="C1173" s="276" t="str">
        <f t="shared" si="43"/>
        <v>Percentage Improvement in Eqpt Efficiency Standards above BAU</v>
      </c>
      <c r="D1173" s="6" t="s">
        <v>3123</v>
      </c>
      <c r="E1173" s="47" t="s">
        <v>2428</v>
      </c>
      <c r="F1173" t="s">
        <v>3085</v>
      </c>
      <c r="G1173" s="47" t="s">
        <v>2432</v>
      </c>
      <c r="H1173" s="44">
        <v>1182</v>
      </c>
      <c r="I1173" s="347" t="s">
        <v>45</v>
      </c>
      <c r="J1173" s="277" t="str">
        <f>IF(ISBLANK(INDEX('Policy Characteristics'!D:D,MATCH($C1173,'Policy Characteristics'!$C:$C,0))),"",INDEX('Policy Characteristics'!D:D,MATCH($C1173,'Policy Characteristics'!$C:$C,0)))</f>
        <v>Industry Energy Efficiency Standards</v>
      </c>
      <c r="K1173" s="276" t="str">
        <f>IF(ISBLANK(INDEX('Policy Characteristics'!E:E,MATCH($C1173,'Policy Characteristics'!$C:$C,0))),"",INDEX('Policy Characteristics'!E:E,MATCH($C1173,'Policy Characteristics'!$C:$C,0)))</f>
        <v>indst efficiency standards</v>
      </c>
      <c r="L1173" s="284">
        <f>IF(ISBLANK(INDEX('Policy Characteristics'!F:F,MATCH($C1173,'Policy Characteristics'!$C:$C,0))),"",INDEX('Policy Characteristics'!F:F,MATCH($C1173,'Policy Characteristics'!$C:$C,0)))</f>
        <v>0</v>
      </c>
      <c r="M1173" s="284">
        <f>IF(ISBLANK(INDEX('Policy Characteristics'!G:G,MATCH($C1173,'Policy Characteristics'!$C:$C,0))),"",INDEX('Policy Characteristics'!G:G,MATCH($C1173,'Policy Characteristics'!$C:$C,0)))</f>
        <v>0.25</v>
      </c>
      <c r="N1173" s="284">
        <f>IF(ISBLANK(INDEX('Policy Characteristics'!H:H,MATCH($C1173,'Policy Characteristics'!$C:$C,0))),"",INDEX('Policy Characteristics'!H:H,MATCH($C1173,'Policy Characteristics'!$C:$C,0)))</f>
        <v>0.01</v>
      </c>
      <c r="O1173" s="276" t="str">
        <f>IF(ISBLANK(INDEX('Policy Characteristics'!I:I,MATCH($C1173,'Policy Characteristics'!$C:$C,0))),"",INDEX('Policy Characteristics'!I:I,MATCH($C1173,'Policy Characteristics'!$C:$C,0)))</f>
        <v>% reduction in energy use</v>
      </c>
      <c r="P1173" s="276" t="str">
        <f>IF(ISBLANK(INDEX('Policy Characteristics'!J:J,MATCH($C1173,'Policy Characteristics'!$C:$C,0))),"",INDEX('Policy Characteristics'!J:J,MATCH($C1173,'Policy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3" s="276" t="str">
        <f>IF(ISBLANK(INDEX('Policy Characteristics'!K:K,MATCH($C1173,'Policy Characteristics'!$C:$C,0))),"",INDEX('Policy Characteristics'!K:K,MATCH($C1173,'Policy Characteristics'!$C:$C,0)))</f>
        <v>industry-ag-main.html#eff-stds</v>
      </c>
      <c r="R1173" s="276" t="str">
        <f>IF(ISBLANK(INDEX('Policy Characteristics'!L:L,MATCH($C1173,'Policy Characteristics'!$C:$C,0))),"",INDEX('Policy Characteristics'!L:L,MATCH($C1173,'Policy Characteristics'!$C:$C,0)))</f>
        <v>industry-energy-efficiency-standards.html</v>
      </c>
    </row>
    <row r="1174" spans="1:18" s="4" customFormat="1" x14ac:dyDescent="0.25">
      <c r="A1174" s="276" t="str">
        <f>IF(ISBLANK(INDEX('Policy Characteristics'!A:A,MATCH($C1174,'Policy Characteristics'!$C:$C,0))),"",INDEX('Policy Characteristics'!A:A,MATCH($C1174,'Policy Characteristics'!$C:$C,0)))</f>
        <v>Industry</v>
      </c>
      <c r="B1174" s="285" t="str">
        <f>IF(ISBLANK(INDEX('Policy Characteristics'!B:B,MATCH($C1174,'Policy Characteristics'!$C:$C,0))),"",INDEX('Policy Characteristics'!B:B,MATCH($C1174,'Policy Characteristics'!$C:$C,0)))</f>
        <v>Industry Energy Efficiency Standards</v>
      </c>
      <c r="C1174" s="276" t="str">
        <f t="shared" si="43"/>
        <v>Percentage Improvement in Eqpt Efficiency Standards above BAU</v>
      </c>
      <c r="D1174" s="6" t="s">
        <v>3123</v>
      </c>
      <c r="E1174" s="47" t="s">
        <v>2429</v>
      </c>
      <c r="F1174" t="s">
        <v>3085</v>
      </c>
      <c r="G1174" s="47" t="s">
        <v>2435</v>
      </c>
      <c r="H1174" s="44">
        <v>1183</v>
      </c>
      <c r="I1174" s="347" t="s">
        <v>45</v>
      </c>
      <c r="J1174" s="277" t="str">
        <f>IF(ISBLANK(INDEX('Policy Characteristics'!D:D,MATCH($C1174,'Policy Characteristics'!$C:$C,0))),"",INDEX('Policy Characteristics'!D:D,MATCH($C1174,'Policy Characteristics'!$C:$C,0)))</f>
        <v>Industry Energy Efficiency Standards</v>
      </c>
      <c r="K1174" s="276" t="str">
        <f>IF(ISBLANK(INDEX('Policy Characteristics'!E:E,MATCH($C1174,'Policy Characteristics'!$C:$C,0))),"",INDEX('Policy Characteristics'!E:E,MATCH($C1174,'Policy Characteristics'!$C:$C,0)))</f>
        <v>indst efficiency standards</v>
      </c>
      <c r="L1174" s="284">
        <f>IF(ISBLANK(INDEX('Policy Characteristics'!F:F,MATCH($C1174,'Policy Characteristics'!$C:$C,0))),"",INDEX('Policy Characteristics'!F:F,MATCH($C1174,'Policy Characteristics'!$C:$C,0)))</f>
        <v>0</v>
      </c>
      <c r="M1174" s="284">
        <f>IF(ISBLANK(INDEX('Policy Characteristics'!G:G,MATCH($C1174,'Policy Characteristics'!$C:$C,0))),"",INDEX('Policy Characteristics'!G:G,MATCH($C1174,'Policy Characteristics'!$C:$C,0)))</f>
        <v>0.25</v>
      </c>
      <c r="N1174" s="284">
        <f>IF(ISBLANK(INDEX('Policy Characteristics'!H:H,MATCH($C1174,'Policy Characteristics'!$C:$C,0))),"",INDEX('Policy Characteristics'!H:H,MATCH($C1174,'Policy Characteristics'!$C:$C,0)))</f>
        <v>0.01</v>
      </c>
      <c r="O1174" s="276" t="str">
        <f>IF(ISBLANK(INDEX('Policy Characteristics'!I:I,MATCH($C1174,'Policy Characteristics'!$C:$C,0))),"",INDEX('Policy Characteristics'!I:I,MATCH($C1174,'Policy Characteristics'!$C:$C,0)))</f>
        <v>% reduction in energy use</v>
      </c>
      <c r="P1174" s="276" t="str">
        <f>IF(ISBLANK(INDEX('Policy Characteristics'!J:J,MATCH($C1174,'Policy Characteristics'!$C:$C,0))),"",INDEX('Policy Characteristics'!J:J,MATCH($C1174,'Policy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4" s="276" t="str">
        <f>IF(ISBLANK(INDEX('Policy Characteristics'!K:K,MATCH($C1174,'Policy Characteristics'!$C:$C,0))),"",INDEX('Policy Characteristics'!K:K,MATCH($C1174,'Policy Characteristics'!$C:$C,0)))</f>
        <v>industry-ag-main.html#eff-stds</v>
      </c>
      <c r="R1174" s="276" t="str">
        <f>IF(ISBLANK(INDEX('Policy Characteristics'!L:L,MATCH($C1174,'Policy Characteristics'!$C:$C,0))),"",INDEX('Policy Characteristics'!L:L,MATCH($C1174,'Policy Characteristics'!$C:$C,0)))</f>
        <v>industry-energy-efficiency-standards.html</v>
      </c>
    </row>
    <row r="1175" spans="1:18" s="4" customFormat="1" x14ac:dyDescent="0.25">
      <c r="A1175" s="276" t="str">
        <f>IF(ISBLANK(INDEX('Policy Characteristics'!A:A,MATCH($C1175,'Policy Characteristics'!$C:$C,0))),"",INDEX('Policy Characteristics'!A:A,MATCH($C1175,'Policy Characteristics'!$C:$C,0)))</f>
        <v>Industry</v>
      </c>
      <c r="B1175" s="285" t="str">
        <f>IF(ISBLANK(INDEX('Policy Characteristics'!B:B,MATCH($C1175,'Policy Characteristics'!$C:$C,0))),"",INDEX('Policy Characteristics'!B:B,MATCH($C1175,'Policy Characteristics'!$C:$C,0)))</f>
        <v>Industry Energy Efficiency Standards</v>
      </c>
      <c r="C1175" s="276" t="str">
        <f t="shared" si="43"/>
        <v>Percentage Improvement in Eqpt Efficiency Standards above BAU</v>
      </c>
      <c r="D1175" s="6" t="s">
        <v>3123</v>
      </c>
      <c r="E1175" s="47" t="s">
        <v>2736</v>
      </c>
      <c r="F1175" t="s">
        <v>3085</v>
      </c>
      <c r="G1175" s="47" t="s">
        <v>2739</v>
      </c>
      <c r="H1175" s="44">
        <v>1184</v>
      </c>
      <c r="I1175" s="347" t="s">
        <v>45</v>
      </c>
      <c r="J1175" s="277" t="str">
        <f>IF(ISBLANK(INDEX('Policy Characteristics'!D:D,MATCH($C1175,'Policy Characteristics'!$C:$C,0))),"",INDEX('Policy Characteristics'!D:D,MATCH($C1175,'Policy Characteristics'!$C:$C,0)))</f>
        <v>Industry Energy Efficiency Standards</v>
      </c>
      <c r="K1175" s="276" t="str">
        <f>IF(ISBLANK(INDEX('Policy Characteristics'!E:E,MATCH($C1175,'Policy Characteristics'!$C:$C,0))),"",INDEX('Policy Characteristics'!E:E,MATCH($C1175,'Policy Characteristics'!$C:$C,0)))</f>
        <v>indst efficiency standards</v>
      </c>
      <c r="L1175" s="284">
        <f>IF(ISBLANK(INDEX('Policy Characteristics'!F:F,MATCH($C1175,'Policy Characteristics'!$C:$C,0))),"",INDEX('Policy Characteristics'!F:F,MATCH($C1175,'Policy Characteristics'!$C:$C,0)))</f>
        <v>0</v>
      </c>
      <c r="M1175" s="284">
        <f>IF(ISBLANK(INDEX('Policy Characteristics'!G:G,MATCH($C1175,'Policy Characteristics'!$C:$C,0))),"",INDEX('Policy Characteristics'!G:G,MATCH($C1175,'Policy Characteristics'!$C:$C,0)))</f>
        <v>0.25</v>
      </c>
      <c r="N1175" s="284">
        <f>IF(ISBLANK(INDEX('Policy Characteristics'!H:H,MATCH($C1175,'Policy Characteristics'!$C:$C,0))),"",INDEX('Policy Characteristics'!H:H,MATCH($C1175,'Policy Characteristics'!$C:$C,0)))</f>
        <v>0.01</v>
      </c>
      <c r="O1175" s="276" t="str">
        <f>IF(ISBLANK(INDEX('Policy Characteristics'!I:I,MATCH($C1175,'Policy Characteristics'!$C:$C,0))),"",INDEX('Policy Characteristics'!I:I,MATCH($C1175,'Policy Characteristics'!$C:$C,0)))</f>
        <v>% reduction in energy use</v>
      </c>
      <c r="P1175" s="276" t="str">
        <f>IF(ISBLANK(INDEX('Policy Characteristics'!J:J,MATCH($C1175,'Policy Characteristics'!$C:$C,0))),"",INDEX('Policy Characteristics'!J:J,MATCH($C1175,'Policy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5" s="276" t="str">
        <f>IF(ISBLANK(INDEX('Policy Characteristics'!K:K,MATCH($C1175,'Policy Characteristics'!$C:$C,0))),"",INDEX('Policy Characteristics'!K:K,MATCH($C1175,'Policy Characteristics'!$C:$C,0)))</f>
        <v>industry-ag-main.html#eff-stds</v>
      </c>
      <c r="R1175" s="276" t="str">
        <f>IF(ISBLANK(INDEX('Policy Characteristics'!L:L,MATCH($C1175,'Policy Characteristics'!$C:$C,0))),"",INDEX('Policy Characteristics'!L:L,MATCH($C1175,'Policy Characteristics'!$C:$C,0)))</f>
        <v>industry-energy-efficiency-standards.html</v>
      </c>
    </row>
    <row r="1176" spans="1:18" s="4" customFormat="1" x14ac:dyDescent="0.25">
      <c r="A1176" s="276" t="str">
        <f>IF(ISBLANK(INDEX('Policy Characteristics'!A:A,MATCH($C1176,'Policy Characteristics'!$C:$C,0))),"",INDEX('Policy Characteristics'!A:A,MATCH($C1176,'Policy Characteristics'!$C:$C,0)))</f>
        <v>Industry</v>
      </c>
      <c r="B1176" s="285" t="str">
        <f>IF(ISBLANK(INDEX('Policy Characteristics'!B:B,MATCH($C1176,'Policy Characteristics'!$C:$C,0))),"",INDEX('Policy Characteristics'!B:B,MATCH($C1176,'Policy Characteristics'!$C:$C,0)))</f>
        <v>Industry Energy Efficiency Standards</v>
      </c>
      <c r="C1176" s="276" t="str">
        <f t="shared" si="43"/>
        <v>Percentage Improvement in Eqpt Efficiency Standards above BAU</v>
      </c>
      <c r="D1176" s="6" t="s">
        <v>3123</v>
      </c>
      <c r="E1176" s="47" t="s">
        <v>2737</v>
      </c>
      <c r="F1176" t="s">
        <v>3085</v>
      </c>
      <c r="G1176" s="47" t="s">
        <v>2741</v>
      </c>
      <c r="H1176" s="44">
        <v>1185</v>
      </c>
      <c r="I1176" s="347" t="s">
        <v>45</v>
      </c>
      <c r="J1176" s="277" t="str">
        <f>IF(ISBLANK(INDEX('Policy Characteristics'!D:D,MATCH($C1176,'Policy Characteristics'!$C:$C,0))),"",INDEX('Policy Characteristics'!D:D,MATCH($C1176,'Policy Characteristics'!$C:$C,0)))</f>
        <v>Industry Energy Efficiency Standards</v>
      </c>
      <c r="K1176" s="276" t="str">
        <f>IF(ISBLANK(INDEX('Policy Characteristics'!E:E,MATCH($C1176,'Policy Characteristics'!$C:$C,0))),"",INDEX('Policy Characteristics'!E:E,MATCH($C1176,'Policy Characteristics'!$C:$C,0)))</f>
        <v>indst efficiency standards</v>
      </c>
      <c r="L1176" s="284">
        <f>IF(ISBLANK(INDEX('Policy Characteristics'!F:F,MATCH($C1176,'Policy Characteristics'!$C:$C,0))),"",INDEX('Policy Characteristics'!F:F,MATCH($C1176,'Policy Characteristics'!$C:$C,0)))</f>
        <v>0</v>
      </c>
      <c r="M1176" s="284">
        <f>IF(ISBLANK(INDEX('Policy Characteristics'!G:G,MATCH($C1176,'Policy Characteristics'!$C:$C,0))),"",INDEX('Policy Characteristics'!G:G,MATCH($C1176,'Policy Characteristics'!$C:$C,0)))</f>
        <v>0.25</v>
      </c>
      <c r="N1176" s="284">
        <f>IF(ISBLANK(INDEX('Policy Characteristics'!H:H,MATCH($C1176,'Policy Characteristics'!$C:$C,0))),"",INDEX('Policy Characteristics'!H:H,MATCH($C1176,'Policy Characteristics'!$C:$C,0)))</f>
        <v>0.01</v>
      </c>
      <c r="O1176" s="276" t="str">
        <f>IF(ISBLANK(INDEX('Policy Characteristics'!I:I,MATCH($C1176,'Policy Characteristics'!$C:$C,0))),"",INDEX('Policy Characteristics'!I:I,MATCH($C1176,'Policy Characteristics'!$C:$C,0)))</f>
        <v>% reduction in energy use</v>
      </c>
      <c r="P1176" s="276" t="str">
        <f>IF(ISBLANK(INDEX('Policy Characteristics'!J:J,MATCH($C1176,'Policy Characteristics'!$C:$C,0))),"",INDEX('Policy Characteristics'!J:J,MATCH($C1176,'Policy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6" s="276" t="str">
        <f>IF(ISBLANK(INDEX('Policy Characteristics'!K:K,MATCH($C1176,'Policy Characteristics'!$C:$C,0))),"",INDEX('Policy Characteristics'!K:K,MATCH($C1176,'Policy Characteristics'!$C:$C,0)))</f>
        <v>industry-ag-main.html#eff-stds</v>
      </c>
      <c r="R1176" s="276" t="str">
        <f>IF(ISBLANK(INDEX('Policy Characteristics'!L:L,MATCH($C1176,'Policy Characteristics'!$C:$C,0))),"",INDEX('Policy Characteristics'!L:L,MATCH($C1176,'Policy Characteristics'!$C:$C,0)))</f>
        <v>industry-energy-efficiency-standards.html</v>
      </c>
    </row>
    <row r="1177" spans="1:18" s="4" customFormat="1" x14ac:dyDescent="0.25">
      <c r="A1177" s="276" t="str">
        <f>IF(ISBLANK(INDEX('Policy Characteristics'!A:A,MATCH($C1177,'Policy Characteristics'!$C:$C,0))),"",INDEX('Policy Characteristics'!A:A,MATCH($C1177,'Policy Characteristics'!$C:$C,0)))</f>
        <v>Industry</v>
      </c>
      <c r="B1177" s="285" t="str">
        <f>IF(ISBLANK(INDEX('Policy Characteristics'!B:B,MATCH($C1177,'Policy Characteristics'!$C:$C,0))),"",INDEX('Policy Characteristics'!B:B,MATCH($C1177,'Policy Characteristics'!$C:$C,0)))</f>
        <v>Industry Energy Efficiency Standards</v>
      </c>
      <c r="C1177" s="276" t="str">
        <f t="shared" si="43"/>
        <v>Percentage Improvement in Eqpt Efficiency Standards above BAU</v>
      </c>
      <c r="D1177" s="6" t="s">
        <v>3123</v>
      </c>
      <c r="E1177" s="47" t="s">
        <v>2738</v>
      </c>
      <c r="F1177" t="s">
        <v>3085</v>
      </c>
      <c r="G1177" s="47" t="s">
        <v>2742</v>
      </c>
      <c r="H1177" s="44">
        <v>1186</v>
      </c>
      <c r="I1177" s="347" t="s">
        <v>45</v>
      </c>
      <c r="J1177" s="277" t="str">
        <f>IF(ISBLANK(INDEX('Policy Characteristics'!D:D,MATCH($C1177,'Policy Characteristics'!$C:$C,0))),"",INDEX('Policy Characteristics'!D:D,MATCH($C1177,'Policy Characteristics'!$C:$C,0)))</f>
        <v>Industry Energy Efficiency Standards</v>
      </c>
      <c r="K1177" s="276" t="str">
        <f>IF(ISBLANK(INDEX('Policy Characteristics'!E:E,MATCH($C1177,'Policy Characteristics'!$C:$C,0))),"",INDEX('Policy Characteristics'!E:E,MATCH($C1177,'Policy Characteristics'!$C:$C,0)))</f>
        <v>indst efficiency standards</v>
      </c>
      <c r="L1177" s="284">
        <f>IF(ISBLANK(INDEX('Policy Characteristics'!F:F,MATCH($C1177,'Policy Characteristics'!$C:$C,0))),"",INDEX('Policy Characteristics'!F:F,MATCH($C1177,'Policy Characteristics'!$C:$C,0)))</f>
        <v>0</v>
      </c>
      <c r="M1177" s="284">
        <f>IF(ISBLANK(INDEX('Policy Characteristics'!G:G,MATCH($C1177,'Policy Characteristics'!$C:$C,0))),"",INDEX('Policy Characteristics'!G:G,MATCH($C1177,'Policy Characteristics'!$C:$C,0)))</f>
        <v>0.25</v>
      </c>
      <c r="N1177" s="284">
        <f>IF(ISBLANK(INDEX('Policy Characteristics'!H:H,MATCH($C1177,'Policy Characteristics'!$C:$C,0))),"",INDEX('Policy Characteristics'!H:H,MATCH($C1177,'Policy Characteristics'!$C:$C,0)))</f>
        <v>0.01</v>
      </c>
      <c r="O1177" s="276" t="str">
        <f>IF(ISBLANK(INDEX('Policy Characteristics'!I:I,MATCH($C1177,'Policy Characteristics'!$C:$C,0))),"",INDEX('Policy Characteristics'!I:I,MATCH($C1177,'Policy Characteristics'!$C:$C,0)))</f>
        <v>% reduction in energy use</v>
      </c>
      <c r="P1177" s="276" t="str">
        <f>IF(ISBLANK(INDEX('Policy Characteristics'!J:J,MATCH($C1177,'Policy Characteristics'!$C:$C,0))),"",INDEX('Policy Characteristics'!J:J,MATCH($C1177,'Policy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7" s="276" t="str">
        <f>IF(ISBLANK(INDEX('Policy Characteristics'!K:K,MATCH($C1177,'Policy Characteristics'!$C:$C,0))),"",INDEX('Policy Characteristics'!K:K,MATCH($C1177,'Policy Characteristics'!$C:$C,0)))</f>
        <v>industry-ag-main.html#eff-stds</v>
      </c>
      <c r="R1177" s="276" t="str">
        <f>IF(ISBLANK(INDEX('Policy Characteristics'!L:L,MATCH($C1177,'Policy Characteristics'!$C:$C,0))),"",INDEX('Policy Characteristics'!L:L,MATCH($C1177,'Policy Characteristics'!$C:$C,0)))</f>
        <v>industry-energy-efficiency-standards.html</v>
      </c>
    </row>
    <row r="1178" spans="1:18" s="4" customFormat="1" x14ac:dyDescent="0.25">
      <c r="A1178" s="276" t="str">
        <f>IF(ISBLANK(INDEX('Policy Characteristics'!A:A,MATCH($C1178,'Policy Characteristics'!$C:$C,0))),"",INDEX('Policy Characteristics'!A:A,MATCH($C1178,'Policy Characteristics'!$C:$C,0)))</f>
        <v>Industry</v>
      </c>
      <c r="B1178" s="285" t="str">
        <f>IF(ISBLANK(INDEX('Policy Characteristics'!B:B,MATCH($C1178,'Policy Characteristics'!$C:$C,0))),"",INDEX('Policy Characteristics'!B:B,MATCH($C1178,'Policy Characteristics'!$C:$C,0)))</f>
        <v>Industry Energy Efficiency Standards</v>
      </c>
      <c r="C1178" s="276" t="str">
        <f t="shared" si="43"/>
        <v>Percentage Improvement in Eqpt Efficiency Standards above BAU</v>
      </c>
      <c r="D1178" s="6" t="s">
        <v>3123</v>
      </c>
      <c r="E1178" s="47" t="s">
        <v>2735</v>
      </c>
      <c r="F1178" t="s">
        <v>3085</v>
      </c>
      <c r="G1178" s="47" t="s">
        <v>2740</v>
      </c>
      <c r="H1178" s="44">
        <v>1187</v>
      </c>
      <c r="I1178" s="347" t="s">
        <v>45</v>
      </c>
      <c r="J1178" s="277" t="str">
        <f>IF(ISBLANK(INDEX('Policy Characteristics'!D:D,MATCH($C1178,'Policy Characteristics'!$C:$C,0))),"",INDEX('Policy Characteristics'!D:D,MATCH($C1178,'Policy Characteristics'!$C:$C,0)))</f>
        <v>Industry Energy Efficiency Standards</v>
      </c>
      <c r="K1178" s="276" t="str">
        <f>IF(ISBLANK(INDEX('Policy Characteristics'!E:E,MATCH($C1178,'Policy Characteristics'!$C:$C,0))),"",INDEX('Policy Characteristics'!E:E,MATCH($C1178,'Policy Characteristics'!$C:$C,0)))</f>
        <v>indst efficiency standards</v>
      </c>
      <c r="L1178" s="284">
        <f>IF(ISBLANK(INDEX('Policy Characteristics'!F:F,MATCH($C1178,'Policy Characteristics'!$C:$C,0))),"",INDEX('Policy Characteristics'!F:F,MATCH($C1178,'Policy Characteristics'!$C:$C,0)))</f>
        <v>0</v>
      </c>
      <c r="M1178" s="284">
        <f>IF(ISBLANK(INDEX('Policy Characteristics'!G:G,MATCH($C1178,'Policy Characteristics'!$C:$C,0))),"",INDEX('Policy Characteristics'!G:G,MATCH($C1178,'Policy Characteristics'!$C:$C,0)))</f>
        <v>0.25</v>
      </c>
      <c r="N1178" s="284">
        <f>IF(ISBLANK(INDEX('Policy Characteristics'!H:H,MATCH($C1178,'Policy Characteristics'!$C:$C,0))),"",INDEX('Policy Characteristics'!H:H,MATCH($C1178,'Policy Characteristics'!$C:$C,0)))</f>
        <v>0.01</v>
      </c>
      <c r="O1178" s="276" t="str">
        <f>IF(ISBLANK(INDEX('Policy Characteristics'!I:I,MATCH($C1178,'Policy Characteristics'!$C:$C,0))),"",INDEX('Policy Characteristics'!I:I,MATCH($C1178,'Policy Characteristics'!$C:$C,0)))</f>
        <v>% reduction in energy use</v>
      </c>
      <c r="P1178" s="276" t="str">
        <f>IF(ISBLANK(INDEX('Policy Characteristics'!J:J,MATCH($C1178,'Policy Characteristics'!$C:$C,0))),"",INDEX('Policy Characteristics'!J:J,MATCH($C1178,'Policy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8" s="276" t="str">
        <f>IF(ISBLANK(INDEX('Policy Characteristics'!K:K,MATCH($C1178,'Policy Characteristics'!$C:$C,0))),"",INDEX('Policy Characteristics'!K:K,MATCH($C1178,'Policy Characteristics'!$C:$C,0)))</f>
        <v>industry-ag-main.html#eff-stds</v>
      </c>
      <c r="R1178" s="276" t="str">
        <f>IF(ISBLANK(INDEX('Policy Characteristics'!L:L,MATCH($C1178,'Policy Characteristics'!$C:$C,0))),"",INDEX('Policy Characteristics'!L:L,MATCH($C1178,'Policy Characteristics'!$C:$C,0)))</f>
        <v>industry-energy-efficiency-standards.html</v>
      </c>
    </row>
    <row r="1179" spans="1:18" s="4" customFormat="1" x14ac:dyDescent="0.25">
      <c r="A1179" s="276" t="str">
        <f>IF(ISBLANK(INDEX('Policy Characteristics'!A:A,MATCH($C1179,'Policy Characteristics'!$C:$C,0))),"",INDEX('Policy Characteristics'!A:A,MATCH($C1179,'Policy Characteristics'!$C:$C,0)))</f>
        <v>Industry</v>
      </c>
      <c r="B1179" s="285" t="str">
        <f>IF(ISBLANK(INDEX('Policy Characteristics'!B:B,MATCH($C1179,'Policy Characteristics'!$C:$C,0))),"",INDEX('Policy Characteristics'!B:B,MATCH($C1179,'Policy Characteristics'!$C:$C,0)))</f>
        <v>Industry Energy Efficiency Standards</v>
      </c>
      <c r="C1179" s="276" t="str">
        <f t="shared" si="43"/>
        <v>Percentage Improvement in Eqpt Efficiency Standards above BAU</v>
      </c>
      <c r="D1179" s="6" t="s">
        <v>3124</v>
      </c>
      <c r="E1179" s="47" t="s">
        <v>2424</v>
      </c>
      <c r="F1179" t="s">
        <v>3127</v>
      </c>
      <c r="G1179" s="47" t="s">
        <v>2430</v>
      </c>
      <c r="H1179" s="44">
        <v>1188</v>
      </c>
      <c r="I1179" s="347" t="s">
        <v>44</v>
      </c>
      <c r="J1179" s="277" t="str">
        <f>IF(ISBLANK(INDEX('Policy Characteristics'!D:D,MATCH($C1179,'Policy Characteristics'!$C:$C,0))),"",INDEX('Policy Characteristics'!D:D,MATCH($C1179,'Policy Characteristics'!$C:$C,0)))</f>
        <v>Industry Energy Efficiency Standards</v>
      </c>
      <c r="K1179" s="276" t="str">
        <f>IF(ISBLANK(INDEX('Policy Characteristics'!E:E,MATCH($C1179,'Policy Characteristics'!$C:$C,0))),"",INDEX('Policy Characteristics'!E:E,MATCH($C1179,'Policy Characteristics'!$C:$C,0)))</f>
        <v>indst efficiency standards</v>
      </c>
      <c r="L1179" s="284">
        <f>IF(ISBLANK(INDEX('Policy Characteristics'!F:F,MATCH($C1179,'Policy Characteristics'!$C:$C,0))),"",INDEX('Policy Characteristics'!F:F,MATCH($C1179,'Policy Characteristics'!$C:$C,0)))</f>
        <v>0</v>
      </c>
      <c r="M1179" s="284">
        <f>IF(ISBLANK(INDEX('Policy Characteristics'!G:G,MATCH($C1179,'Policy Characteristics'!$C:$C,0))),"",INDEX('Policy Characteristics'!G:G,MATCH($C1179,'Policy Characteristics'!$C:$C,0)))</f>
        <v>0.25</v>
      </c>
      <c r="N1179" s="284">
        <f>IF(ISBLANK(INDEX('Policy Characteristics'!H:H,MATCH($C1179,'Policy Characteristics'!$C:$C,0))),"",INDEX('Policy Characteristics'!H:H,MATCH($C1179,'Policy Characteristics'!$C:$C,0)))</f>
        <v>0.01</v>
      </c>
      <c r="O1179" s="276" t="str">
        <f>IF(ISBLANK(INDEX('Policy Characteristics'!I:I,MATCH($C1179,'Policy Characteristics'!$C:$C,0))),"",INDEX('Policy Characteristics'!I:I,MATCH($C1179,'Policy Characteristics'!$C:$C,0)))</f>
        <v>% reduction in energy use</v>
      </c>
      <c r="P1179" s="276" t="str">
        <f>IF(ISBLANK(INDEX('Policy Characteristics'!J:J,MATCH($C1179,'Policy Characteristics'!$C:$C,0))),"",INDEX('Policy Characteristics'!J:J,MATCH($C1179,'Policy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79" s="276" t="str">
        <f>IF(ISBLANK(INDEX('Policy Characteristics'!K:K,MATCH($C1179,'Policy Characteristics'!$C:$C,0))),"",INDEX('Policy Characteristics'!K:K,MATCH($C1179,'Policy Characteristics'!$C:$C,0)))</f>
        <v>industry-ag-main.html#eff-stds</v>
      </c>
      <c r="R1179" s="276" t="str">
        <f>IF(ISBLANK(INDEX('Policy Characteristics'!L:L,MATCH($C1179,'Policy Characteristics'!$C:$C,0))),"",INDEX('Policy Characteristics'!L:L,MATCH($C1179,'Policy Characteristics'!$C:$C,0)))</f>
        <v>industry-energy-efficiency-standards.html</v>
      </c>
    </row>
    <row r="1180" spans="1:18" s="4" customFormat="1" x14ac:dyDescent="0.25">
      <c r="A1180" s="276" t="str">
        <f>IF(ISBLANK(INDEX('Policy Characteristics'!A:A,MATCH($C1180,'Policy Characteristics'!$C:$C,0))),"",INDEX('Policy Characteristics'!A:A,MATCH($C1180,'Policy Characteristics'!$C:$C,0)))</f>
        <v>Industry</v>
      </c>
      <c r="B1180" s="285" t="str">
        <f>IF(ISBLANK(INDEX('Policy Characteristics'!B:B,MATCH($C1180,'Policy Characteristics'!$C:$C,0))),"",INDEX('Policy Characteristics'!B:B,MATCH($C1180,'Policy Characteristics'!$C:$C,0)))</f>
        <v>Industry Energy Efficiency Standards</v>
      </c>
      <c r="C1180" s="276" t="str">
        <f t="shared" si="43"/>
        <v>Percentage Improvement in Eqpt Efficiency Standards above BAU</v>
      </c>
      <c r="D1180" s="6" t="s">
        <v>3124</v>
      </c>
      <c r="E1180" s="47" t="s">
        <v>2425</v>
      </c>
      <c r="F1180" t="s">
        <v>3127</v>
      </c>
      <c r="G1180" s="47" t="s">
        <v>2433</v>
      </c>
      <c r="H1180" s="44">
        <v>1189</v>
      </c>
      <c r="I1180" s="347" t="s">
        <v>45</v>
      </c>
      <c r="J1180" s="277" t="str">
        <f>IF(ISBLANK(INDEX('Policy Characteristics'!D:D,MATCH($C1180,'Policy Characteristics'!$C:$C,0))),"",INDEX('Policy Characteristics'!D:D,MATCH($C1180,'Policy Characteristics'!$C:$C,0)))</f>
        <v>Industry Energy Efficiency Standards</v>
      </c>
      <c r="K1180" s="276" t="str">
        <f>IF(ISBLANK(INDEX('Policy Characteristics'!E:E,MATCH($C1180,'Policy Characteristics'!$C:$C,0))),"",INDEX('Policy Characteristics'!E:E,MATCH($C1180,'Policy Characteristics'!$C:$C,0)))</f>
        <v>indst efficiency standards</v>
      </c>
      <c r="L1180" s="284">
        <f>IF(ISBLANK(INDEX('Policy Characteristics'!F:F,MATCH($C1180,'Policy Characteristics'!$C:$C,0))),"",INDEX('Policy Characteristics'!F:F,MATCH($C1180,'Policy Characteristics'!$C:$C,0)))</f>
        <v>0</v>
      </c>
      <c r="M1180" s="284">
        <f>IF(ISBLANK(INDEX('Policy Characteristics'!G:G,MATCH($C1180,'Policy Characteristics'!$C:$C,0))),"",INDEX('Policy Characteristics'!G:G,MATCH($C1180,'Policy Characteristics'!$C:$C,0)))</f>
        <v>0.25</v>
      </c>
      <c r="N1180" s="284">
        <f>IF(ISBLANK(INDEX('Policy Characteristics'!H:H,MATCH($C1180,'Policy Characteristics'!$C:$C,0))),"",INDEX('Policy Characteristics'!H:H,MATCH($C1180,'Policy Characteristics'!$C:$C,0)))</f>
        <v>0.01</v>
      </c>
      <c r="O1180" s="276" t="str">
        <f>IF(ISBLANK(INDEX('Policy Characteristics'!I:I,MATCH($C1180,'Policy Characteristics'!$C:$C,0))),"",INDEX('Policy Characteristics'!I:I,MATCH($C1180,'Policy Characteristics'!$C:$C,0)))</f>
        <v>% reduction in energy use</v>
      </c>
      <c r="P1180" s="276" t="str">
        <f>IF(ISBLANK(INDEX('Policy Characteristics'!J:J,MATCH($C1180,'Policy Characteristics'!$C:$C,0))),"",INDEX('Policy Characteristics'!J:J,MATCH($C1180,'Policy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0" s="276" t="str">
        <f>IF(ISBLANK(INDEX('Policy Characteristics'!K:K,MATCH($C1180,'Policy Characteristics'!$C:$C,0))),"",INDEX('Policy Characteristics'!K:K,MATCH($C1180,'Policy Characteristics'!$C:$C,0)))</f>
        <v>industry-ag-main.html#eff-stds</v>
      </c>
      <c r="R1180" s="276" t="str">
        <f>IF(ISBLANK(INDEX('Policy Characteristics'!L:L,MATCH($C1180,'Policy Characteristics'!$C:$C,0))),"",INDEX('Policy Characteristics'!L:L,MATCH($C1180,'Policy Characteristics'!$C:$C,0)))</f>
        <v>industry-energy-efficiency-standards.html</v>
      </c>
    </row>
    <row r="1181" spans="1:18" s="4" customFormat="1" x14ac:dyDescent="0.25">
      <c r="A1181" s="276" t="str">
        <f>IF(ISBLANK(INDEX('Policy Characteristics'!A:A,MATCH($C1181,'Policy Characteristics'!$C:$C,0))),"",INDEX('Policy Characteristics'!A:A,MATCH($C1181,'Policy Characteristics'!$C:$C,0)))</f>
        <v>Industry</v>
      </c>
      <c r="B1181" s="285" t="str">
        <f>IF(ISBLANK(INDEX('Policy Characteristics'!B:B,MATCH($C1181,'Policy Characteristics'!$C:$C,0))),"",INDEX('Policy Characteristics'!B:B,MATCH($C1181,'Policy Characteristics'!$C:$C,0)))</f>
        <v>Industry Energy Efficiency Standards</v>
      </c>
      <c r="C1181" s="276" t="str">
        <f t="shared" si="43"/>
        <v>Percentage Improvement in Eqpt Efficiency Standards above BAU</v>
      </c>
      <c r="D1181" s="6" t="s">
        <v>3124</v>
      </c>
      <c r="E1181" s="47" t="s">
        <v>2426</v>
      </c>
      <c r="F1181" t="s">
        <v>3127</v>
      </c>
      <c r="G1181" s="47" t="s">
        <v>2434</v>
      </c>
      <c r="H1181" s="44">
        <v>1190</v>
      </c>
      <c r="I1181" s="347" t="s">
        <v>45</v>
      </c>
      <c r="J1181" s="277" t="str">
        <f>IF(ISBLANK(INDEX('Policy Characteristics'!D:D,MATCH($C1181,'Policy Characteristics'!$C:$C,0))),"",INDEX('Policy Characteristics'!D:D,MATCH($C1181,'Policy Characteristics'!$C:$C,0)))</f>
        <v>Industry Energy Efficiency Standards</v>
      </c>
      <c r="K1181" s="276" t="str">
        <f>IF(ISBLANK(INDEX('Policy Characteristics'!E:E,MATCH($C1181,'Policy Characteristics'!$C:$C,0))),"",INDEX('Policy Characteristics'!E:E,MATCH($C1181,'Policy Characteristics'!$C:$C,0)))</f>
        <v>indst efficiency standards</v>
      </c>
      <c r="L1181" s="284">
        <f>IF(ISBLANK(INDEX('Policy Characteristics'!F:F,MATCH($C1181,'Policy Characteristics'!$C:$C,0))),"",INDEX('Policy Characteristics'!F:F,MATCH($C1181,'Policy Characteristics'!$C:$C,0)))</f>
        <v>0</v>
      </c>
      <c r="M1181" s="284">
        <f>IF(ISBLANK(INDEX('Policy Characteristics'!G:G,MATCH($C1181,'Policy Characteristics'!$C:$C,0))),"",INDEX('Policy Characteristics'!G:G,MATCH($C1181,'Policy Characteristics'!$C:$C,0)))</f>
        <v>0.25</v>
      </c>
      <c r="N1181" s="284">
        <f>IF(ISBLANK(INDEX('Policy Characteristics'!H:H,MATCH($C1181,'Policy Characteristics'!$C:$C,0))),"",INDEX('Policy Characteristics'!H:H,MATCH($C1181,'Policy Characteristics'!$C:$C,0)))</f>
        <v>0.01</v>
      </c>
      <c r="O1181" s="276" t="str">
        <f>IF(ISBLANK(INDEX('Policy Characteristics'!I:I,MATCH($C1181,'Policy Characteristics'!$C:$C,0))),"",INDEX('Policy Characteristics'!I:I,MATCH($C1181,'Policy Characteristics'!$C:$C,0)))</f>
        <v>% reduction in energy use</v>
      </c>
      <c r="P1181" s="276" t="str">
        <f>IF(ISBLANK(INDEX('Policy Characteristics'!J:J,MATCH($C1181,'Policy Characteristics'!$C:$C,0))),"",INDEX('Policy Characteristics'!J:J,MATCH($C1181,'Policy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1" s="276" t="str">
        <f>IF(ISBLANK(INDEX('Policy Characteristics'!K:K,MATCH($C1181,'Policy Characteristics'!$C:$C,0))),"",INDEX('Policy Characteristics'!K:K,MATCH($C1181,'Policy Characteristics'!$C:$C,0)))</f>
        <v>industry-ag-main.html#eff-stds</v>
      </c>
      <c r="R1181" s="276" t="str">
        <f>IF(ISBLANK(INDEX('Policy Characteristics'!L:L,MATCH($C1181,'Policy Characteristics'!$C:$C,0))),"",INDEX('Policy Characteristics'!L:L,MATCH($C1181,'Policy Characteristics'!$C:$C,0)))</f>
        <v>industry-energy-efficiency-standards.html</v>
      </c>
    </row>
    <row r="1182" spans="1:18" s="4" customFormat="1" x14ac:dyDescent="0.25">
      <c r="A1182" s="276" t="str">
        <f>IF(ISBLANK(INDEX('Policy Characteristics'!A:A,MATCH($C1182,'Policy Characteristics'!$C:$C,0))),"",INDEX('Policy Characteristics'!A:A,MATCH($C1182,'Policy Characteristics'!$C:$C,0)))</f>
        <v>Industry</v>
      </c>
      <c r="B1182" s="285" t="str">
        <f>IF(ISBLANK(INDEX('Policy Characteristics'!B:B,MATCH($C1182,'Policy Characteristics'!$C:$C,0))),"",INDEX('Policy Characteristics'!B:B,MATCH($C1182,'Policy Characteristics'!$C:$C,0)))</f>
        <v>Industry Energy Efficiency Standards</v>
      </c>
      <c r="C1182" s="276" t="str">
        <f t="shared" si="43"/>
        <v>Percentage Improvement in Eqpt Efficiency Standards above BAU</v>
      </c>
      <c r="D1182" s="6" t="s">
        <v>3124</v>
      </c>
      <c r="E1182" s="47" t="s">
        <v>2427</v>
      </c>
      <c r="F1182" t="s">
        <v>3127</v>
      </c>
      <c r="G1182" s="47" t="s">
        <v>2431</v>
      </c>
      <c r="H1182" s="44">
        <v>1191</v>
      </c>
      <c r="I1182" s="347" t="s">
        <v>45</v>
      </c>
      <c r="J1182" s="277" t="str">
        <f>IF(ISBLANK(INDEX('Policy Characteristics'!D:D,MATCH($C1182,'Policy Characteristics'!$C:$C,0))),"",INDEX('Policy Characteristics'!D:D,MATCH($C1182,'Policy Characteristics'!$C:$C,0)))</f>
        <v>Industry Energy Efficiency Standards</v>
      </c>
      <c r="K1182" s="276" t="str">
        <f>IF(ISBLANK(INDEX('Policy Characteristics'!E:E,MATCH($C1182,'Policy Characteristics'!$C:$C,0))),"",INDEX('Policy Characteristics'!E:E,MATCH($C1182,'Policy Characteristics'!$C:$C,0)))</f>
        <v>indst efficiency standards</v>
      </c>
      <c r="L1182" s="284">
        <f>IF(ISBLANK(INDEX('Policy Characteristics'!F:F,MATCH($C1182,'Policy Characteristics'!$C:$C,0))),"",INDEX('Policy Characteristics'!F:F,MATCH($C1182,'Policy Characteristics'!$C:$C,0)))</f>
        <v>0</v>
      </c>
      <c r="M1182" s="284">
        <f>IF(ISBLANK(INDEX('Policy Characteristics'!G:G,MATCH($C1182,'Policy Characteristics'!$C:$C,0))),"",INDEX('Policy Characteristics'!G:G,MATCH($C1182,'Policy Characteristics'!$C:$C,0)))</f>
        <v>0.25</v>
      </c>
      <c r="N1182" s="284">
        <f>IF(ISBLANK(INDEX('Policy Characteristics'!H:H,MATCH($C1182,'Policy Characteristics'!$C:$C,0))),"",INDEX('Policy Characteristics'!H:H,MATCH($C1182,'Policy Characteristics'!$C:$C,0)))</f>
        <v>0.01</v>
      </c>
      <c r="O1182" s="276" t="str">
        <f>IF(ISBLANK(INDEX('Policy Characteristics'!I:I,MATCH($C1182,'Policy Characteristics'!$C:$C,0))),"",INDEX('Policy Characteristics'!I:I,MATCH($C1182,'Policy Characteristics'!$C:$C,0)))</f>
        <v>% reduction in energy use</v>
      </c>
      <c r="P1182" s="276" t="str">
        <f>IF(ISBLANK(INDEX('Policy Characteristics'!J:J,MATCH($C1182,'Policy Characteristics'!$C:$C,0))),"",INDEX('Policy Characteristics'!J:J,MATCH($C1182,'Policy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2" s="276" t="str">
        <f>IF(ISBLANK(INDEX('Policy Characteristics'!K:K,MATCH($C1182,'Policy Characteristics'!$C:$C,0))),"",INDEX('Policy Characteristics'!K:K,MATCH($C1182,'Policy Characteristics'!$C:$C,0)))</f>
        <v>industry-ag-main.html#eff-stds</v>
      </c>
      <c r="R1182" s="276" t="str">
        <f>IF(ISBLANK(INDEX('Policy Characteristics'!L:L,MATCH($C1182,'Policy Characteristics'!$C:$C,0))),"",INDEX('Policy Characteristics'!L:L,MATCH($C1182,'Policy Characteristics'!$C:$C,0)))</f>
        <v>industry-energy-efficiency-standards.html</v>
      </c>
    </row>
    <row r="1183" spans="1:18" s="4" customFormat="1" x14ac:dyDescent="0.25">
      <c r="A1183" s="276" t="str">
        <f>IF(ISBLANK(INDEX('Policy Characteristics'!A:A,MATCH($C1183,'Policy Characteristics'!$C:$C,0))),"",INDEX('Policy Characteristics'!A:A,MATCH($C1183,'Policy Characteristics'!$C:$C,0)))</f>
        <v>Industry</v>
      </c>
      <c r="B1183" s="285" t="str">
        <f>IF(ISBLANK(INDEX('Policy Characteristics'!B:B,MATCH($C1183,'Policy Characteristics'!$C:$C,0))),"",INDEX('Policy Characteristics'!B:B,MATCH($C1183,'Policy Characteristics'!$C:$C,0)))</f>
        <v>Industry Energy Efficiency Standards</v>
      </c>
      <c r="C1183" s="276" t="str">
        <f t="shared" si="43"/>
        <v>Percentage Improvement in Eqpt Efficiency Standards above BAU</v>
      </c>
      <c r="D1183" s="6" t="s">
        <v>3124</v>
      </c>
      <c r="E1183" s="47" t="s">
        <v>2428</v>
      </c>
      <c r="F1183" t="s">
        <v>3127</v>
      </c>
      <c r="G1183" s="47" t="s">
        <v>2432</v>
      </c>
      <c r="H1183" s="44">
        <v>1192</v>
      </c>
      <c r="I1183" s="347" t="s">
        <v>45</v>
      </c>
      <c r="J1183" s="277" t="str">
        <f>IF(ISBLANK(INDEX('Policy Characteristics'!D:D,MATCH($C1183,'Policy Characteristics'!$C:$C,0))),"",INDEX('Policy Characteristics'!D:D,MATCH($C1183,'Policy Characteristics'!$C:$C,0)))</f>
        <v>Industry Energy Efficiency Standards</v>
      </c>
      <c r="K1183" s="276" t="str">
        <f>IF(ISBLANK(INDEX('Policy Characteristics'!E:E,MATCH($C1183,'Policy Characteristics'!$C:$C,0))),"",INDEX('Policy Characteristics'!E:E,MATCH($C1183,'Policy Characteristics'!$C:$C,0)))</f>
        <v>indst efficiency standards</v>
      </c>
      <c r="L1183" s="284">
        <f>IF(ISBLANK(INDEX('Policy Characteristics'!F:F,MATCH($C1183,'Policy Characteristics'!$C:$C,0))),"",INDEX('Policy Characteristics'!F:F,MATCH($C1183,'Policy Characteristics'!$C:$C,0)))</f>
        <v>0</v>
      </c>
      <c r="M1183" s="284">
        <f>IF(ISBLANK(INDEX('Policy Characteristics'!G:G,MATCH($C1183,'Policy Characteristics'!$C:$C,0))),"",INDEX('Policy Characteristics'!G:G,MATCH($C1183,'Policy Characteristics'!$C:$C,0)))</f>
        <v>0.25</v>
      </c>
      <c r="N1183" s="284">
        <f>IF(ISBLANK(INDEX('Policy Characteristics'!H:H,MATCH($C1183,'Policy Characteristics'!$C:$C,0))),"",INDEX('Policy Characteristics'!H:H,MATCH($C1183,'Policy Characteristics'!$C:$C,0)))</f>
        <v>0.01</v>
      </c>
      <c r="O1183" s="276" t="str">
        <f>IF(ISBLANK(INDEX('Policy Characteristics'!I:I,MATCH($C1183,'Policy Characteristics'!$C:$C,0))),"",INDEX('Policy Characteristics'!I:I,MATCH($C1183,'Policy Characteristics'!$C:$C,0)))</f>
        <v>% reduction in energy use</v>
      </c>
      <c r="P1183" s="276" t="str">
        <f>IF(ISBLANK(INDEX('Policy Characteristics'!J:J,MATCH($C1183,'Policy Characteristics'!$C:$C,0))),"",INDEX('Policy Characteristics'!J:J,MATCH($C1183,'Policy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3" s="276" t="str">
        <f>IF(ISBLANK(INDEX('Policy Characteristics'!K:K,MATCH($C1183,'Policy Characteristics'!$C:$C,0))),"",INDEX('Policy Characteristics'!K:K,MATCH($C1183,'Policy Characteristics'!$C:$C,0)))</f>
        <v>industry-ag-main.html#eff-stds</v>
      </c>
      <c r="R1183" s="276" t="str">
        <f>IF(ISBLANK(INDEX('Policy Characteristics'!L:L,MATCH($C1183,'Policy Characteristics'!$C:$C,0))),"",INDEX('Policy Characteristics'!L:L,MATCH($C1183,'Policy Characteristics'!$C:$C,0)))</f>
        <v>industry-energy-efficiency-standards.html</v>
      </c>
    </row>
    <row r="1184" spans="1:18" s="4" customFormat="1" x14ac:dyDescent="0.25">
      <c r="A1184" s="276" t="str">
        <f>IF(ISBLANK(INDEX('Policy Characteristics'!A:A,MATCH($C1184,'Policy Characteristics'!$C:$C,0))),"",INDEX('Policy Characteristics'!A:A,MATCH($C1184,'Policy Characteristics'!$C:$C,0)))</f>
        <v>Industry</v>
      </c>
      <c r="B1184" s="285" t="str">
        <f>IF(ISBLANK(INDEX('Policy Characteristics'!B:B,MATCH($C1184,'Policy Characteristics'!$C:$C,0))),"",INDEX('Policy Characteristics'!B:B,MATCH($C1184,'Policy Characteristics'!$C:$C,0)))</f>
        <v>Industry Energy Efficiency Standards</v>
      </c>
      <c r="C1184" s="276" t="str">
        <f t="shared" si="43"/>
        <v>Percentage Improvement in Eqpt Efficiency Standards above BAU</v>
      </c>
      <c r="D1184" s="6" t="s">
        <v>3124</v>
      </c>
      <c r="E1184" s="47" t="s">
        <v>2429</v>
      </c>
      <c r="F1184" t="s">
        <v>3127</v>
      </c>
      <c r="G1184" s="47" t="s">
        <v>2435</v>
      </c>
      <c r="H1184" s="44">
        <v>1193</v>
      </c>
      <c r="I1184" s="347" t="s">
        <v>45</v>
      </c>
      <c r="J1184" s="277" t="str">
        <f>IF(ISBLANK(INDEX('Policy Characteristics'!D:D,MATCH($C1184,'Policy Characteristics'!$C:$C,0))),"",INDEX('Policy Characteristics'!D:D,MATCH($C1184,'Policy Characteristics'!$C:$C,0)))</f>
        <v>Industry Energy Efficiency Standards</v>
      </c>
      <c r="K1184" s="276" t="str">
        <f>IF(ISBLANK(INDEX('Policy Characteristics'!E:E,MATCH($C1184,'Policy Characteristics'!$C:$C,0))),"",INDEX('Policy Characteristics'!E:E,MATCH($C1184,'Policy Characteristics'!$C:$C,0)))</f>
        <v>indst efficiency standards</v>
      </c>
      <c r="L1184" s="284">
        <f>IF(ISBLANK(INDEX('Policy Characteristics'!F:F,MATCH($C1184,'Policy Characteristics'!$C:$C,0))),"",INDEX('Policy Characteristics'!F:F,MATCH($C1184,'Policy Characteristics'!$C:$C,0)))</f>
        <v>0</v>
      </c>
      <c r="M1184" s="284">
        <f>IF(ISBLANK(INDEX('Policy Characteristics'!G:G,MATCH($C1184,'Policy Characteristics'!$C:$C,0))),"",INDEX('Policy Characteristics'!G:G,MATCH($C1184,'Policy Characteristics'!$C:$C,0)))</f>
        <v>0.25</v>
      </c>
      <c r="N1184" s="284">
        <f>IF(ISBLANK(INDEX('Policy Characteristics'!H:H,MATCH($C1184,'Policy Characteristics'!$C:$C,0))),"",INDEX('Policy Characteristics'!H:H,MATCH($C1184,'Policy Characteristics'!$C:$C,0)))</f>
        <v>0.01</v>
      </c>
      <c r="O1184" s="276" t="str">
        <f>IF(ISBLANK(INDEX('Policy Characteristics'!I:I,MATCH($C1184,'Policy Characteristics'!$C:$C,0))),"",INDEX('Policy Characteristics'!I:I,MATCH($C1184,'Policy Characteristics'!$C:$C,0)))</f>
        <v>% reduction in energy use</v>
      </c>
      <c r="P1184" s="276" t="str">
        <f>IF(ISBLANK(INDEX('Policy Characteristics'!J:J,MATCH($C1184,'Policy Characteristics'!$C:$C,0))),"",INDEX('Policy Characteristics'!J:J,MATCH($C1184,'Policy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4" s="276" t="str">
        <f>IF(ISBLANK(INDEX('Policy Characteristics'!K:K,MATCH($C1184,'Policy Characteristics'!$C:$C,0))),"",INDEX('Policy Characteristics'!K:K,MATCH($C1184,'Policy Characteristics'!$C:$C,0)))</f>
        <v>industry-ag-main.html#eff-stds</v>
      </c>
      <c r="R1184" s="276" t="str">
        <f>IF(ISBLANK(INDEX('Policy Characteristics'!L:L,MATCH($C1184,'Policy Characteristics'!$C:$C,0))),"",INDEX('Policy Characteristics'!L:L,MATCH($C1184,'Policy Characteristics'!$C:$C,0)))</f>
        <v>industry-energy-efficiency-standards.html</v>
      </c>
    </row>
    <row r="1185" spans="1:18" s="4" customFormat="1" x14ac:dyDescent="0.25">
      <c r="A1185" s="276" t="str">
        <f>IF(ISBLANK(INDEX('Policy Characteristics'!A:A,MATCH($C1185,'Policy Characteristics'!$C:$C,0))),"",INDEX('Policy Characteristics'!A:A,MATCH($C1185,'Policy Characteristics'!$C:$C,0)))</f>
        <v>Industry</v>
      </c>
      <c r="B1185" s="285" t="str">
        <f>IF(ISBLANK(INDEX('Policy Characteristics'!B:B,MATCH($C1185,'Policy Characteristics'!$C:$C,0))),"",INDEX('Policy Characteristics'!B:B,MATCH($C1185,'Policy Characteristics'!$C:$C,0)))</f>
        <v>Industry Energy Efficiency Standards</v>
      </c>
      <c r="C1185" s="276" t="str">
        <f t="shared" si="43"/>
        <v>Percentage Improvement in Eqpt Efficiency Standards above BAU</v>
      </c>
      <c r="D1185" s="6" t="s">
        <v>3124</v>
      </c>
      <c r="E1185" s="47" t="s">
        <v>2736</v>
      </c>
      <c r="F1185" t="s">
        <v>3127</v>
      </c>
      <c r="G1185" s="47" t="s">
        <v>2739</v>
      </c>
      <c r="H1185" s="44">
        <v>1194</v>
      </c>
      <c r="I1185" s="347" t="s">
        <v>45</v>
      </c>
      <c r="J1185" s="277" t="str">
        <f>IF(ISBLANK(INDEX('Policy Characteristics'!D:D,MATCH($C1185,'Policy Characteristics'!$C:$C,0))),"",INDEX('Policy Characteristics'!D:D,MATCH($C1185,'Policy Characteristics'!$C:$C,0)))</f>
        <v>Industry Energy Efficiency Standards</v>
      </c>
      <c r="K1185" s="276" t="str">
        <f>IF(ISBLANK(INDEX('Policy Characteristics'!E:E,MATCH($C1185,'Policy Characteristics'!$C:$C,0))),"",INDEX('Policy Characteristics'!E:E,MATCH($C1185,'Policy Characteristics'!$C:$C,0)))</f>
        <v>indst efficiency standards</v>
      </c>
      <c r="L1185" s="284">
        <f>IF(ISBLANK(INDEX('Policy Characteristics'!F:F,MATCH($C1185,'Policy Characteristics'!$C:$C,0))),"",INDEX('Policy Characteristics'!F:F,MATCH($C1185,'Policy Characteristics'!$C:$C,0)))</f>
        <v>0</v>
      </c>
      <c r="M1185" s="284">
        <f>IF(ISBLANK(INDEX('Policy Characteristics'!G:G,MATCH($C1185,'Policy Characteristics'!$C:$C,0))),"",INDEX('Policy Characteristics'!G:G,MATCH($C1185,'Policy Characteristics'!$C:$C,0)))</f>
        <v>0.25</v>
      </c>
      <c r="N1185" s="284">
        <f>IF(ISBLANK(INDEX('Policy Characteristics'!H:H,MATCH($C1185,'Policy Characteristics'!$C:$C,0))),"",INDEX('Policy Characteristics'!H:H,MATCH($C1185,'Policy Characteristics'!$C:$C,0)))</f>
        <v>0.01</v>
      </c>
      <c r="O1185" s="276" t="str">
        <f>IF(ISBLANK(INDEX('Policy Characteristics'!I:I,MATCH($C1185,'Policy Characteristics'!$C:$C,0))),"",INDEX('Policy Characteristics'!I:I,MATCH($C1185,'Policy Characteristics'!$C:$C,0)))</f>
        <v>% reduction in energy use</v>
      </c>
      <c r="P1185" s="276" t="str">
        <f>IF(ISBLANK(INDEX('Policy Characteristics'!J:J,MATCH($C1185,'Policy Characteristics'!$C:$C,0))),"",INDEX('Policy Characteristics'!J:J,MATCH($C1185,'Policy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5" s="276" t="str">
        <f>IF(ISBLANK(INDEX('Policy Characteristics'!K:K,MATCH($C1185,'Policy Characteristics'!$C:$C,0))),"",INDEX('Policy Characteristics'!K:K,MATCH($C1185,'Policy Characteristics'!$C:$C,0)))</f>
        <v>industry-ag-main.html#eff-stds</v>
      </c>
      <c r="R1185" s="276" t="str">
        <f>IF(ISBLANK(INDEX('Policy Characteristics'!L:L,MATCH($C1185,'Policy Characteristics'!$C:$C,0))),"",INDEX('Policy Characteristics'!L:L,MATCH($C1185,'Policy Characteristics'!$C:$C,0)))</f>
        <v>industry-energy-efficiency-standards.html</v>
      </c>
    </row>
    <row r="1186" spans="1:18" s="4" customFormat="1" x14ac:dyDescent="0.25">
      <c r="A1186" s="276" t="str">
        <f>IF(ISBLANK(INDEX('Policy Characteristics'!A:A,MATCH($C1186,'Policy Characteristics'!$C:$C,0))),"",INDEX('Policy Characteristics'!A:A,MATCH($C1186,'Policy Characteristics'!$C:$C,0)))</f>
        <v>Industry</v>
      </c>
      <c r="B1186" s="285" t="str">
        <f>IF(ISBLANK(INDEX('Policy Characteristics'!B:B,MATCH($C1186,'Policy Characteristics'!$C:$C,0))),"",INDEX('Policy Characteristics'!B:B,MATCH($C1186,'Policy Characteristics'!$C:$C,0)))</f>
        <v>Industry Energy Efficiency Standards</v>
      </c>
      <c r="C1186" s="276" t="str">
        <f t="shared" si="43"/>
        <v>Percentage Improvement in Eqpt Efficiency Standards above BAU</v>
      </c>
      <c r="D1186" s="6" t="s">
        <v>3124</v>
      </c>
      <c r="E1186" s="47" t="s">
        <v>2737</v>
      </c>
      <c r="F1186" t="s">
        <v>3127</v>
      </c>
      <c r="G1186" s="47" t="s">
        <v>2741</v>
      </c>
      <c r="H1186" s="44">
        <v>1195</v>
      </c>
      <c r="I1186" s="347" t="s">
        <v>45</v>
      </c>
      <c r="J1186" s="277" t="str">
        <f>IF(ISBLANK(INDEX('Policy Characteristics'!D:D,MATCH($C1186,'Policy Characteristics'!$C:$C,0))),"",INDEX('Policy Characteristics'!D:D,MATCH($C1186,'Policy Characteristics'!$C:$C,0)))</f>
        <v>Industry Energy Efficiency Standards</v>
      </c>
      <c r="K1186" s="276" t="str">
        <f>IF(ISBLANK(INDEX('Policy Characteristics'!E:E,MATCH($C1186,'Policy Characteristics'!$C:$C,0))),"",INDEX('Policy Characteristics'!E:E,MATCH($C1186,'Policy Characteristics'!$C:$C,0)))</f>
        <v>indst efficiency standards</v>
      </c>
      <c r="L1186" s="284">
        <f>IF(ISBLANK(INDEX('Policy Characteristics'!F:F,MATCH($C1186,'Policy Characteristics'!$C:$C,0))),"",INDEX('Policy Characteristics'!F:F,MATCH($C1186,'Policy Characteristics'!$C:$C,0)))</f>
        <v>0</v>
      </c>
      <c r="M1186" s="284">
        <f>IF(ISBLANK(INDEX('Policy Characteristics'!G:G,MATCH($C1186,'Policy Characteristics'!$C:$C,0))),"",INDEX('Policy Characteristics'!G:G,MATCH($C1186,'Policy Characteristics'!$C:$C,0)))</f>
        <v>0.25</v>
      </c>
      <c r="N1186" s="284">
        <f>IF(ISBLANK(INDEX('Policy Characteristics'!H:H,MATCH($C1186,'Policy Characteristics'!$C:$C,0))),"",INDEX('Policy Characteristics'!H:H,MATCH($C1186,'Policy Characteristics'!$C:$C,0)))</f>
        <v>0.01</v>
      </c>
      <c r="O1186" s="276" t="str">
        <f>IF(ISBLANK(INDEX('Policy Characteristics'!I:I,MATCH($C1186,'Policy Characteristics'!$C:$C,0))),"",INDEX('Policy Characteristics'!I:I,MATCH($C1186,'Policy Characteristics'!$C:$C,0)))</f>
        <v>% reduction in energy use</v>
      </c>
      <c r="P1186" s="276" t="str">
        <f>IF(ISBLANK(INDEX('Policy Characteristics'!J:J,MATCH($C1186,'Policy Characteristics'!$C:$C,0))),"",INDEX('Policy Characteristics'!J:J,MATCH($C1186,'Policy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6" s="276" t="str">
        <f>IF(ISBLANK(INDEX('Policy Characteristics'!K:K,MATCH($C1186,'Policy Characteristics'!$C:$C,0))),"",INDEX('Policy Characteristics'!K:K,MATCH($C1186,'Policy Characteristics'!$C:$C,0)))</f>
        <v>industry-ag-main.html#eff-stds</v>
      </c>
      <c r="R1186" s="276" t="str">
        <f>IF(ISBLANK(INDEX('Policy Characteristics'!L:L,MATCH($C1186,'Policy Characteristics'!$C:$C,0))),"",INDEX('Policy Characteristics'!L:L,MATCH($C1186,'Policy Characteristics'!$C:$C,0)))</f>
        <v>industry-energy-efficiency-standards.html</v>
      </c>
    </row>
    <row r="1187" spans="1:18" s="4" customFormat="1" x14ac:dyDescent="0.25">
      <c r="A1187" s="276" t="str">
        <f>IF(ISBLANK(INDEX('Policy Characteristics'!A:A,MATCH($C1187,'Policy Characteristics'!$C:$C,0))),"",INDEX('Policy Characteristics'!A:A,MATCH($C1187,'Policy Characteristics'!$C:$C,0)))</f>
        <v>Industry</v>
      </c>
      <c r="B1187" s="285" t="str">
        <f>IF(ISBLANK(INDEX('Policy Characteristics'!B:B,MATCH($C1187,'Policy Characteristics'!$C:$C,0))),"",INDEX('Policy Characteristics'!B:B,MATCH($C1187,'Policy Characteristics'!$C:$C,0)))</f>
        <v>Industry Energy Efficiency Standards</v>
      </c>
      <c r="C1187" s="276" t="str">
        <f t="shared" si="43"/>
        <v>Percentage Improvement in Eqpt Efficiency Standards above BAU</v>
      </c>
      <c r="D1187" s="6" t="s">
        <v>3124</v>
      </c>
      <c r="E1187" s="47" t="s">
        <v>2738</v>
      </c>
      <c r="F1187" t="s">
        <v>3127</v>
      </c>
      <c r="G1187" s="47" t="s">
        <v>2742</v>
      </c>
      <c r="H1187" s="44">
        <v>1196</v>
      </c>
      <c r="I1187" s="347" t="s">
        <v>45</v>
      </c>
      <c r="J1187" s="277" t="str">
        <f>IF(ISBLANK(INDEX('Policy Characteristics'!D:D,MATCH($C1187,'Policy Characteristics'!$C:$C,0))),"",INDEX('Policy Characteristics'!D:D,MATCH($C1187,'Policy Characteristics'!$C:$C,0)))</f>
        <v>Industry Energy Efficiency Standards</v>
      </c>
      <c r="K1187" s="276" t="str">
        <f>IF(ISBLANK(INDEX('Policy Characteristics'!E:E,MATCH($C1187,'Policy Characteristics'!$C:$C,0))),"",INDEX('Policy Characteristics'!E:E,MATCH($C1187,'Policy Characteristics'!$C:$C,0)))</f>
        <v>indst efficiency standards</v>
      </c>
      <c r="L1187" s="284">
        <f>IF(ISBLANK(INDEX('Policy Characteristics'!F:F,MATCH($C1187,'Policy Characteristics'!$C:$C,0))),"",INDEX('Policy Characteristics'!F:F,MATCH($C1187,'Policy Characteristics'!$C:$C,0)))</f>
        <v>0</v>
      </c>
      <c r="M1187" s="284">
        <f>IF(ISBLANK(INDEX('Policy Characteristics'!G:G,MATCH($C1187,'Policy Characteristics'!$C:$C,0))),"",INDEX('Policy Characteristics'!G:G,MATCH($C1187,'Policy Characteristics'!$C:$C,0)))</f>
        <v>0.25</v>
      </c>
      <c r="N1187" s="284">
        <f>IF(ISBLANK(INDEX('Policy Characteristics'!H:H,MATCH($C1187,'Policy Characteristics'!$C:$C,0))),"",INDEX('Policy Characteristics'!H:H,MATCH($C1187,'Policy Characteristics'!$C:$C,0)))</f>
        <v>0.01</v>
      </c>
      <c r="O1187" s="276" t="str">
        <f>IF(ISBLANK(INDEX('Policy Characteristics'!I:I,MATCH($C1187,'Policy Characteristics'!$C:$C,0))),"",INDEX('Policy Characteristics'!I:I,MATCH($C1187,'Policy Characteristics'!$C:$C,0)))</f>
        <v>% reduction in energy use</v>
      </c>
      <c r="P1187" s="276" t="str">
        <f>IF(ISBLANK(INDEX('Policy Characteristics'!J:J,MATCH($C1187,'Policy Characteristics'!$C:$C,0))),"",INDEX('Policy Characteristics'!J:J,MATCH($C1187,'Policy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7" s="276" t="str">
        <f>IF(ISBLANK(INDEX('Policy Characteristics'!K:K,MATCH($C1187,'Policy Characteristics'!$C:$C,0))),"",INDEX('Policy Characteristics'!K:K,MATCH($C1187,'Policy Characteristics'!$C:$C,0)))</f>
        <v>industry-ag-main.html#eff-stds</v>
      </c>
      <c r="R1187" s="276" t="str">
        <f>IF(ISBLANK(INDEX('Policy Characteristics'!L:L,MATCH($C1187,'Policy Characteristics'!$C:$C,0))),"",INDEX('Policy Characteristics'!L:L,MATCH($C1187,'Policy Characteristics'!$C:$C,0)))</f>
        <v>industry-energy-efficiency-standards.html</v>
      </c>
    </row>
    <row r="1188" spans="1:18" s="4" customFormat="1" x14ac:dyDescent="0.25">
      <c r="A1188" s="276" t="str">
        <f>IF(ISBLANK(INDEX('Policy Characteristics'!A:A,MATCH($C1188,'Policy Characteristics'!$C:$C,0))),"",INDEX('Policy Characteristics'!A:A,MATCH($C1188,'Policy Characteristics'!$C:$C,0)))</f>
        <v>Industry</v>
      </c>
      <c r="B1188" s="285" t="str">
        <f>IF(ISBLANK(INDEX('Policy Characteristics'!B:B,MATCH($C1188,'Policy Characteristics'!$C:$C,0))),"",INDEX('Policy Characteristics'!B:B,MATCH($C1188,'Policy Characteristics'!$C:$C,0)))</f>
        <v>Industry Energy Efficiency Standards</v>
      </c>
      <c r="C1188" s="276" t="str">
        <f t="shared" si="43"/>
        <v>Percentage Improvement in Eqpt Efficiency Standards above BAU</v>
      </c>
      <c r="D1188" s="6" t="s">
        <v>3124</v>
      </c>
      <c r="E1188" s="47" t="s">
        <v>2735</v>
      </c>
      <c r="F1188" t="s">
        <v>3127</v>
      </c>
      <c r="G1188" s="47" t="s">
        <v>2740</v>
      </c>
      <c r="H1188" s="44">
        <v>1197</v>
      </c>
      <c r="I1188" s="347" t="s">
        <v>45</v>
      </c>
      <c r="J1188" s="277" t="str">
        <f>IF(ISBLANK(INDEX('Policy Characteristics'!D:D,MATCH($C1188,'Policy Characteristics'!$C:$C,0))),"",INDEX('Policy Characteristics'!D:D,MATCH($C1188,'Policy Characteristics'!$C:$C,0)))</f>
        <v>Industry Energy Efficiency Standards</v>
      </c>
      <c r="K1188" s="276" t="str">
        <f>IF(ISBLANK(INDEX('Policy Characteristics'!E:E,MATCH($C1188,'Policy Characteristics'!$C:$C,0))),"",INDEX('Policy Characteristics'!E:E,MATCH($C1188,'Policy Characteristics'!$C:$C,0)))</f>
        <v>indst efficiency standards</v>
      </c>
      <c r="L1188" s="284">
        <f>IF(ISBLANK(INDEX('Policy Characteristics'!F:F,MATCH($C1188,'Policy Characteristics'!$C:$C,0))),"",INDEX('Policy Characteristics'!F:F,MATCH($C1188,'Policy Characteristics'!$C:$C,0)))</f>
        <v>0</v>
      </c>
      <c r="M1188" s="284">
        <f>IF(ISBLANK(INDEX('Policy Characteristics'!G:G,MATCH($C1188,'Policy Characteristics'!$C:$C,0))),"",INDEX('Policy Characteristics'!G:G,MATCH($C1188,'Policy Characteristics'!$C:$C,0)))</f>
        <v>0.25</v>
      </c>
      <c r="N1188" s="284">
        <f>IF(ISBLANK(INDEX('Policy Characteristics'!H:H,MATCH($C1188,'Policy Characteristics'!$C:$C,0))),"",INDEX('Policy Characteristics'!H:H,MATCH($C1188,'Policy Characteristics'!$C:$C,0)))</f>
        <v>0.01</v>
      </c>
      <c r="O1188" s="276" t="str">
        <f>IF(ISBLANK(INDEX('Policy Characteristics'!I:I,MATCH($C1188,'Policy Characteristics'!$C:$C,0))),"",INDEX('Policy Characteristics'!I:I,MATCH($C1188,'Policy Characteristics'!$C:$C,0)))</f>
        <v>% reduction in energy use</v>
      </c>
      <c r="P1188" s="276" t="str">
        <f>IF(ISBLANK(INDEX('Policy Characteristics'!J:J,MATCH($C1188,'Policy Characteristics'!$C:$C,0))),"",INDEX('Policy Characteristics'!J:J,MATCH($C1188,'Policy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8" s="276" t="str">
        <f>IF(ISBLANK(INDEX('Policy Characteristics'!K:K,MATCH($C1188,'Policy Characteristics'!$C:$C,0))),"",INDEX('Policy Characteristics'!K:K,MATCH($C1188,'Policy Characteristics'!$C:$C,0)))</f>
        <v>industry-ag-main.html#eff-stds</v>
      </c>
      <c r="R1188" s="276" t="str">
        <f>IF(ISBLANK(INDEX('Policy Characteristics'!L:L,MATCH($C1188,'Policy Characteristics'!$C:$C,0))),"",INDEX('Policy Characteristics'!L:L,MATCH($C1188,'Policy Characteristics'!$C:$C,0)))</f>
        <v>industry-energy-efficiency-standards.html</v>
      </c>
    </row>
    <row r="1189" spans="1:18" s="4" customFormat="1" x14ac:dyDescent="0.25">
      <c r="A1189" s="276" t="str">
        <f>IF(ISBLANK(INDEX('Policy Characteristics'!A:A,MATCH($C1189,'Policy Characteristics'!$C:$C,0))),"",INDEX('Policy Characteristics'!A:A,MATCH($C1189,'Policy Characteristics'!$C:$C,0)))</f>
        <v>Industry</v>
      </c>
      <c r="B1189" s="285" t="str">
        <f>IF(ISBLANK(INDEX('Policy Characteristics'!B:B,MATCH($C1189,'Policy Characteristics'!$C:$C,0))),"",INDEX('Policy Characteristics'!B:B,MATCH($C1189,'Policy Characteristics'!$C:$C,0)))</f>
        <v>Industry Energy Efficiency Standards</v>
      </c>
      <c r="C1189" s="276" t="str">
        <f t="shared" si="43"/>
        <v>Percentage Improvement in Eqpt Efficiency Standards above BAU</v>
      </c>
      <c r="D1189" s="6" t="s">
        <v>3125</v>
      </c>
      <c r="E1189" s="47" t="s">
        <v>2424</v>
      </c>
      <c r="F1189" t="s">
        <v>3086</v>
      </c>
      <c r="G1189" s="47" t="s">
        <v>2430</v>
      </c>
      <c r="H1189" s="44">
        <v>1198</v>
      </c>
      <c r="I1189" s="347" t="s">
        <v>44</v>
      </c>
      <c r="J1189" s="277" t="str">
        <f>IF(ISBLANK(INDEX('Policy Characteristics'!D:D,MATCH($C1189,'Policy Characteristics'!$C:$C,0))),"",INDEX('Policy Characteristics'!D:D,MATCH($C1189,'Policy Characteristics'!$C:$C,0)))</f>
        <v>Industry Energy Efficiency Standards</v>
      </c>
      <c r="K1189" s="276" t="str">
        <f>IF(ISBLANK(INDEX('Policy Characteristics'!E:E,MATCH($C1189,'Policy Characteristics'!$C:$C,0))),"",INDEX('Policy Characteristics'!E:E,MATCH($C1189,'Policy Characteristics'!$C:$C,0)))</f>
        <v>indst efficiency standards</v>
      </c>
      <c r="L1189" s="284">
        <f>IF(ISBLANK(INDEX('Policy Characteristics'!F:F,MATCH($C1189,'Policy Characteristics'!$C:$C,0))),"",INDEX('Policy Characteristics'!F:F,MATCH($C1189,'Policy Characteristics'!$C:$C,0)))</f>
        <v>0</v>
      </c>
      <c r="M1189" s="284">
        <f>IF(ISBLANK(INDEX('Policy Characteristics'!G:G,MATCH($C1189,'Policy Characteristics'!$C:$C,0))),"",INDEX('Policy Characteristics'!G:G,MATCH($C1189,'Policy Characteristics'!$C:$C,0)))</f>
        <v>0.25</v>
      </c>
      <c r="N1189" s="284">
        <f>IF(ISBLANK(INDEX('Policy Characteristics'!H:H,MATCH($C1189,'Policy Characteristics'!$C:$C,0))),"",INDEX('Policy Characteristics'!H:H,MATCH($C1189,'Policy Characteristics'!$C:$C,0)))</f>
        <v>0.01</v>
      </c>
      <c r="O1189" s="276" t="str">
        <f>IF(ISBLANK(INDEX('Policy Characteristics'!I:I,MATCH($C1189,'Policy Characteristics'!$C:$C,0))),"",INDEX('Policy Characteristics'!I:I,MATCH($C1189,'Policy Characteristics'!$C:$C,0)))</f>
        <v>% reduction in energy use</v>
      </c>
      <c r="P1189" s="276" t="str">
        <f>IF(ISBLANK(INDEX('Policy Characteristics'!J:J,MATCH($C1189,'Policy Characteristics'!$C:$C,0))),"",INDEX('Policy Characteristics'!J:J,MATCH($C1189,'Policy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89" s="276" t="str">
        <f>IF(ISBLANK(INDEX('Policy Characteristics'!K:K,MATCH($C1189,'Policy Characteristics'!$C:$C,0))),"",INDEX('Policy Characteristics'!K:K,MATCH($C1189,'Policy Characteristics'!$C:$C,0)))</f>
        <v>industry-ag-main.html#eff-stds</v>
      </c>
      <c r="R1189" s="276" t="str">
        <f>IF(ISBLANK(INDEX('Policy Characteristics'!L:L,MATCH($C1189,'Policy Characteristics'!$C:$C,0))),"",INDEX('Policy Characteristics'!L:L,MATCH($C1189,'Policy Characteristics'!$C:$C,0)))</f>
        <v>industry-energy-efficiency-standards.html</v>
      </c>
    </row>
    <row r="1190" spans="1:18" s="4" customFormat="1" x14ac:dyDescent="0.25">
      <c r="A1190" s="276" t="str">
        <f>IF(ISBLANK(INDEX('Policy Characteristics'!A:A,MATCH($C1190,'Policy Characteristics'!$C:$C,0))),"",INDEX('Policy Characteristics'!A:A,MATCH($C1190,'Policy Characteristics'!$C:$C,0)))</f>
        <v>Industry</v>
      </c>
      <c r="B1190" s="285" t="str">
        <f>IF(ISBLANK(INDEX('Policy Characteristics'!B:B,MATCH($C1190,'Policy Characteristics'!$C:$C,0))),"",INDEX('Policy Characteristics'!B:B,MATCH($C1190,'Policy Characteristics'!$C:$C,0)))</f>
        <v>Industry Energy Efficiency Standards</v>
      </c>
      <c r="C1190" s="276" t="str">
        <f t="shared" si="43"/>
        <v>Percentage Improvement in Eqpt Efficiency Standards above BAU</v>
      </c>
      <c r="D1190" s="6" t="s">
        <v>3125</v>
      </c>
      <c r="E1190" s="47" t="s">
        <v>2425</v>
      </c>
      <c r="F1190" t="s">
        <v>3086</v>
      </c>
      <c r="G1190" s="47" t="s">
        <v>2433</v>
      </c>
      <c r="H1190" s="44">
        <v>1199</v>
      </c>
      <c r="I1190" s="347" t="s">
        <v>45</v>
      </c>
      <c r="J1190" s="277" t="str">
        <f>IF(ISBLANK(INDEX('Policy Characteristics'!D:D,MATCH($C1190,'Policy Characteristics'!$C:$C,0))),"",INDEX('Policy Characteristics'!D:D,MATCH($C1190,'Policy Characteristics'!$C:$C,0)))</f>
        <v>Industry Energy Efficiency Standards</v>
      </c>
      <c r="K1190" s="276" t="str">
        <f>IF(ISBLANK(INDEX('Policy Characteristics'!E:E,MATCH($C1190,'Policy Characteristics'!$C:$C,0))),"",INDEX('Policy Characteristics'!E:E,MATCH($C1190,'Policy Characteristics'!$C:$C,0)))</f>
        <v>indst efficiency standards</v>
      </c>
      <c r="L1190" s="284">
        <f>IF(ISBLANK(INDEX('Policy Characteristics'!F:F,MATCH($C1190,'Policy Characteristics'!$C:$C,0))),"",INDEX('Policy Characteristics'!F:F,MATCH($C1190,'Policy Characteristics'!$C:$C,0)))</f>
        <v>0</v>
      </c>
      <c r="M1190" s="284">
        <f>IF(ISBLANK(INDEX('Policy Characteristics'!G:G,MATCH($C1190,'Policy Characteristics'!$C:$C,0))),"",INDEX('Policy Characteristics'!G:G,MATCH($C1190,'Policy Characteristics'!$C:$C,0)))</f>
        <v>0.25</v>
      </c>
      <c r="N1190" s="284">
        <f>IF(ISBLANK(INDEX('Policy Characteristics'!H:H,MATCH($C1190,'Policy Characteristics'!$C:$C,0))),"",INDEX('Policy Characteristics'!H:H,MATCH($C1190,'Policy Characteristics'!$C:$C,0)))</f>
        <v>0.01</v>
      </c>
      <c r="O1190" s="276" t="str">
        <f>IF(ISBLANK(INDEX('Policy Characteristics'!I:I,MATCH($C1190,'Policy Characteristics'!$C:$C,0))),"",INDEX('Policy Characteristics'!I:I,MATCH($C1190,'Policy Characteristics'!$C:$C,0)))</f>
        <v>% reduction in energy use</v>
      </c>
      <c r="P1190" s="276" t="str">
        <f>IF(ISBLANK(INDEX('Policy Characteristics'!J:J,MATCH($C1190,'Policy Characteristics'!$C:$C,0))),"",INDEX('Policy Characteristics'!J:J,MATCH($C1190,'Policy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0" s="276" t="str">
        <f>IF(ISBLANK(INDEX('Policy Characteristics'!K:K,MATCH($C1190,'Policy Characteristics'!$C:$C,0))),"",INDEX('Policy Characteristics'!K:K,MATCH($C1190,'Policy Characteristics'!$C:$C,0)))</f>
        <v>industry-ag-main.html#eff-stds</v>
      </c>
      <c r="R1190" s="276" t="str">
        <f>IF(ISBLANK(INDEX('Policy Characteristics'!L:L,MATCH($C1190,'Policy Characteristics'!$C:$C,0))),"",INDEX('Policy Characteristics'!L:L,MATCH($C1190,'Policy Characteristics'!$C:$C,0)))</f>
        <v>industry-energy-efficiency-standards.html</v>
      </c>
    </row>
    <row r="1191" spans="1:18" s="4" customFormat="1" x14ac:dyDescent="0.25">
      <c r="A1191" s="276" t="str">
        <f>IF(ISBLANK(INDEX('Policy Characteristics'!A:A,MATCH($C1191,'Policy Characteristics'!$C:$C,0))),"",INDEX('Policy Characteristics'!A:A,MATCH($C1191,'Policy Characteristics'!$C:$C,0)))</f>
        <v>Industry</v>
      </c>
      <c r="B1191" s="285" t="str">
        <f>IF(ISBLANK(INDEX('Policy Characteristics'!B:B,MATCH($C1191,'Policy Characteristics'!$C:$C,0))),"",INDEX('Policy Characteristics'!B:B,MATCH($C1191,'Policy Characteristics'!$C:$C,0)))</f>
        <v>Industry Energy Efficiency Standards</v>
      </c>
      <c r="C1191" s="276" t="str">
        <f t="shared" si="43"/>
        <v>Percentage Improvement in Eqpt Efficiency Standards above BAU</v>
      </c>
      <c r="D1191" s="6" t="s">
        <v>3125</v>
      </c>
      <c r="E1191" s="47" t="s">
        <v>2426</v>
      </c>
      <c r="F1191" t="s">
        <v>3086</v>
      </c>
      <c r="G1191" s="47" t="s">
        <v>2434</v>
      </c>
      <c r="H1191" s="44">
        <v>1200</v>
      </c>
      <c r="I1191" s="347" t="s">
        <v>44</v>
      </c>
      <c r="J1191" s="277" t="str">
        <f>IF(ISBLANK(INDEX('Policy Characteristics'!D:D,MATCH($C1191,'Policy Characteristics'!$C:$C,0))),"",INDEX('Policy Characteristics'!D:D,MATCH($C1191,'Policy Characteristics'!$C:$C,0)))</f>
        <v>Industry Energy Efficiency Standards</v>
      </c>
      <c r="K1191" s="276" t="str">
        <f>IF(ISBLANK(INDEX('Policy Characteristics'!E:E,MATCH($C1191,'Policy Characteristics'!$C:$C,0))),"",INDEX('Policy Characteristics'!E:E,MATCH($C1191,'Policy Characteristics'!$C:$C,0)))</f>
        <v>indst efficiency standards</v>
      </c>
      <c r="L1191" s="284">
        <f>IF(ISBLANK(INDEX('Policy Characteristics'!F:F,MATCH($C1191,'Policy Characteristics'!$C:$C,0))),"",INDEX('Policy Characteristics'!F:F,MATCH($C1191,'Policy Characteristics'!$C:$C,0)))</f>
        <v>0</v>
      </c>
      <c r="M1191" s="284">
        <f>IF(ISBLANK(INDEX('Policy Characteristics'!G:G,MATCH($C1191,'Policy Characteristics'!$C:$C,0))),"",INDEX('Policy Characteristics'!G:G,MATCH($C1191,'Policy Characteristics'!$C:$C,0)))</f>
        <v>0.25</v>
      </c>
      <c r="N1191" s="284">
        <f>IF(ISBLANK(INDEX('Policy Characteristics'!H:H,MATCH($C1191,'Policy Characteristics'!$C:$C,0))),"",INDEX('Policy Characteristics'!H:H,MATCH($C1191,'Policy Characteristics'!$C:$C,0)))</f>
        <v>0.01</v>
      </c>
      <c r="O1191" s="276" t="str">
        <f>IF(ISBLANK(INDEX('Policy Characteristics'!I:I,MATCH($C1191,'Policy Characteristics'!$C:$C,0))),"",INDEX('Policy Characteristics'!I:I,MATCH($C1191,'Policy Characteristics'!$C:$C,0)))</f>
        <v>% reduction in energy use</v>
      </c>
      <c r="P1191" s="276" t="str">
        <f>IF(ISBLANK(INDEX('Policy Characteristics'!J:J,MATCH($C1191,'Policy Characteristics'!$C:$C,0))),"",INDEX('Policy Characteristics'!J:J,MATCH($C1191,'Policy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1" s="276" t="str">
        <f>IF(ISBLANK(INDEX('Policy Characteristics'!K:K,MATCH($C1191,'Policy Characteristics'!$C:$C,0))),"",INDEX('Policy Characteristics'!K:K,MATCH($C1191,'Policy Characteristics'!$C:$C,0)))</f>
        <v>industry-ag-main.html#eff-stds</v>
      </c>
      <c r="R1191" s="276" t="str">
        <f>IF(ISBLANK(INDEX('Policy Characteristics'!L:L,MATCH($C1191,'Policy Characteristics'!$C:$C,0))),"",INDEX('Policy Characteristics'!L:L,MATCH($C1191,'Policy Characteristics'!$C:$C,0)))</f>
        <v>industry-energy-efficiency-standards.html</v>
      </c>
    </row>
    <row r="1192" spans="1:18" s="4" customFormat="1" x14ac:dyDescent="0.25">
      <c r="A1192" s="276" t="str">
        <f>IF(ISBLANK(INDEX('Policy Characteristics'!A:A,MATCH($C1192,'Policy Characteristics'!$C:$C,0))),"",INDEX('Policy Characteristics'!A:A,MATCH($C1192,'Policy Characteristics'!$C:$C,0)))</f>
        <v>Industry</v>
      </c>
      <c r="B1192" s="285" t="str">
        <f>IF(ISBLANK(INDEX('Policy Characteristics'!B:B,MATCH($C1192,'Policy Characteristics'!$C:$C,0))),"",INDEX('Policy Characteristics'!B:B,MATCH($C1192,'Policy Characteristics'!$C:$C,0)))</f>
        <v>Industry Energy Efficiency Standards</v>
      </c>
      <c r="C1192" s="276" t="str">
        <f t="shared" si="43"/>
        <v>Percentage Improvement in Eqpt Efficiency Standards above BAU</v>
      </c>
      <c r="D1192" s="6" t="s">
        <v>3125</v>
      </c>
      <c r="E1192" s="47" t="s">
        <v>2427</v>
      </c>
      <c r="F1192" t="s">
        <v>3086</v>
      </c>
      <c r="G1192" s="47" t="s">
        <v>2431</v>
      </c>
      <c r="H1192" s="44">
        <v>1201</v>
      </c>
      <c r="I1192" s="347" t="s">
        <v>45</v>
      </c>
      <c r="J1192" s="277" t="str">
        <f>IF(ISBLANK(INDEX('Policy Characteristics'!D:D,MATCH($C1192,'Policy Characteristics'!$C:$C,0))),"",INDEX('Policy Characteristics'!D:D,MATCH($C1192,'Policy Characteristics'!$C:$C,0)))</f>
        <v>Industry Energy Efficiency Standards</v>
      </c>
      <c r="K1192" s="276" t="str">
        <f>IF(ISBLANK(INDEX('Policy Characteristics'!E:E,MATCH($C1192,'Policy Characteristics'!$C:$C,0))),"",INDEX('Policy Characteristics'!E:E,MATCH($C1192,'Policy Characteristics'!$C:$C,0)))</f>
        <v>indst efficiency standards</v>
      </c>
      <c r="L1192" s="284">
        <f>IF(ISBLANK(INDEX('Policy Characteristics'!F:F,MATCH($C1192,'Policy Characteristics'!$C:$C,0))),"",INDEX('Policy Characteristics'!F:F,MATCH($C1192,'Policy Characteristics'!$C:$C,0)))</f>
        <v>0</v>
      </c>
      <c r="M1192" s="284">
        <f>IF(ISBLANK(INDEX('Policy Characteristics'!G:G,MATCH($C1192,'Policy Characteristics'!$C:$C,0))),"",INDEX('Policy Characteristics'!G:G,MATCH($C1192,'Policy Characteristics'!$C:$C,0)))</f>
        <v>0.25</v>
      </c>
      <c r="N1192" s="284">
        <f>IF(ISBLANK(INDEX('Policy Characteristics'!H:H,MATCH($C1192,'Policy Characteristics'!$C:$C,0))),"",INDEX('Policy Characteristics'!H:H,MATCH($C1192,'Policy Characteristics'!$C:$C,0)))</f>
        <v>0.01</v>
      </c>
      <c r="O1192" s="276" t="str">
        <f>IF(ISBLANK(INDEX('Policy Characteristics'!I:I,MATCH($C1192,'Policy Characteristics'!$C:$C,0))),"",INDEX('Policy Characteristics'!I:I,MATCH($C1192,'Policy Characteristics'!$C:$C,0)))</f>
        <v>% reduction in energy use</v>
      </c>
      <c r="P1192" s="276" t="str">
        <f>IF(ISBLANK(INDEX('Policy Characteristics'!J:J,MATCH($C1192,'Policy Characteristics'!$C:$C,0))),"",INDEX('Policy Characteristics'!J:J,MATCH($C1192,'Policy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2" s="276" t="str">
        <f>IF(ISBLANK(INDEX('Policy Characteristics'!K:K,MATCH($C1192,'Policy Characteristics'!$C:$C,0))),"",INDEX('Policy Characteristics'!K:K,MATCH($C1192,'Policy Characteristics'!$C:$C,0)))</f>
        <v>industry-ag-main.html#eff-stds</v>
      </c>
      <c r="R1192" s="276" t="str">
        <f>IF(ISBLANK(INDEX('Policy Characteristics'!L:L,MATCH($C1192,'Policy Characteristics'!$C:$C,0))),"",INDEX('Policy Characteristics'!L:L,MATCH($C1192,'Policy Characteristics'!$C:$C,0)))</f>
        <v>industry-energy-efficiency-standards.html</v>
      </c>
    </row>
    <row r="1193" spans="1:18" s="4" customFormat="1" x14ac:dyDescent="0.25">
      <c r="A1193" s="276" t="str">
        <f>IF(ISBLANK(INDEX('Policy Characteristics'!A:A,MATCH($C1193,'Policy Characteristics'!$C:$C,0))),"",INDEX('Policy Characteristics'!A:A,MATCH($C1193,'Policy Characteristics'!$C:$C,0)))</f>
        <v>Industry</v>
      </c>
      <c r="B1193" s="285" t="str">
        <f>IF(ISBLANK(INDEX('Policy Characteristics'!B:B,MATCH($C1193,'Policy Characteristics'!$C:$C,0))),"",INDEX('Policy Characteristics'!B:B,MATCH($C1193,'Policy Characteristics'!$C:$C,0)))</f>
        <v>Industry Energy Efficiency Standards</v>
      </c>
      <c r="C1193" s="276" t="str">
        <f t="shared" si="43"/>
        <v>Percentage Improvement in Eqpt Efficiency Standards above BAU</v>
      </c>
      <c r="D1193" s="6" t="s">
        <v>3125</v>
      </c>
      <c r="E1193" s="47" t="s">
        <v>2428</v>
      </c>
      <c r="F1193" t="s">
        <v>3086</v>
      </c>
      <c r="G1193" s="47" t="s">
        <v>2432</v>
      </c>
      <c r="H1193" s="44">
        <v>1202</v>
      </c>
      <c r="I1193" s="347" t="s">
        <v>44</v>
      </c>
      <c r="J1193" s="277" t="str">
        <f>IF(ISBLANK(INDEX('Policy Characteristics'!D:D,MATCH($C1193,'Policy Characteristics'!$C:$C,0))),"",INDEX('Policy Characteristics'!D:D,MATCH($C1193,'Policy Characteristics'!$C:$C,0)))</f>
        <v>Industry Energy Efficiency Standards</v>
      </c>
      <c r="K1193" s="276" t="str">
        <f>IF(ISBLANK(INDEX('Policy Characteristics'!E:E,MATCH($C1193,'Policy Characteristics'!$C:$C,0))),"",INDEX('Policy Characteristics'!E:E,MATCH($C1193,'Policy Characteristics'!$C:$C,0)))</f>
        <v>indst efficiency standards</v>
      </c>
      <c r="L1193" s="284">
        <f>IF(ISBLANK(INDEX('Policy Characteristics'!F:F,MATCH($C1193,'Policy Characteristics'!$C:$C,0))),"",INDEX('Policy Characteristics'!F:F,MATCH($C1193,'Policy Characteristics'!$C:$C,0)))</f>
        <v>0</v>
      </c>
      <c r="M1193" s="284">
        <f>IF(ISBLANK(INDEX('Policy Characteristics'!G:G,MATCH($C1193,'Policy Characteristics'!$C:$C,0))),"",INDEX('Policy Characteristics'!G:G,MATCH($C1193,'Policy Characteristics'!$C:$C,0)))</f>
        <v>0.25</v>
      </c>
      <c r="N1193" s="284">
        <f>IF(ISBLANK(INDEX('Policy Characteristics'!H:H,MATCH($C1193,'Policy Characteristics'!$C:$C,0))),"",INDEX('Policy Characteristics'!H:H,MATCH($C1193,'Policy Characteristics'!$C:$C,0)))</f>
        <v>0.01</v>
      </c>
      <c r="O1193" s="276" t="str">
        <f>IF(ISBLANK(INDEX('Policy Characteristics'!I:I,MATCH($C1193,'Policy Characteristics'!$C:$C,0))),"",INDEX('Policy Characteristics'!I:I,MATCH($C1193,'Policy Characteristics'!$C:$C,0)))</f>
        <v>% reduction in energy use</v>
      </c>
      <c r="P1193" s="276" t="str">
        <f>IF(ISBLANK(INDEX('Policy Characteristics'!J:J,MATCH($C1193,'Policy Characteristics'!$C:$C,0))),"",INDEX('Policy Characteristics'!J:J,MATCH($C1193,'Policy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3" s="276" t="str">
        <f>IF(ISBLANK(INDEX('Policy Characteristics'!K:K,MATCH($C1193,'Policy Characteristics'!$C:$C,0))),"",INDEX('Policy Characteristics'!K:K,MATCH($C1193,'Policy Characteristics'!$C:$C,0)))</f>
        <v>industry-ag-main.html#eff-stds</v>
      </c>
      <c r="R1193" s="276" t="str">
        <f>IF(ISBLANK(INDEX('Policy Characteristics'!L:L,MATCH($C1193,'Policy Characteristics'!$C:$C,0))),"",INDEX('Policy Characteristics'!L:L,MATCH($C1193,'Policy Characteristics'!$C:$C,0)))</f>
        <v>industry-energy-efficiency-standards.html</v>
      </c>
    </row>
    <row r="1194" spans="1:18" s="4" customFormat="1" x14ac:dyDescent="0.25">
      <c r="A1194" s="276" t="str">
        <f>IF(ISBLANK(INDEX('Policy Characteristics'!A:A,MATCH($C1194,'Policy Characteristics'!$C:$C,0))),"",INDEX('Policy Characteristics'!A:A,MATCH($C1194,'Policy Characteristics'!$C:$C,0)))</f>
        <v>Industry</v>
      </c>
      <c r="B1194" s="285" t="str">
        <f>IF(ISBLANK(INDEX('Policy Characteristics'!B:B,MATCH($C1194,'Policy Characteristics'!$C:$C,0))),"",INDEX('Policy Characteristics'!B:B,MATCH($C1194,'Policy Characteristics'!$C:$C,0)))</f>
        <v>Industry Energy Efficiency Standards</v>
      </c>
      <c r="C1194" s="276" t="str">
        <f t="shared" si="43"/>
        <v>Percentage Improvement in Eqpt Efficiency Standards above BAU</v>
      </c>
      <c r="D1194" s="6" t="s">
        <v>3125</v>
      </c>
      <c r="E1194" s="47" t="s">
        <v>2429</v>
      </c>
      <c r="F1194" t="s">
        <v>3086</v>
      </c>
      <c r="G1194" s="47" t="s">
        <v>2435</v>
      </c>
      <c r="H1194" s="44">
        <v>1203</v>
      </c>
      <c r="I1194" s="347" t="s">
        <v>45</v>
      </c>
      <c r="J1194" s="277" t="str">
        <f>IF(ISBLANK(INDEX('Policy Characteristics'!D:D,MATCH($C1194,'Policy Characteristics'!$C:$C,0))),"",INDEX('Policy Characteristics'!D:D,MATCH($C1194,'Policy Characteristics'!$C:$C,0)))</f>
        <v>Industry Energy Efficiency Standards</v>
      </c>
      <c r="K1194" s="276" t="str">
        <f>IF(ISBLANK(INDEX('Policy Characteristics'!E:E,MATCH($C1194,'Policy Characteristics'!$C:$C,0))),"",INDEX('Policy Characteristics'!E:E,MATCH($C1194,'Policy Characteristics'!$C:$C,0)))</f>
        <v>indst efficiency standards</v>
      </c>
      <c r="L1194" s="284">
        <f>IF(ISBLANK(INDEX('Policy Characteristics'!F:F,MATCH($C1194,'Policy Characteristics'!$C:$C,0))),"",INDEX('Policy Characteristics'!F:F,MATCH($C1194,'Policy Characteristics'!$C:$C,0)))</f>
        <v>0</v>
      </c>
      <c r="M1194" s="284">
        <f>IF(ISBLANK(INDEX('Policy Characteristics'!G:G,MATCH($C1194,'Policy Characteristics'!$C:$C,0))),"",INDEX('Policy Characteristics'!G:G,MATCH($C1194,'Policy Characteristics'!$C:$C,0)))</f>
        <v>0.25</v>
      </c>
      <c r="N1194" s="284">
        <f>IF(ISBLANK(INDEX('Policy Characteristics'!H:H,MATCH($C1194,'Policy Characteristics'!$C:$C,0))),"",INDEX('Policy Characteristics'!H:H,MATCH($C1194,'Policy Characteristics'!$C:$C,0)))</f>
        <v>0.01</v>
      </c>
      <c r="O1194" s="276" t="str">
        <f>IF(ISBLANK(INDEX('Policy Characteristics'!I:I,MATCH($C1194,'Policy Characteristics'!$C:$C,0))),"",INDEX('Policy Characteristics'!I:I,MATCH($C1194,'Policy Characteristics'!$C:$C,0)))</f>
        <v>% reduction in energy use</v>
      </c>
      <c r="P1194" s="276" t="str">
        <f>IF(ISBLANK(INDEX('Policy Characteristics'!J:J,MATCH($C1194,'Policy Characteristics'!$C:$C,0))),"",INDEX('Policy Characteristics'!J:J,MATCH($C1194,'Policy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4" s="276" t="str">
        <f>IF(ISBLANK(INDEX('Policy Characteristics'!K:K,MATCH($C1194,'Policy Characteristics'!$C:$C,0))),"",INDEX('Policy Characteristics'!K:K,MATCH($C1194,'Policy Characteristics'!$C:$C,0)))</f>
        <v>industry-ag-main.html#eff-stds</v>
      </c>
      <c r="R1194" s="276" t="str">
        <f>IF(ISBLANK(INDEX('Policy Characteristics'!L:L,MATCH($C1194,'Policy Characteristics'!$C:$C,0))),"",INDEX('Policy Characteristics'!L:L,MATCH($C1194,'Policy Characteristics'!$C:$C,0)))</f>
        <v>industry-energy-efficiency-standards.html</v>
      </c>
    </row>
    <row r="1195" spans="1:18" s="4" customFormat="1" x14ac:dyDescent="0.25">
      <c r="A1195" s="276" t="str">
        <f>IF(ISBLANK(INDEX('Policy Characteristics'!A:A,MATCH($C1195,'Policy Characteristics'!$C:$C,0))),"",INDEX('Policy Characteristics'!A:A,MATCH($C1195,'Policy Characteristics'!$C:$C,0)))</f>
        <v>Industry</v>
      </c>
      <c r="B1195" s="285" t="str">
        <f>IF(ISBLANK(INDEX('Policy Characteristics'!B:B,MATCH($C1195,'Policy Characteristics'!$C:$C,0))),"",INDEX('Policy Characteristics'!B:B,MATCH($C1195,'Policy Characteristics'!$C:$C,0)))</f>
        <v>Industry Energy Efficiency Standards</v>
      </c>
      <c r="C1195" s="276" t="str">
        <f t="shared" si="43"/>
        <v>Percentage Improvement in Eqpt Efficiency Standards above BAU</v>
      </c>
      <c r="D1195" s="6" t="s">
        <v>3125</v>
      </c>
      <c r="E1195" s="47" t="s">
        <v>2736</v>
      </c>
      <c r="F1195" t="s">
        <v>3086</v>
      </c>
      <c r="G1195" s="47" t="s">
        <v>2739</v>
      </c>
      <c r="H1195" s="44">
        <v>1204</v>
      </c>
      <c r="I1195" s="347" t="s">
        <v>45</v>
      </c>
      <c r="J1195" s="277" t="str">
        <f>IF(ISBLANK(INDEX('Policy Characteristics'!D:D,MATCH($C1195,'Policy Characteristics'!$C:$C,0))),"",INDEX('Policy Characteristics'!D:D,MATCH($C1195,'Policy Characteristics'!$C:$C,0)))</f>
        <v>Industry Energy Efficiency Standards</v>
      </c>
      <c r="K1195" s="276" t="str">
        <f>IF(ISBLANK(INDEX('Policy Characteristics'!E:E,MATCH($C1195,'Policy Characteristics'!$C:$C,0))),"",INDEX('Policy Characteristics'!E:E,MATCH($C1195,'Policy Characteristics'!$C:$C,0)))</f>
        <v>indst efficiency standards</v>
      </c>
      <c r="L1195" s="284">
        <f>IF(ISBLANK(INDEX('Policy Characteristics'!F:F,MATCH($C1195,'Policy Characteristics'!$C:$C,0))),"",INDEX('Policy Characteristics'!F:F,MATCH($C1195,'Policy Characteristics'!$C:$C,0)))</f>
        <v>0</v>
      </c>
      <c r="M1195" s="284">
        <f>IF(ISBLANK(INDEX('Policy Characteristics'!G:G,MATCH($C1195,'Policy Characteristics'!$C:$C,0))),"",INDEX('Policy Characteristics'!G:G,MATCH($C1195,'Policy Characteristics'!$C:$C,0)))</f>
        <v>0.25</v>
      </c>
      <c r="N1195" s="284">
        <f>IF(ISBLANK(INDEX('Policy Characteristics'!H:H,MATCH($C1195,'Policy Characteristics'!$C:$C,0))),"",INDEX('Policy Characteristics'!H:H,MATCH($C1195,'Policy Characteristics'!$C:$C,0)))</f>
        <v>0.01</v>
      </c>
      <c r="O1195" s="276" t="str">
        <f>IF(ISBLANK(INDEX('Policy Characteristics'!I:I,MATCH($C1195,'Policy Characteristics'!$C:$C,0))),"",INDEX('Policy Characteristics'!I:I,MATCH($C1195,'Policy Characteristics'!$C:$C,0)))</f>
        <v>% reduction in energy use</v>
      </c>
      <c r="P1195" s="276" t="str">
        <f>IF(ISBLANK(INDEX('Policy Characteristics'!J:J,MATCH($C1195,'Policy Characteristics'!$C:$C,0))),"",INDEX('Policy Characteristics'!J:J,MATCH($C1195,'Policy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5" s="276" t="str">
        <f>IF(ISBLANK(INDEX('Policy Characteristics'!K:K,MATCH($C1195,'Policy Characteristics'!$C:$C,0))),"",INDEX('Policy Characteristics'!K:K,MATCH($C1195,'Policy Characteristics'!$C:$C,0)))</f>
        <v>industry-ag-main.html#eff-stds</v>
      </c>
      <c r="R1195" s="276" t="str">
        <f>IF(ISBLANK(INDEX('Policy Characteristics'!L:L,MATCH($C1195,'Policy Characteristics'!$C:$C,0))),"",INDEX('Policy Characteristics'!L:L,MATCH($C1195,'Policy Characteristics'!$C:$C,0)))</f>
        <v>industry-energy-efficiency-standards.html</v>
      </c>
    </row>
    <row r="1196" spans="1:18" s="4" customFormat="1" x14ac:dyDescent="0.25">
      <c r="A1196" s="276" t="str">
        <f>IF(ISBLANK(INDEX('Policy Characteristics'!A:A,MATCH($C1196,'Policy Characteristics'!$C:$C,0))),"",INDEX('Policy Characteristics'!A:A,MATCH($C1196,'Policy Characteristics'!$C:$C,0)))</f>
        <v>Industry</v>
      </c>
      <c r="B1196" s="285" t="str">
        <f>IF(ISBLANK(INDEX('Policy Characteristics'!B:B,MATCH($C1196,'Policy Characteristics'!$C:$C,0))),"",INDEX('Policy Characteristics'!B:B,MATCH($C1196,'Policy Characteristics'!$C:$C,0)))</f>
        <v>Industry Energy Efficiency Standards</v>
      </c>
      <c r="C1196" s="276" t="str">
        <f t="shared" si="43"/>
        <v>Percentage Improvement in Eqpt Efficiency Standards above BAU</v>
      </c>
      <c r="D1196" s="6" t="s">
        <v>3125</v>
      </c>
      <c r="E1196" s="47" t="s">
        <v>2737</v>
      </c>
      <c r="F1196" t="s">
        <v>3086</v>
      </c>
      <c r="G1196" s="47" t="s">
        <v>2741</v>
      </c>
      <c r="H1196" s="44">
        <v>1205</v>
      </c>
      <c r="I1196" s="347" t="s">
        <v>44</v>
      </c>
      <c r="J1196" s="277" t="str">
        <f>IF(ISBLANK(INDEX('Policy Characteristics'!D:D,MATCH($C1196,'Policy Characteristics'!$C:$C,0))),"",INDEX('Policy Characteristics'!D:D,MATCH($C1196,'Policy Characteristics'!$C:$C,0)))</f>
        <v>Industry Energy Efficiency Standards</v>
      </c>
      <c r="K1196" s="276" t="str">
        <f>IF(ISBLANK(INDEX('Policy Characteristics'!E:E,MATCH($C1196,'Policy Characteristics'!$C:$C,0))),"",INDEX('Policy Characteristics'!E:E,MATCH($C1196,'Policy Characteristics'!$C:$C,0)))</f>
        <v>indst efficiency standards</v>
      </c>
      <c r="L1196" s="284">
        <f>IF(ISBLANK(INDEX('Policy Characteristics'!F:F,MATCH($C1196,'Policy Characteristics'!$C:$C,0))),"",INDEX('Policy Characteristics'!F:F,MATCH($C1196,'Policy Characteristics'!$C:$C,0)))</f>
        <v>0</v>
      </c>
      <c r="M1196" s="284">
        <f>IF(ISBLANK(INDEX('Policy Characteristics'!G:G,MATCH($C1196,'Policy Characteristics'!$C:$C,0))),"",INDEX('Policy Characteristics'!G:G,MATCH($C1196,'Policy Characteristics'!$C:$C,0)))</f>
        <v>0.25</v>
      </c>
      <c r="N1196" s="284">
        <f>IF(ISBLANK(INDEX('Policy Characteristics'!H:H,MATCH($C1196,'Policy Characteristics'!$C:$C,0))),"",INDEX('Policy Characteristics'!H:H,MATCH($C1196,'Policy Characteristics'!$C:$C,0)))</f>
        <v>0.01</v>
      </c>
      <c r="O1196" s="276" t="str">
        <f>IF(ISBLANK(INDEX('Policy Characteristics'!I:I,MATCH($C1196,'Policy Characteristics'!$C:$C,0))),"",INDEX('Policy Characteristics'!I:I,MATCH($C1196,'Policy Characteristics'!$C:$C,0)))</f>
        <v>% reduction in energy use</v>
      </c>
      <c r="P1196" s="276" t="str">
        <f>IF(ISBLANK(INDEX('Policy Characteristics'!J:J,MATCH($C1196,'Policy Characteristics'!$C:$C,0))),"",INDEX('Policy Characteristics'!J:J,MATCH($C1196,'Policy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6" s="276" t="str">
        <f>IF(ISBLANK(INDEX('Policy Characteristics'!K:K,MATCH($C1196,'Policy Characteristics'!$C:$C,0))),"",INDEX('Policy Characteristics'!K:K,MATCH($C1196,'Policy Characteristics'!$C:$C,0)))</f>
        <v>industry-ag-main.html#eff-stds</v>
      </c>
      <c r="R1196" s="276" t="str">
        <f>IF(ISBLANK(INDEX('Policy Characteristics'!L:L,MATCH($C1196,'Policy Characteristics'!$C:$C,0))),"",INDEX('Policy Characteristics'!L:L,MATCH($C1196,'Policy Characteristics'!$C:$C,0)))</f>
        <v>industry-energy-efficiency-standards.html</v>
      </c>
    </row>
    <row r="1197" spans="1:18" s="4" customFormat="1" x14ac:dyDescent="0.25">
      <c r="A1197" s="276" t="str">
        <f>IF(ISBLANK(INDEX('Policy Characteristics'!A:A,MATCH($C1197,'Policy Characteristics'!$C:$C,0))),"",INDEX('Policy Characteristics'!A:A,MATCH($C1197,'Policy Characteristics'!$C:$C,0)))</f>
        <v>Industry</v>
      </c>
      <c r="B1197" s="285" t="str">
        <f>IF(ISBLANK(INDEX('Policy Characteristics'!B:B,MATCH($C1197,'Policy Characteristics'!$C:$C,0))),"",INDEX('Policy Characteristics'!B:B,MATCH($C1197,'Policy Characteristics'!$C:$C,0)))</f>
        <v>Industry Energy Efficiency Standards</v>
      </c>
      <c r="C1197" s="276" t="str">
        <f t="shared" si="43"/>
        <v>Percentage Improvement in Eqpt Efficiency Standards above BAU</v>
      </c>
      <c r="D1197" s="6" t="s">
        <v>3125</v>
      </c>
      <c r="E1197" s="47" t="s">
        <v>2738</v>
      </c>
      <c r="F1197" t="s">
        <v>3086</v>
      </c>
      <c r="G1197" s="47" t="s">
        <v>2742</v>
      </c>
      <c r="H1197" s="44">
        <v>1206</v>
      </c>
      <c r="I1197" s="347" t="s">
        <v>44</v>
      </c>
      <c r="J1197" s="277" t="str">
        <f>IF(ISBLANK(INDEX('Policy Characteristics'!D:D,MATCH($C1197,'Policy Characteristics'!$C:$C,0))),"",INDEX('Policy Characteristics'!D:D,MATCH($C1197,'Policy Characteristics'!$C:$C,0)))</f>
        <v>Industry Energy Efficiency Standards</v>
      </c>
      <c r="K1197" s="276" t="str">
        <f>IF(ISBLANK(INDEX('Policy Characteristics'!E:E,MATCH($C1197,'Policy Characteristics'!$C:$C,0))),"",INDEX('Policy Characteristics'!E:E,MATCH($C1197,'Policy Characteristics'!$C:$C,0)))</f>
        <v>indst efficiency standards</v>
      </c>
      <c r="L1197" s="284">
        <f>IF(ISBLANK(INDEX('Policy Characteristics'!F:F,MATCH($C1197,'Policy Characteristics'!$C:$C,0))),"",INDEX('Policy Characteristics'!F:F,MATCH($C1197,'Policy Characteristics'!$C:$C,0)))</f>
        <v>0</v>
      </c>
      <c r="M1197" s="284">
        <f>IF(ISBLANK(INDEX('Policy Characteristics'!G:G,MATCH($C1197,'Policy Characteristics'!$C:$C,0))),"",INDEX('Policy Characteristics'!G:G,MATCH($C1197,'Policy Characteristics'!$C:$C,0)))</f>
        <v>0.25</v>
      </c>
      <c r="N1197" s="284">
        <f>IF(ISBLANK(INDEX('Policy Characteristics'!H:H,MATCH($C1197,'Policy Characteristics'!$C:$C,0))),"",INDEX('Policy Characteristics'!H:H,MATCH($C1197,'Policy Characteristics'!$C:$C,0)))</f>
        <v>0.01</v>
      </c>
      <c r="O1197" s="276" t="str">
        <f>IF(ISBLANK(INDEX('Policy Characteristics'!I:I,MATCH($C1197,'Policy Characteristics'!$C:$C,0))),"",INDEX('Policy Characteristics'!I:I,MATCH($C1197,'Policy Characteristics'!$C:$C,0)))</f>
        <v>% reduction in energy use</v>
      </c>
      <c r="P1197" s="276" t="str">
        <f>IF(ISBLANK(INDEX('Policy Characteristics'!J:J,MATCH($C1197,'Policy Characteristics'!$C:$C,0))),"",INDEX('Policy Characteristics'!J:J,MATCH($C1197,'Policy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7" s="276" t="str">
        <f>IF(ISBLANK(INDEX('Policy Characteristics'!K:K,MATCH($C1197,'Policy Characteristics'!$C:$C,0))),"",INDEX('Policy Characteristics'!K:K,MATCH($C1197,'Policy Characteristics'!$C:$C,0)))</f>
        <v>industry-ag-main.html#eff-stds</v>
      </c>
      <c r="R1197" s="276" t="str">
        <f>IF(ISBLANK(INDEX('Policy Characteristics'!L:L,MATCH($C1197,'Policy Characteristics'!$C:$C,0))),"",INDEX('Policy Characteristics'!L:L,MATCH($C1197,'Policy Characteristics'!$C:$C,0)))</f>
        <v>industry-energy-efficiency-standards.html</v>
      </c>
    </row>
    <row r="1198" spans="1:18" s="4" customFormat="1" x14ac:dyDescent="0.25">
      <c r="A1198" s="276" t="str">
        <f>IF(ISBLANK(INDEX('Policy Characteristics'!A:A,MATCH($C1198,'Policy Characteristics'!$C:$C,0))),"",INDEX('Policy Characteristics'!A:A,MATCH($C1198,'Policy Characteristics'!$C:$C,0)))</f>
        <v>Industry</v>
      </c>
      <c r="B1198" s="285" t="str">
        <f>IF(ISBLANK(INDEX('Policy Characteristics'!B:B,MATCH($C1198,'Policy Characteristics'!$C:$C,0))),"",INDEX('Policy Characteristics'!B:B,MATCH($C1198,'Policy Characteristics'!$C:$C,0)))</f>
        <v>Industry Energy Efficiency Standards</v>
      </c>
      <c r="C1198" s="276" t="str">
        <f t="shared" si="43"/>
        <v>Percentage Improvement in Eqpt Efficiency Standards above BAU</v>
      </c>
      <c r="D1198" s="6" t="s">
        <v>3125</v>
      </c>
      <c r="E1198" s="47" t="s">
        <v>2735</v>
      </c>
      <c r="F1198" t="s">
        <v>3086</v>
      </c>
      <c r="G1198" s="47" t="s">
        <v>2740</v>
      </c>
      <c r="H1198" s="44">
        <v>1207</v>
      </c>
      <c r="I1198" s="347" t="s">
        <v>45</v>
      </c>
      <c r="J1198" s="277" t="str">
        <f>IF(ISBLANK(INDEX('Policy Characteristics'!D:D,MATCH($C1198,'Policy Characteristics'!$C:$C,0))),"",INDEX('Policy Characteristics'!D:D,MATCH($C1198,'Policy Characteristics'!$C:$C,0)))</f>
        <v>Industry Energy Efficiency Standards</v>
      </c>
      <c r="K1198" s="276" t="str">
        <f>IF(ISBLANK(INDEX('Policy Characteristics'!E:E,MATCH($C1198,'Policy Characteristics'!$C:$C,0))),"",INDEX('Policy Characteristics'!E:E,MATCH($C1198,'Policy Characteristics'!$C:$C,0)))</f>
        <v>indst efficiency standards</v>
      </c>
      <c r="L1198" s="284">
        <f>IF(ISBLANK(INDEX('Policy Characteristics'!F:F,MATCH($C1198,'Policy Characteristics'!$C:$C,0))),"",INDEX('Policy Characteristics'!F:F,MATCH($C1198,'Policy Characteristics'!$C:$C,0)))</f>
        <v>0</v>
      </c>
      <c r="M1198" s="284">
        <f>IF(ISBLANK(INDEX('Policy Characteristics'!G:G,MATCH($C1198,'Policy Characteristics'!$C:$C,0))),"",INDEX('Policy Characteristics'!G:G,MATCH($C1198,'Policy Characteristics'!$C:$C,0)))</f>
        <v>0.25</v>
      </c>
      <c r="N1198" s="284">
        <f>IF(ISBLANK(INDEX('Policy Characteristics'!H:H,MATCH($C1198,'Policy Characteristics'!$C:$C,0))),"",INDEX('Policy Characteristics'!H:H,MATCH($C1198,'Policy Characteristics'!$C:$C,0)))</f>
        <v>0.01</v>
      </c>
      <c r="O1198" s="276" t="str">
        <f>IF(ISBLANK(INDEX('Policy Characteristics'!I:I,MATCH($C1198,'Policy Characteristics'!$C:$C,0))),"",INDEX('Policy Characteristics'!I:I,MATCH($C1198,'Policy Characteristics'!$C:$C,0)))</f>
        <v>% reduction in energy use</v>
      </c>
      <c r="P1198" s="276" t="str">
        <f>IF(ISBLANK(INDEX('Policy Characteristics'!J:J,MATCH($C1198,'Policy Characteristics'!$C:$C,0))),"",INDEX('Policy Characteristics'!J:J,MATCH($C1198,'Policy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1198" s="276" t="str">
        <f>IF(ISBLANK(INDEX('Policy Characteristics'!K:K,MATCH($C1198,'Policy Characteristics'!$C:$C,0))),"",INDEX('Policy Characteristics'!K:K,MATCH($C1198,'Policy Characteristics'!$C:$C,0)))</f>
        <v>industry-ag-main.html#eff-stds</v>
      </c>
      <c r="R1198" s="276" t="str">
        <f>IF(ISBLANK(INDEX('Policy Characteristics'!L:L,MATCH($C1198,'Policy Characteristics'!$C:$C,0))),"",INDEX('Policy Characteristics'!L:L,MATCH($C1198,'Policy Characteristics'!$C:$C,0)))</f>
        <v>industry-energy-efficiency-standards.html</v>
      </c>
    </row>
    <row r="1199" spans="1:18" s="4" customFormat="1" x14ac:dyDescent="0.25">
      <c r="A1199" s="276" t="str">
        <f>IF(ISBLANK(INDEX('Policy Characteristics'!A:A,MATCH($C1199,'Policy Characteristics'!$C:$C,0))),"",INDEX('Policy Characteristics'!A:A,MATCH($C1199,'Policy Characteristics'!$C:$C,0)))</f>
        <v>Industry</v>
      </c>
      <c r="B1199" s="285" t="str">
        <f>IF(ISBLANK(INDEX('Policy Characteristics'!B:B,MATCH($C1199,'Policy Characteristics'!$C:$C,0))),"",INDEX('Policy Characteristics'!B:B,MATCH($C1199,'Policy Characteristics'!$C:$C,0)))</f>
        <v>Material Efficiency, Longevity, &amp; Re-Use</v>
      </c>
      <c r="C1199" t="s">
        <v>2460</v>
      </c>
      <c r="D1199" s="47" t="s">
        <v>3113</v>
      </c>
      <c r="E1199" s="47"/>
      <c r="F1199" s="6" t="s">
        <v>3076</v>
      </c>
      <c r="G1199" s="47"/>
      <c r="H1199" s="44">
        <v>429</v>
      </c>
      <c r="I1199" s="347" t="s">
        <v>44</v>
      </c>
      <c r="J1199" s="277" t="str">
        <f>IF(ISBLANK(INDEX('Policy Characteristics'!D:D,MATCH($C1199,'Policy Characteristics'!$C:$C,0))),"",INDEX('Policy Characteristics'!D:D,MATCH($C1199,'Policy Characteristics'!$C:$C,0)))</f>
        <v>Material Efficiency, Longevity, &amp; Re-Use</v>
      </c>
      <c r="K1199" s="276" t="str">
        <f>IF(ISBLANK(INDEX('Policy Characteristics'!E:E,MATCH($C1199,'Policy Characteristics'!$C:$C,0))),"",INDEX('Policy Characteristics'!E:E,MATCH($C1199,'Policy Characteristics'!$C:$C,0)))</f>
        <v>indst reduce nonenergy product demand</v>
      </c>
      <c r="L1199" s="284">
        <f>IF(ISBLANK(INDEX('Policy Characteristics'!F:F,MATCH($C1199,'Policy Characteristics'!$C:$C,0))),"",INDEX('Policy Characteristics'!F:F,MATCH($C1199,'Policy Characteristics'!$C:$C,0)))</f>
        <v>0</v>
      </c>
      <c r="M1199" s="284">
        <f>IF(ISBLANK(INDEX('Policy Characteristics'!G:G,MATCH($C1199,'Policy Characteristics'!$C:$C,0))),"",INDEX('Policy Characteristics'!G:G,MATCH($C1199,'Policy Characteristics'!$C:$C,0)))</f>
        <v>1</v>
      </c>
      <c r="N1199" s="284">
        <f>IF(ISBLANK(INDEX('Policy Characteristics'!H:H,MATCH($C1199,'Policy Characteristics'!$C:$C,0))),"",INDEX('Policy Characteristics'!H:H,MATCH($C1199,'Policy Characteristics'!$C:$C,0)))</f>
        <v>0.01</v>
      </c>
      <c r="O1199" s="276" t="str">
        <f>IF(ISBLANK(INDEX('Policy Characteristics'!I:I,MATCH($C1199,'Policy Characteristics'!$C:$C,0))),"",INDEX('Policy Characteristics'!I:I,MATCH($C1199,'Policy Characteristics'!$C:$C,0)))</f>
        <v>% demand reduction</v>
      </c>
      <c r="P1199" s="276" t="str">
        <f>IF(ISBLANK(INDEX('Policy Characteristics'!J:J,MATCH($C1199,'Policy Characteristics'!$C:$C,0))),"",INDEX('Policy Characteristics'!J:J,MATCH($C1199,'Policy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199" s="276" t="str">
        <f>IF(ISBLANK(INDEX('Policy Characteristics'!K:K,MATCH($C1199,'Policy Characteristics'!$C:$C,0))),"",INDEX('Policy Characteristics'!K:K,MATCH($C1199,'Policy Characteristics'!$C:$C,0)))</f>
        <v/>
      </c>
      <c r="R1199" s="276" t="str">
        <f>IF(ISBLANK(INDEX('Policy Characteristics'!L:L,MATCH($C1199,'Policy Characteristics'!$C:$C,0))),"",INDEX('Policy Characteristics'!L:L,MATCH($C1199,'Policy Characteristics'!$C:$C,0)))</f>
        <v>material-efficiency-longevity-reuse.html</v>
      </c>
    </row>
    <row r="1200" spans="1:18" s="4" customFormat="1" x14ac:dyDescent="0.25">
      <c r="A1200" s="276" t="str">
        <f>IF(ISBLANK(INDEX('Policy Characteristics'!A:A,MATCH($C1200,'Policy Characteristics'!$C:$C,0))),"",INDEX('Policy Characteristics'!A:A,MATCH($C1200,'Policy Characteristics'!$C:$C,0)))</f>
        <v>Industry</v>
      </c>
      <c r="B1200" s="285" t="str">
        <f>IF(ISBLANK(INDEX('Policy Characteristics'!B:B,MATCH($C1200,'Policy Characteristics'!$C:$C,0))),"",INDEX('Policy Characteristics'!B:B,MATCH($C1200,'Policy Characteristics'!$C:$C,0)))</f>
        <v>Material Efficiency, Longevity, &amp; Re-Use</v>
      </c>
      <c r="C1200" s="276" t="str">
        <f t="shared" ref="C1200" si="44">C$1199</f>
        <v>Percent Reduction in Nonenergy Nonagriculture Industry Product Demand</v>
      </c>
      <c r="D1200" s="6" t="s">
        <v>3114</v>
      </c>
      <c r="E1200" s="47"/>
      <c r="F1200" s="6" t="s">
        <v>2606</v>
      </c>
      <c r="G1200" s="47"/>
      <c r="H1200" s="44">
        <v>430</v>
      </c>
      <c r="I1200" s="347" t="s">
        <v>44</v>
      </c>
      <c r="J1200" s="277" t="str">
        <f>IF(ISBLANK(INDEX('Policy Characteristics'!D:D,MATCH($C1200,'Policy Characteristics'!$C:$C,0))),"",INDEX('Policy Characteristics'!D:D,MATCH($C1200,'Policy Characteristics'!$C:$C,0)))</f>
        <v>Material Efficiency, Longevity, &amp; Re-Use</v>
      </c>
      <c r="K1200" s="276" t="str">
        <f>IF(ISBLANK(INDEX('Policy Characteristics'!E:E,MATCH($C1200,'Policy Characteristics'!$C:$C,0))),"",INDEX('Policy Characteristics'!E:E,MATCH($C1200,'Policy Characteristics'!$C:$C,0)))</f>
        <v>indst reduce nonenergy product demand</v>
      </c>
      <c r="L1200" s="284">
        <f>IF(ISBLANK(INDEX('Policy Characteristics'!F:F,MATCH($C1200,'Policy Characteristics'!$C:$C,0))),"",INDEX('Policy Characteristics'!F:F,MATCH($C1200,'Policy Characteristics'!$C:$C,0)))</f>
        <v>0</v>
      </c>
      <c r="M1200" s="284">
        <f>IF(ISBLANK(INDEX('Policy Characteristics'!G:G,MATCH($C1200,'Policy Characteristics'!$C:$C,0))),"",INDEX('Policy Characteristics'!G:G,MATCH($C1200,'Policy Characteristics'!$C:$C,0)))</f>
        <v>1</v>
      </c>
      <c r="N1200" s="284">
        <f>IF(ISBLANK(INDEX('Policy Characteristics'!H:H,MATCH($C1200,'Policy Characteristics'!$C:$C,0))),"",INDEX('Policy Characteristics'!H:H,MATCH($C1200,'Policy Characteristics'!$C:$C,0)))</f>
        <v>0.01</v>
      </c>
      <c r="O1200" s="276" t="str">
        <f>IF(ISBLANK(INDEX('Policy Characteristics'!I:I,MATCH($C1200,'Policy Characteristics'!$C:$C,0))),"",INDEX('Policy Characteristics'!I:I,MATCH($C1200,'Policy Characteristics'!$C:$C,0)))</f>
        <v>% demand reduction</v>
      </c>
      <c r="P1200" s="276" t="str">
        <f>IF(ISBLANK(INDEX('Policy Characteristics'!J:J,MATCH($C1200,'Policy Characteristics'!$C:$C,0))),"",INDEX('Policy Characteristics'!J:J,MATCH($C1200,'Policy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0" s="276" t="str">
        <f>IF(ISBLANK(INDEX('Policy Characteristics'!K:K,MATCH($C1200,'Policy Characteristics'!$C:$C,0))),"",INDEX('Policy Characteristics'!K:K,MATCH($C1200,'Policy Characteristics'!$C:$C,0)))</f>
        <v/>
      </c>
      <c r="R1200" s="276" t="str">
        <f>IF(ISBLANK(INDEX('Policy Characteristics'!L:L,MATCH($C1200,'Policy Characteristics'!$C:$C,0))),"",INDEX('Policy Characteristics'!L:L,MATCH($C1200,'Policy Characteristics'!$C:$C,0)))</f>
        <v>material-efficiency-longevity-reuse.html</v>
      </c>
    </row>
    <row r="1201" spans="1:18" s="4" customFormat="1" x14ac:dyDescent="0.25">
      <c r="A1201" s="276" t="str">
        <f>IF(ISBLANK(INDEX('Policy Characteristics'!A:A,MATCH($C1201,'Policy Characteristics'!$C:$C,0))),"",INDEX('Policy Characteristics'!A:A,MATCH($C1201,'Policy Characteristics'!$C:$C,0)))</f>
        <v>Industry</v>
      </c>
      <c r="B1201" s="285" t="str">
        <f>IF(ISBLANK(INDEX('Policy Characteristics'!B:B,MATCH($C1201,'Policy Characteristics'!$C:$C,0))),"",INDEX('Policy Characteristics'!B:B,MATCH($C1201,'Policy Characteristics'!$C:$C,0)))</f>
        <v>Material Efficiency, Longevity, &amp; Re-Use</v>
      </c>
      <c r="C1201" s="276" t="str">
        <f t="shared" ref="C1201" si="45">C$1199</f>
        <v>Percent Reduction in Nonenergy Nonagriculture Industry Product Demand</v>
      </c>
      <c r="D1201" s="6" t="s">
        <v>3124</v>
      </c>
      <c r="E1201" s="47"/>
      <c r="F1201" s="6" t="s">
        <v>3127</v>
      </c>
      <c r="G1201" s="47"/>
      <c r="H1201" s="44">
        <v>432</v>
      </c>
      <c r="I1201" s="347" t="s">
        <v>44</v>
      </c>
      <c r="J1201" s="277" t="str">
        <f>IF(ISBLANK(INDEX('Policy Characteristics'!D:D,MATCH($C1201,'Policy Characteristics'!$C:$C,0))),"",INDEX('Policy Characteristics'!D:D,MATCH($C1201,'Policy Characteristics'!$C:$C,0)))</f>
        <v>Material Efficiency, Longevity, &amp; Re-Use</v>
      </c>
      <c r="K1201" s="276" t="str">
        <f>IF(ISBLANK(INDEX('Policy Characteristics'!E:E,MATCH($C1201,'Policy Characteristics'!$C:$C,0))),"",INDEX('Policy Characteristics'!E:E,MATCH($C1201,'Policy Characteristics'!$C:$C,0)))</f>
        <v>indst reduce nonenergy product demand</v>
      </c>
      <c r="L1201" s="284">
        <f>IF(ISBLANK(INDEX('Policy Characteristics'!F:F,MATCH($C1201,'Policy Characteristics'!$C:$C,0))),"",INDEX('Policy Characteristics'!F:F,MATCH($C1201,'Policy Characteristics'!$C:$C,0)))</f>
        <v>0</v>
      </c>
      <c r="M1201" s="284">
        <f>IF(ISBLANK(INDEX('Policy Characteristics'!G:G,MATCH($C1201,'Policy Characteristics'!$C:$C,0))),"",INDEX('Policy Characteristics'!G:G,MATCH($C1201,'Policy Characteristics'!$C:$C,0)))</f>
        <v>1</v>
      </c>
      <c r="N1201" s="284">
        <f>IF(ISBLANK(INDEX('Policy Characteristics'!H:H,MATCH($C1201,'Policy Characteristics'!$C:$C,0))),"",INDEX('Policy Characteristics'!H:H,MATCH($C1201,'Policy Characteristics'!$C:$C,0)))</f>
        <v>0.01</v>
      </c>
      <c r="O1201" s="276" t="str">
        <f>IF(ISBLANK(INDEX('Policy Characteristics'!I:I,MATCH($C1201,'Policy Characteristics'!$C:$C,0))),"",INDEX('Policy Characteristics'!I:I,MATCH($C1201,'Policy Characteristics'!$C:$C,0)))</f>
        <v>% demand reduction</v>
      </c>
      <c r="P1201" s="276" t="str">
        <f>IF(ISBLANK(INDEX('Policy Characteristics'!J:J,MATCH($C1201,'Policy Characteristics'!$C:$C,0))),"",INDEX('Policy Characteristics'!J:J,MATCH($C1201,'Policy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1201" s="276" t="str">
        <f>IF(ISBLANK(INDEX('Policy Characteristics'!K:K,MATCH($C1201,'Policy Characteristics'!$C:$C,0))),"",INDEX('Policy Characteristics'!K:K,MATCH($C1201,'Policy Characteristics'!$C:$C,0)))</f>
        <v/>
      </c>
      <c r="R1201" s="276" t="str">
        <f>IF(ISBLANK(INDEX('Policy Characteristics'!L:L,MATCH($C1201,'Policy Characteristics'!$C:$C,0))),"",INDEX('Policy Characteristics'!L:L,MATCH($C1201,'Policy Characteristics'!$C:$C,0)))</f>
        <v>material-efficiency-longevity-reuse.html</v>
      </c>
    </row>
    <row r="1202" spans="1:18" x14ac:dyDescent="0.25">
      <c r="A1202" s="276" t="str">
        <f>IF(ISBLANK(INDEX('Policy Characteristics'!A:A,MATCH($C1202,'Policy Characteristics'!$C:$C,0))),"",INDEX('Policy Characteristics'!A:A,MATCH($C1202,'Policy Characteristics'!$C:$C,0)))</f>
        <v>Industry</v>
      </c>
      <c r="B1202" s="285" t="str">
        <f>IF(ISBLANK(INDEX('Policy Characteristics'!B:B,MATCH($C1202,'Policy Characteristics'!$C:$C,0))),"",INDEX('Policy Characteristics'!B:B,MATCH($C1202,'Policy Characteristics'!$C:$C,0)))</f>
        <v>Methane Capture</v>
      </c>
      <c r="C1202" t="s">
        <v>299</v>
      </c>
      <c r="D1202" s="47" t="s">
        <v>3103</v>
      </c>
      <c r="E1202" s="47"/>
      <c r="F1202" t="s">
        <v>3067</v>
      </c>
      <c r="G1202" s="47"/>
      <c r="H1202" s="44">
        <v>1458</v>
      </c>
      <c r="I1202" s="347" t="s">
        <v>44</v>
      </c>
      <c r="J1202" s="277" t="str">
        <f>IF(ISBLANK(INDEX('Policy Characteristics'!D:D,MATCH($C1202,'Policy Characteristics'!$C:$C,0))),"",INDEX('Policy Characteristics'!D:D,MATCH($C1202,'Policy Characteristics'!$C:$C,0)))</f>
        <v>Methane Capture and Destruction</v>
      </c>
      <c r="K1202" s="276" t="str">
        <f>IF(ISBLANK(INDEX('Policy Characteristics'!E:E,MATCH($C1202,'Policy Characteristics'!$C:$C,0))),"",INDEX('Policy Characteristics'!E:E,MATCH($C1202,'Policy Characteristics'!$C:$C,0)))</f>
        <v>indst methane capture</v>
      </c>
      <c r="L1202" s="284">
        <f>IF(ISBLANK(INDEX('Policy Characteristics'!F:F,MATCH($C1202,'Policy Characteristics'!$C:$C,0))),"",INDEX('Policy Characteristics'!F:F,MATCH($C1202,'Policy Characteristics'!$C:$C,0)))</f>
        <v>0</v>
      </c>
      <c r="M1202" s="284">
        <f>IF(ISBLANK(INDEX('Policy Characteristics'!G:G,MATCH($C1202,'Policy Characteristics'!$C:$C,0))),"",INDEX('Policy Characteristics'!G:G,MATCH($C1202,'Policy Characteristics'!$C:$C,0)))</f>
        <v>1</v>
      </c>
      <c r="N1202" s="284">
        <f>IF(ISBLANK(INDEX('Policy Characteristics'!H:H,MATCH($C1202,'Policy Characteristics'!$C:$C,0))),"",INDEX('Policy Characteristics'!H:H,MATCH($C1202,'Policy Characteristics'!$C:$C,0)))</f>
        <v>0.01</v>
      </c>
      <c r="O1202" s="276" t="str">
        <f>IF(ISBLANK(INDEX('Policy Characteristics'!I:I,MATCH($C1202,'Policy Characteristics'!$C:$C,0))),"",INDEX('Policy Characteristics'!I:I,MATCH($C1202,'Policy Characteristics'!$C:$C,0)))</f>
        <v>% of potential achieved</v>
      </c>
      <c r="P1202" s="276" t="str">
        <f>IF(ISBLANK(INDEX('Policy Characteristics'!J:J,MATCH($C1202,'Policy Characteristics'!$C:$C,0))),"",INDEX('Policy Characteristics'!J:J,MATCH($C1202,'Policy Characteristics'!$C:$C,0)))</f>
        <v>**Description:** This policy reduces methane emissions from the selected industry by increasing the capture of methane that is currently being released into the atmosphere (for example, stopping leaks from wellheads, pipes, coal mines, landfills, etc.).</v>
      </c>
      <c r="Q1202" s="276" t="str">
        <f>IF(ISBLANK(INDEX('Policy Characteristics'!K:K,MATCH($C1202,'Policy Characteristics'!$C:$C,0))),"",INDEX('Policy Characteristics'!K:K,MATCH($C1202,'Policy Characteristics'!$C:$C,0)))</f>
        <v>industry-ag-main.html#methane-capture</v>
      </c>
      <c r="R1202" s="276" t="str">
        <f>IF(ISBLANK(INDEX('Policy Characteristics'!L:L,MATCH($C1202,'Policy Characteristics'!$C:$C,0))),"",INDEX('Policy Characteristics'!L:L,MATCH($C1202,'Policy Characteristics'!$C:$C,0)))</f>
        <v>methane-capture.html</v>
      </c>
    </row>
    <row r="1203" spans="1:18" x14ac:dyDescent="0.25">
      <c r="A1203" s="276" t="str">
        <f>IF(ISBLANK(INDEX('Policy Characteristics'!A:A,MATCH($C1203,'Policy Characteristics'!$C:$C,0))),"",INDEX('Policy Characteristics'!A:A,MATCH($C1203,'Policy Characteristics'!$C:$C,0)))</f>
        <v>Industry</v>
      </c>
      <c r="B1203" s="285" t="str">
        <f>IF(ISBLANK(INDEX('Policy Characteristics'!B:B,MATCH($C1203,'Policy Characteristics'!$C:$C,0))),"",INDEX('Policy Characteristics'!B:B,MATCH($C1203,'Policy Characteristics'!$C:$C,0)))</f>
        <v>Methane Capture</v>
      </c>
      <c r="C1203" s="276" t="str">
        <f t="shared" ref="C1203:C1205" si="46">C$1202</f>
        <v>Fraction of Methane Capture Opportunities Achieved</v>
      </c>
      <c r="D1203" s="47" t="s">
        <v>3123</v>
      </c>
      <c r="E1203" s="47"/>
      <c r="F1203" t="s">
        <v>3085</v>
      </c>
      <c r="G1203" s="47"/>
      <c r="H1203" s="44">
        <v>1459</v>
      </c>
      <c r="I1203" s="347" t="s">
        <v>44</v>
      </c>
      <c r="J1203" s="277" t="str">
        <f>IF(ISBLANK(INDEX('Policy Characteristics'!D:D,MATCH($C1203,'Policy Characteristics'!$C:$C,0))),"",INDEX('Policy Characteristics'!D:D,MATCH($C1203,'Policy Characteristics'!$C:$C,0)))</f>
        <v>Methane Capture and Destruction</v>
      </c>
      <c r="K1203" s="276" t="str">
        <f>IF(ISBLANK(INDEX('Policy Characteristics'!E:E,MATCH($C1203,'Policy Characteristics'!$C:$C,0))),"",INDEX('Policy Characteristics'!E:E,MATCH($C1203,'Policy Characteristics'!$C:$C,0)))</f>
        <v>indst methane capture</v>
      </c>
      <c r="L1203" s="284">
        <f>IF(ISBLANK(INDEX('Policy Characteristics'!F:F,MATCH($C1203,'Policy Characteristics'!$C:$C,0))),"",INDEX('Policy Characteristics'!F:F,MATCH($C1203,'Policy Characteristics'!$C:$C,0)))</f>
        <v>0</v>
      </c>
      <c r="M1203" s="284">
        <f>IF(ISBLANK(INDEX('Policy Characteristics'!G:G,MATCH($C1203,'Policy Characteristics'!$C:$C,0))),"",INDEX('Policy Characteristics'!G:G,MATCH($C1203,'Policy Characteristics'!$C:$C,0)))</f>
        <v>1</v>
      </c>
      <c r="N1203" s="284">
        <f>IF(ISBLANK(INDEX('Policy Characteristics'!H:H,MATCH($C1203,'Policy Characteristics'!$C:$C,0))),"",INDEX('Policy Characteristics'!H:H,MATCH($C1203,'Policy Characteristics'!$C:$C,0)))</f>
        <v>0.01</v>
      </c>
      <c r="O1203" s="276" t="str">
        <f>IF(ISBLANK(INDEX('Policy Characteristics'!I:I,MATCH($C1203,'Policy Characteristics'!$C:$C,0))),"",INDEX('Policy Characteristics'!I:I,MATCH($C1203,'Policy Characteristics'!$C:$C,0)))</f>
        <v>% of potential achieved</v>
      </c>
      <c r="P1203" s="276" t="str">
        <f>IF(ISBLANK(INDEX('Policy Characteristics'!J:J,MATCH($C1203,'Policy Characteristics'!$C:$C,0))),"",INDEX('Policy Characteristics'!J:J,MATCH($C1203,'Policy Characteristics'!$C:$C,0)))</f>
        <v>**Description:** This policy reduces methane emissions from the selected industry by increasing the capture of methane that is currently being released into the atmosphere (for example, stopping leaks from wellheads, pipes, coal mines, landfills, etc.).</v>
      </c>
      <c r="Q1203" s="276" t="str">
        <f>IF(ISBLANK(INDEX('Policy Characteristics'!K:K,MATCH($C1203,'Policy Characteristics'!$C:$C,0))),"",INDEX('Policy Characteristics'!K:K,MATCH($C1203,'Policy Characteristics'!$C:$C,0)))</f>
        <v>industry-ag-main.html#methane-capture</v>
      </c>
      <c r="R1203" s="276" t="str">
        <f>IF(ISBLANK(INDEX('Policy Characteristics'!L:L,MATCH($C1203,'Policy Characteristics'!$C:$C,0))),"",INDEX('Policy Characteristics'!L:L,MATCH($C1203,'Policy Characteristics'!$C:$C,0)))</f>
        <v>methane-capture.html</v>
      </c>
    </row>
    <row r="1204" spans="1:18" x14ac:dyDescent="0.25">
      <c r="A1204" s="276" t="str">
        <f>IF(ISBLANK(INDEX('Policy Characteristics'!A:A,MATCH($C1204,'Policy Characteristics'!$C:$C,0))),"",INDEX('Policy Characteristics'!A:A,MATCH($C1204,'Policy Characteristics'!$C:$C,0)))</f>
        <v>Industry</v>
      </c>
      <c r="B1204" s="285" t="str">
        <f>IF(ISBLANK(INDEX('Policy Characteristics'!B:B,MATCH($C1204,'Policy Characteristics'!$C:$C,0))),"",INDEX('Policy Characteristics'!B:B,MATCH($C1204,'Policy Characteristics'!$C:$C,0)))</f>
        <v>Methane Capture</v>
      </c>
      <c r="C1204" s="276" t="str">
        <f t="shared" si="46"/>
        <v>Fraction of Methane Capture Opportunities Achieved</v>
      </c>
      <c r="D1204" s="47" t="s">
        <v>3102</v>
      </c>
      <c r="E1204" s="47"/>
      <c r="F1204" t="s">
        <v>2790</v>
      </c>
      <c r="G1204" s="47"/>
      <c r="H1204" s="44">
        <v>513</v>
      </c>
      <c r="I1204" s="347" t="s">
        <v>44</v>
      </c>
      <c r="J1204" s="277" t="str">
        <f>IF(ISBLANK(INDEX('Policy Characteristics'!D:D,MATCH($C1204,'Policy Characteristics'!$C:$C,0))),"",INDEX('Policy Characteristics'!D:D,MATCH($C1204,'Policy Characteristics'!$C:$C,0)))</f>
        <v>Methane Capture and Destruction</v>
      </c>
      <c r="K1204" s="276" t="str">
        <f>IF(ISBLANK(INDEX('Policy Characteristics'!E:E,MATCH($C1204,'Policy Characteristics'!$C:$C,0))),"",INDEX('Policy Characteristics'!E:E,MATCH($C1204,'Policy Characteristics'!$C:$C,0)))</f>
        <v>indst methane capture</v>
      </c>
      <c r="L1204" s="284">
        <f>IF(ISBLANK(INDEX('Policy Characteristics'!F:F,MATCH($C1204,'Policy Characteristics'!$C:$C,0))),"",INDEX('Policy Characteristics'!F:F,MATCH($C1204,'Policy Characteristics'!$C:$C,0)))</f>
        <v>0</v>
      </c>
      <c r="M1204" s="284">
        <f>IF(ISBLANK(INDEX('Policy Characteristics'!G:G,MATCH($C1204,'Policy Characteristics'!$C:$C,0))),"",INDEX('Policy Characteristics'!G:G,MATCH($C1204,'Policy Characteristics'!$C:$C,0)))</f>
        <v>1</v>
      </c>
      <c r="N1204" s="284">
        <f>IF(ISBLANK(INDEX('Policy Characteristics'!H:H,MATCH($C1204,'Policy Characteristics'!$C:$C,0))),"",INDEX('Policy Characteristics'!H:H,MATCH($C1204,'Policy Characteristics'!$C:$C,0)))</f>
        <v>0.01</v>
      </c>
      <c r="O1204" s="276" t="str">
        <f>IF(ISBLANK(INDEX('Policy Characteristics'!I:I,MATCH($C1204,'Policy Characteristics'!$C:$C,0))),"",INDEX('Policy Characteristics'!I:I,MATCH($C1204,'Policy Characteristics'!$C:$C,0)))</f>
        <v>% of potential achieved</v>
      </c>
      <c r="P1204" s="276" t="str">
        <f>IF(ISBLANK(INDEX('Policy Characteristics'!J:J,MATCH($C1204,'Policy Characteristics'!$C:$C,0))),"",INDEX('Policy Characteristics'!J:J,MATCH($C1204,'Policy Characteristics'!$C:$C,0)))</f>
        <v>**Description:** This policy reduces methane emissions from the selected industry by increasing the capture of methane that is currently being released into the atmosphere (for example, stopping leaks from wellheads, pipes, coal mines, landfills, etc.).</v>
      </c>
      <c r="Q1204" s="276" t="str">
        <f>IF(ISBLANK(INDEX('Policy Characteristics'!K:K,MATCH($C1204,'Policy Characteristics'!$C:$C,0))),"",INDEX('Policy Characteristics'!K:K,MATCH($C1204,'Policy Characteristics'!$C:$C,0)))</f>
        <v>industry-ag-main.html#methane-capture</v>
      </c>
      <c r="R1204" s="276" t="str">
        <f>IF(ISBLANK(INDEX('Policy Characteristics'!L:L,MATCH($C1204,'Policy Characteristics'!$C:$C,0))),"",INDEX('Policy Characteristics'!L:L,MATCH($C1204,'Policy Characteristics'!$C:$C,0)))</f>
        <v>methane-capture.html</v>
      </c>
    </row>
    <row r="1205" spans="1:18" x14ac:dyDescent="0.25">
      <c r="A1205" s="276" t="str">
        <f>IF(ISBLANK(INDEX('Policy Characteristics'!A:A,MATCH($C1205,'Policy Characteristics'!$C:$C,0))),"",INDEX('Policy Characteristics'!A:A,MATCH($C1205,'Policy Characteristics'!$C:$C,0)))</f>
        <v>Industry</v>
      </c>
      <c r="B1205" s="285" t="str">
        <f>IF(ISBLANK(INDEX('Policy Characteristics'!B:B,MATCH($C1205,'Policy Characteristics'!$C:$C,0))),"",INDEX('Policy Characteristics'!B:B,MATCH($C1205,'Policy Characteristics'!$C:$C,0)))</f>
        <v>Methane Capture</v>
      </c>
      <c r="C1205" s="276" t="str">
        <f t="shared" si="46"/>
        <v>Fraction of Methane Capture Opportunities Achieved</v>
      </c>
      <c r="D1205" s="47" t="s">
        <v>3124</v>
      </c>
      <c r="E1205" s="47"/>
      <c r="F1205" t="s">
        <v>3127</v>
      </c>
      <c r="G1205" s="47"/>
      <c r="H1205" s="44">
        <v>514</v>
      </c>
      <c r="I1205" s="347" t="s">
        <v>44</v>
      </c>
      <c r="J1205" s="277" t="str">
        <f>IF(ISBLANK(INDEX('Policy Characteristics'!D:D,MATCH($C1205,'Policy Characteristics'!$C:$C,0))),"",INDEX('Policy Characteristics'!D:D,MATCH($C1205,'Policy Characteristics'!$C:$C,0)))</f>
        <v>Methane Capture and Destruction</v>
      </c>
      <c r="K1205" s="276" t="str">
        <f>IF(ISBLANK(INDEX('Policy Characteristics'!E:E,MATCH($C1205,'Policy Characteristics'!$C:$C,0))),"",INDEX('Policy Characteristics'!E:E,MATCH($C1205,'Policy Characteristics'!$C:$C,0)))</f>
        <v>indst methane capture</v>
      </c>
      <c r="L1205" s="284">
        <f>IF(ISBLANK(INDEX('Policy Characteristics'!F:F,MATCH($C1205,'Policy Characteristics'!$C:$C,0))),"",INDEX('Policy Characteristics'!F:F,MATCH($C1205,'Policy Characteristics'!$C:$C,0)))</f>
        <v>0</v>
      </c>
      <c r="M1205" s="284">
        <f>IF(ISBLANK(INDEX('Policy Characteristics'!G:G,MATCH($C1205,'Policy Characteristics'!$C:$C,0))),"",INDEX('Policy Characteristics'!G:G,MATCH($C1205,'Policy Characteristics'!$C:$C,0)))</f>
        <v>1</v>
      </c>
      <c r="N1205" s="284">
        <f>IF(ISBLANK(INDEX('Policy Characteristics'!H:H,MATCH($C1205,'Policy Characteristics'!$C:$C,0))),"",INDEX('Policy Characteristics'!H:H,MATCH($C1205,'Policy Characteristics'!$C:$C,0)))</f>
        <v>0.01</v>
      </c>
      <c r="O1205" s="276" t="str">
        <f>IF(ISBLANK(INDEX('Policy Characteristics'!I:I,MATCH($C1205,'Policy Characteristics'!$C:$C,0))),"",INDEX('Policy Characteristics'!I:I,MATCH($C1205,'Policy Characteristics'!$C:$C,0)))</f>
        <v>% of potential achieved</v>
      </c>
      <c r="P1205" s="276" t="str">
        <f>IF(ISBLANK(INDEX('Policy Characteristics'!J:J,MATCH($C1205,'Policy Characteristics'!$C:$C,0))),"",INDEX('Policy Characteristics'!J:J,MATCH($C1205,'Policy Characteristics'!$C:$C,0)))</f>
        <v>**Description:** This policy reduces methane emissions from the selected industry by increasing the capture of methane that is currently being released into the atmosphere (for example, stopping leaks from wellheads, pipes, coal mines, landfills, etc.).</v>
      </c>
      <c r="Q1205" s="276" t="str">
        <f>IF(ISBLANK(INDEX('Policy Characteristics'!K:K,MATCH($C1205,'Policy Characteristics'!$C:$C,0))),"",INDEX('Policy Characteristics'!K:K,MATCH($C1205,'Policy Characteristics'!$C:$C,0)))</f>
        <v>industry-ag-main.html#methane-capture</v>
      </c>
      <c r="R1205" s="276" t="str">
        <f>IF(ISBLANK(INDEX('Policy Characteristics'!L:L,MATCH($C1205,'Policy Characteristics'!$C:$C,0))),"",INDEX('Policy Characteristics'!L:L,MATCH($C1205,'Policy Characteristics'!$C:$C,0)))</f>
        <v>methane-capture.html</v>
      </c>
    </row>
    <row r="1206" spans="1:18" x14ac:dyDescent="0.25">
      <c r="A1206" s="276" t="str">
        <f>IF(ISBLANK(INDEX('Policy Characteristics'!A:A,MATCH($C1206,'Policy Characteristics'!$C:$C,0))),"",INDEX('Policy Characteristics'!A:A,MATCH($C1206,'Policy Characteristics'!$C:$C,0)))</f>
        <v>Industry</v>
      </c>
      <c r="B1206" s="285" t="str">
        <f>IF(ISBLANK(INDEX('Policy Characteristics'!B:B,MATCH($C1206,'Policy Characteristics'!$C:$C,0))),"",INDEX('Policy Characteristics'!B:B,MATCH($C1206,'Policy Characteristics'!$C:$C,0)))</f>
        <v>Methane Destruction</v>
      </c>
      <c r="C1206" t="s">
        <v>300</v>
      </c>
      <c r="D1206" s="47" t="s">
        <v>3103</v>
      </c>
      <c r="E1206" s="47"/>
      <c r="F1206" t="s">
        <v>3067</v>
      </c>
      <c r="G1206" s="47"/>
      <c r="H1206" s="44">
        <v>1460</v>
      </c>
      <c r="I1206" s="347" t="s">
        <v>44</v>
      </c>
      <c r="J1206" s="277" t="str">
        <f>IF(ISBLANK(INDEX('Policy Characteristics'!D:D,MATCH($C1206,'Policy Characteristics'!$C:$C,0))),"",INDEX('Policy Characteristics'!D:D,MATCH($C1206,'Policy Characteristics'!$C:$C,0)))</f>
        <v>Methane Capture and Destruction</v>
      </c>
      <c r="K1206" s="276" t="str">
        <f>IF(ISBLANK(INDEX('Policy Characteristics'!E:E,MATCH($C1206,'Policy Characteristics'!$C:$C,0))),"",INDEX('Policy Characteristics'!E:E,MATCH($C1206,'Policy Characteristics'!$C:$C,0)))</f>
        <v>indst methane destruction</v>
      </c>
      <c r="L1206" s="284">
        <f>IF(ISBLANK(INDEX('Policy Characteristics'!F:F,MATCH($C1206,'Policy Characteristics'!$C:$C,0))),"",INDEX('Policy Characteristics'!F:F,MATCH($C1206,'Policy Characteristics'!$C:$C,0)))</f>
        <v>0</v>
      </c>
      <c r="M1206" s="284">
        <f>IF(ISBLANK(INDEX('Policy Characteristics'!G:G,MATCH($C1206,'Policy Characteristics'!$C:$C,0))),"",INDEX('Policy Characteristics'!G:G,MATCH($C1206,'Policy Characteristics'!$C:$C,0)))</f>
        <v>1</v>
      </c>
      <c r="N1206" s="284">
        <f>IF(ISBLANK(INDEX('Policy Characteristics'!H:H,MATCH($C1206,'Policy Characteristics'!$C:$C,0))),"",INDEX('Policy Characteristics'!H:H,MATCH($C1206,'Policy Characteristics'!$C:$C,0)))</f>
        <v>0.01</v>
      </c>
      <c r="O1206" s="276" t="str">
        <f>IF(ISBLANK(INDEX('Policy Characteristics'!I:I,MATCH($C1206,'Policy Characteristics'!$C:$C,0))),"",INDEX('Policy Characteristics'!I:I,MATCH($C1206,'Policy Characteristics'!$C:$C,0)))</f>
        <v>% of potential achieved</v>
      </c>
      <c r="P1206" s="276" t="str">
        <f>IF(ISBLANK(INDEX('Policy Characteristics'!J:J,MATCH($C1206,'Policy Characteristics'!$C:$C,0))),"",INDEX('Policy Characteristics'!J:J,MATCH($C1206,'Policy Characteristics'!$C:$C,0)))</f>
        <v>**Description:** This policy reduces methane emissions from the selected industry by increasing the burning of methane that is currently being released into the atmosphere (i.e. flaring instead of venting/leaking).</v>
      </c>
      <c r="Q1206" s="276" t="str">
        <f>IF(ISBLANK(INDEX('Policy Characteristics'!K:K,MATCH($C1206,'Policy Characteristics'!$C:$C,0))),"",INDEX('Policy Characteristics'!K:K,MATCH($C1206,'Policy Characteristics'!$C:$C,0)))</f>
        <v>industry-ag-main.html#methane-destr</v>
      </c>
      <c r="R1206" s="276" t="str">
        <f>IF(ISBLANK(INDEX('Policy Characteristics'!L:L,MATCH($C1206,'Policy Characteristics'!$C:$C,0))),"",INDEX('Policy Characteristics'!L:L,MATCH($C1206,'Policy Characteristics'!$C:$C,0)))</f>
        <v>methane-destruction.html</v>
      </c>
    </row>
    <row r="1207" spans="1:18" x14ac:dyDescent="0.25">
      <c r="A1207" s="276" t="str">
        <f>IF(ISBLANK(INDEX('Policy Characteristics'!A:A,MATCH($C1207,'Policy Characteristics'!$C:$C,0))),"",INDEX('Policy Characteristics'!A:A,MATCH($C1207,'Policy Characteristics'!$C:$C,0)))</f>
        <v>Industry</v>
      </c>
      <c r="B1207" s="285" t="str">
        <f>IF(ISBLANK(INDEX('Policy Characteristics'!B:B,MATCH($C1207,'Policy Characteristics'!$C:$C,0))),"",INDEX('Policy Characteristics'!B:B,MATCH($C1207,'Policy Characteristics'!$C:$C,0)))</f>
        <v>Methane Destruction</v>
      </c>
      <c r="C1207" s="276" t="str">
        <f t="shared" ref="C1207:C1209" si="47">C$1206</f>
        <v>Fraction of Methane Destruction Opportunities Achieved</v>
      </c>
      <c r="D1207" s="47" t="s">
        <v>3123</v>
      </c>
      <c r="E1207" s="47"/>
      <c r="F1207" t="s">
        <v>3085</v>
      </c>
      <c r="G1207" s="47"/>
      <c r="H1207" s="44">
        <v>1461</v>
      </c>
      <c r="I1207" s="347" t="s">
        <v>44</v>
      </c>
      <c r="J1207" s="277" t="str">
        <f>IF(ISBLANK(INDEX('Policy Characteristics'!D:D,MATCH($C1207,'Policy Characteristics'!$C:$C,0))),"",INDEX('Policy Characteristics'!D:D,MATCH($C1207,'Policy Characteristics'!$C:$C,0)))</f>
        <v>Methane Capture and Destruction</v>
      </c>
      <c r="K1207" s="276" t="str">
        <f>IF(ISBLANK(INDEX('Policy Characteristics'!E:E,MATCH($C1207,'Policy Characteristics'!$C:$C,0))),"",INDEX('Policy Characteristics'!E:E,MATCH($C1207,'Policy Characteristics'!$C:$C,0)))</f>
        <v>indst methane destruction</v>
      </c>
      <c r="L1207" s="284">
        <f>IF(ISBLANK(INDEX('Policy Characteristics'!F:F,MATCH($C1207,'Policy Characteristics'!$C:$C,0))),"",INDEX('Policy Characteristics'!F:F,MATCH($C1207,'Policy Characteristics'!$C:$C,0)))</f>
        <v>0</v>
      </c>
      <c r="M1207" s="284">
        <f>IF(ISBLANK(INDEX('Policy Characteristics'!G:G,MATCH($C1207,'Policy Characteristics'!$C:$C,0))),"",INDEX('Policy Characteristics'!G:G,MATCH($C1207,'Policy Characteristics'!$C:$C,0)))</f>
        <v>1</v>
      </c>
      <c r="N1207" s="284">
        <f>IF(ISBLANK(INDEX('Policy Characteristics'!H:H,MATCH($C1207,'Policy Characteristics'!$C:$C,0))),"",INDEX('Policy Characteristics'!H:H,MATCH($C1207,'Policy Characteristics'!$C:$C,0)))</f>
        <v>0.01</v>
      </c>
      <c r="O1207" s="276" t="str">
        <f>IF(ISBLANK(INDEX('Policy Characteristics'!I:I,MATCH($C1207,'Policy Characteristics'!$C:$C,0))),"",INDEX('Policy Characteristics'!I:I,MATCH($C1207,'Policy Characteristics'!$C:$C,0)))</f>
        <v>% of potential achieved</v>
      </c>
      <c r="P1207" s="276" t="str">
        <f>IF(ISBLANK(INDEX('Policy Characteristics'!J:J,MATCH($C1207,'Policy Characteristics'!$C:$C,0))),"",INDEX('Policy Characteristics'!J:J,MATCH($C1207,'Policy Characteristics'!$C:$C,0)))</f>
        <v>**Description:** This policy reduces methane emissions from the selected industry by increasing the burning of methane that is currently being released into the atmosphere (i.e. flaring instead of venting/leaking).</v>
      </c>
      <c r="Q1207" s="276" t="str">
        <f>IF(ISBLANK(INDEX('Policy Characteristics'!K:K,MATCH($C1207,'Policy Characteristics'!$C:$C,0))),"",INDEX('Policy Characteristics'!K:K,MATCH($C1207,'Policy Characteristics'!$C:$C,0)))</f>
        <v>industry-ag-main.html#methane-destr</v>
      </c>
      <c r="R1207" s="276" t="str">
        <f>IF(ISBLANK(INDEX('Policy Characteristics'!L:L,MATCH($C1207,'Policy Characteristics'!$C:$C,0))),"",INDEX('Policy Characteristics'!L:L,MATCH($C1207,'Policy Characteristics'!$C:$C,0)))</f>
        <v>methane-destruction.html</v>
      </c>
    </row>
    <row r="1208" spans="1:18" x14ac:dyDescent="0.25">
      <c r="A1208" s="276" t="str">
        <f>IF(ISBLANK(INDEX('Policy Characteristics'!A:A,MATCH($C1208,'Policy Characteristics'!$C:$C,0))),"",INDEX('Policy Characteristics'!A:A,MATCH($C1208,'Policy Characteristics'!$C:$C,0)))</f>
        <v>Industry</v>
      </c>
      <c r="B1208" s="285" t="str">
        <f>IF(ISBLANK(INDEX('Policy Characteristics'!B:B,MATCH($C1208,'Policy Characteristics'!$C:$C,0))),"",INDEX('Policy Characteristics'!B:B,MATCH($C1208,'Policy Characteristics'!$C:$C,0)))</f>
        <v>Methane Destruction</v>
      </c>
      <c r="C1208" s="276" t="str">
        <f t="shared" si="47"/>
        <v>Fraction of Methane Destruction Opportunities Achieved</v>
      </c>
      <c r="D1208" s="47" t="s">
        <v>3102</v>
      </c>
      <c r="E1208" s="47"/>
      <c r="F1208" t="s">
        <v>2790</v>
      </c>
      <c r="G1208" s="47"/>
      <c r="H1208" s="44">
        <v>515</v>
      </c>
      <c r="I1208" s="347" t="s">
        <v>44</v>
      </c>
      <c r="J1208" s="277" t="str">
        <f>IF(ISBLANK(INDEX('Policy Characteristics'!D:D,MATCH($C1208,'Policy Characteristics'!$C:$C,0))),"",INDEX('Policy Characteristics'!D:D,MATCH($C1208,'Policy Characteristics'!$C:$C,0)))</f>
        <v>Methane Capture and Destruction</v>
      </c>
      <c r="K1208" s="276" t="str">
        <f>IF(ISBLANK(INDEX('Policy Characteristics'!E:E,MATCH($C1208,'Policy Characteristics'!$C:$C,0))),"",INDEX('Policy Characteristics'!E:E,MATCH($C1208,'Policy Characteristics'!$C:$C,0)))</f>
        <v>indst methane destruction</v>
      </c>
      <c r="L1208" s="284">
        <f>IF(ISBLANK(INDEX('Policy Characteristics'!F:F,MATCH($C1208,'Policy Characteristics'!$C:$C,0))),"",INDEX('Policy Characteristics'!F:F,MATCH($C1208,'Policy Characteristics'!$C:$C,0)))</f>
        <v>0</v>
      </c>
      <c r="M1208" s="284">
        <f>IF(ISBLANK(INDEX('Policy Characteristics'!G:G,MATCH($C1208,'Policy Characteristics'!$C:$C,0))),"",INDEX('Policy Characteristics'!G:G,MATCH($C1208,'Policy Characteristics'!$C:$C,0)))</f>
        <v>1</v>
      </c>
      <c r="N1208" s="284">
        <f>IF(ISBLANK(INDEX('Policy Characteristics'!H:H,MATCH($C1208,'Policy Characteristics'!$C:$C,0))),"",INDEX('Policy Characteristics'!H:H,MATCH($C1208,'Policy Characteristics'!$C:$C,0)))</f>
        <v>0.01</v>
      </c>
      <c r="O1208" s="276" t="str">
        <f>IF(ISBLANK(INDEX('Policy Characteristics'!I:I,MATCH($C1208,'Policy Characteristics'!$C:$C,0))),"",INDEX('Policy Characteristics'!I:I,MATCH($C1208,'Policy Characteristics'!$C:$C,0)))</f>
        <v>% of potential achieved</v>
      </c>
      <c r="P1208" s="276" t="str">
        <f>IF(ISBLANK(INDEX('Policy Characteristics'!J:J,MATCH($C1208,'Policy Characteristics'!$C:$C,0))),"",INDEX('Policy Characteristics'!J:J,MATCH($C1208,'Policy Characteristics'!$C:$C,0)))</f>
        <v>**Description:** This policy reduces methane emissions from the selected industry by increasing the burning of methane that is currently being released into the atmosphere (i.e. flaring instead of venting/leaking).</v>
      </c>
      <c r="Q1208" s="276" t="str">
        <f>IF(ISBLANK(INDEX('Policy Characteristics'!K:K,MATCH($C1208,'Policy Characteristics'!$C:$C,0))),"",INDEX('Policy Characteristics'!K:K,MATCH($C1208,'Policy Characteristics'!$C:$C,0)))</f>
        <v>industry-ag-main.html#methane-destr</v>
      </c>
      <c r="R1208" s="276" t="str">
        <f>IF(ISBLANK(INDEX('Policy Characteristics'!L:L,MATCH($C1208,'Policy Characteristics'!$C:$C,0))),"",INDEX('Policy Characteristics'!L:L,MATCH($C1208,'Policy Characteristics'!$C:$C,0)))</f>
        <v>methane-destruction.html</v>
      </c>
    </row>
    <row r="1209" spans="1:18" x14ac:dyDescent="0.25">
      <c r="A1209" s="276" t="str">
        <f>IF(ISBLANK(INDEX('Policy Characteristics'!A:A,MATCH($C1209,'Policy Characteristics'!$C:$C,0))),"",INDEX('Policy Characteristics'!A:A,MATCH($C1209,'Policy Characteristics'!$C:$C,0)))</f>
        <v>Industry</v>
      </c>
      <c r="B1209" s="285" t="str">
        <f>IF(ISBLANK(INDEX('Policy Characteristics'!B:B,MATCH($C1209,'Policy Characteristics'!$C:$C,0))),"",INDEX('Policy Characteristics'!B:B,MATCH($C1209,'Policy Characteristics'!$C:$C,0)))</f>
        <v>Methane Destruction</v>
      </c>
      <c r="C1209" s="276" t="str">
        <f t="shared" si="47"/>
        <v>Fraction of Methane Destruction Opportunities Achieved</v>
      </c>
      <c r="D1209" s="47" t="s">
        <v>3124</v>
      </c>
      <c r="E1209" s="47"/>
      <c r="F1209" t="s">
        <v>3127</v>
      </c>
      <c r="G1209" s="47"/>
      <c r="H1209" s="44">
        <v>516</v>
      </c>
      <c r="I1209" s="347" t="s">
        <v>44</v>
      </c>
      <c r="J1209" s="277" t="str">
        <f>IF(ISBLANK(INDEX('Policy Characteristics'!D:D,MATCH($C1209,'Policy Characteristics'!$C:$C,0))),"",INDEX('Policy Characteristics'!D:D,MATCH($C1209,'Policy Characteristics'!$C:$C,0)))</f>
        <v>Methane Capture and Destruction</v>
      </c>
      <c r="K1209" s="276" t="str">
        <f>IF(ISBLANK(INDEX('Policy Characteristics'!E:E,MATCH($C1209,'Policy Characteristics'!$C:$C,0))),"",INDEX('Policy Characteristics'!E:E,MATCH($C1209,'Policy Characteristics'!$C:$C,0)))</f>
        <v>indst methane destruction</v>
      </c>
      <c r="L1209" s="284">
        <f>IF(ISBLANK(INDEX('Policy Characteristics'!F:F,MATCH($C1209,'Policy Characteristics'!$C:$C,0))),"",INDEX('Policy Characteristics'!F:F,MATCH($C1209,'Policy Characteristics'!$C:$C,0)))</f>
        <v>0</v>
      </c>
      <c r="M1209" s="284">
        <f>IF(ISBLANK(INDEX('Policy Characteristics'!G:G,MATCH($C1209,'Policy Characteristics'!$C:$C,0))),"",INDEX('Policy Characteristics'!G:G,MATCH($C1209,'Policy Characteristics'!$C:$C,0)))</f>
        <v>1</v>
      </c>
      <c r="N1209" s="284">
        <f>IF(ISBLANK(INDEX('Policy Characteristics'!H:H,MATCH($C1209,'Policy Characteristics'!$C:$C,0))),"",INDEX('Policy Characteristics'!H:H,MATCH($C1209,'Policy Characteristics'!$C:$C,0)))</f>
        <v>0.01</v>
      </c>
      <c r="O1209" s="276" t="str">
        <f>IF(ISBLANK(INDEX('Policy Characteristics'!I:I,MATCH($C1209,'Policy Characteristics'!$C:$C,0))),"",INDEX('Policy Characteristics'!I:I,MATCH($C1209,'Policy Characteristics'!$C:$C,0)))</f>
        <v>% of potential achieved</v>
      </c>
      <c r="P1209" s="276" t="str">
        <f>IF(ISBLANK(INDEX('Policy Characteristics'!J:J,MATCH($C1209,'Policy Characteristics'!$C:$C,0))),"",INDEX('Policy Characteristics'!J:J,MATCH($C1209,'Policy Characteristics'!$C:$C,0)))</f>
        <v>**Description:** This policy reduces methane emissions from the selected industry by increasing the burning of methane that is currently being released into the atmosphere (i.e. flaring instead of venting/leaking).</v>
      </c>
      <c r="Q1209" s="276" t="str">
        <f>IF(ISBLANK(INDEX('Policy Characteristics'!K:K,MATCH($C1209,'Policy Characteristics'!$C:$C,0))),"",INDEX('Policy Characteristics'!K:K,MATCH($C1209,'Policy Characteristics'!$C:$C,0)))</f>
        <v>industry-ag-main.html#methane-destr</v>
      </c>
      <c r="R1209" s="276" t="str">
        <f>IF(ISBLANK(INDEX('Policy Characteristics'!L:L,MATCH($C1209,'Policy Characteristics'!$C:$C,0))),"",INDEX('Policy Characteristics'!L:L,MATCH($C1209,'Policy Characteristics'!$C:$C,0)))</f>
        <v>methane-destruction.html</v>
      </c>
    </row>
    <row r="1210" spans="1:18" x14ac:dyDescent="0.25">
      <c r="A1210" s="276" t="str">
        <f>IF(ISBLANK(INDEX('Policy Characteristics'!A:A,MATCH($C1210,'Policy Characteristics'!$C:$C,0))),"",INDEX('Policy Characteristics'!A:A,MATCH($C1210,'Policy Characteristics'!$C:$C,0)))</f>
        <v>Industry</v>
      </c>
      <c r="B1210" s="285" t="str">
        <f>IF(ISBLANK(INDEX('Policy Characteristics'!B:B,MATCH($C1210,'Policy Characteristics'!$C:$C,0))),"",INDEX('Policy Characteristics'!B:B,MATCH($C1210,'Policy Characteristics'!$C:$C,0)))</f>
        <v>N2O Abatement</v>
      </c>
      <c r="C1210" s="1" t="s">
        <v>3283</v>
      </c>
      <c r="D1210" s="47"/>
      <c r="E1210" s="47"/>
      <c r="F1210"/>
      <c r="G1210" s="47"/>
      <c r="H1210" s="44">
        <v>1562</v>
      </c>
      <c r="I1210" s="347" t="s">
        <v>44</v>
      </c>
      <c r="J1210" s="277" t="str">
        <f>IF(ISBLANK(INDEX('Policy Characteristics'!D:D,MATCH($C1210,'Policy Characteristics'!$C:$C,0))),"",INDEX('Policy Characteristics'!D:D,MATCH($C1210,'Policy Characteristics'!$C:$C,0)))</f>
        <v>N2O Abatement</v>
      </c>
      <c r="K1210" s="276" t="str">
        <f>IF(ISBLANK(INDEX('Policy Characteristics'!E:E,MATCH($C1210,'Policy Characteristics'!$C:$C,0))),"",INDEX('Policy Characteristics'!E:E,MATCH($C1210,'Policy Characteristics'!$C:$C,0)))</f>
        <v>indst N2O abatement</v>
      </c>
      <c r="L1210" s="284">
        <f>IF(ISBLANK(INDEX('Policy Characteristics'!F:F,MATCH($C1210,'Policy Characteristics'!$C:$C,0))),"",INDEX('Policy Characteristics'!F:F,MATCH($C1210,'Policy Characteristics'!$C:$C,0)))</f>
        <v>0</v>
      </c>
      <c r="M1210" s="284">
        <f>IF(ISBLANK(INDEX('Policy Characteristics'!G:G,MATCH($C1210,'Policy Characteristics'!$C:$C,0))),"",INDEX('Policy Characteristics'!G:G,MATCH($C1210,'Policy Characteristics'!$C:$C,0)))</f>
        <v>1</v>
      </c>
      <c r="N1210" s="284">
        <f>IF(ISBLANK(INDEX('Policy Characteristics'!H:H,MATCH($C1210,'Policy Characteristics'!$C:$C,0))),"",INDEX('Policy Characteristics'!H:H,MATCH($C1210,'Policy Characteristics'!$C:$C,0)))</f>
        <v>0.01</v>
      </c>
      <c r="O1210" s="276" t="str">
        <f>IF(ISBLANK(INDEX('Policy Characteristics'!I:I,MATCH($C1210,'Policy Characteristics'!$C:$C,0))),"",INDEX('Policy Characteristics'!I:I,MATCH($C1210,'Policy Characteristics'!$C:$C,0)))</f>
        <v>% of potential achieved</v>
      </c>
      <c r="P1210" s="276" t="str">
        <f>IF(ISBLANK(INDEX('Policy Characteristics'!J:J,MATCH($C1210,'Policy Characteristics'!$C:$C,0))),"",INDEX('Policy Characteristics'!J:J,MATCH($C1210,'Policy Characteristics'!$C:$C,0)))</f>
        <v>**Description:** This policy reduces nitrous oxide (N2O) process emissions from the chemicals industry (primarily from the production of nitric acid and adipic acid) by destroying the N2O rather than venting it to the atmosphere.</v>
      </c>
      <c r="Q1210" s="276" t="str">
        <f>IF(ISBLANK(INDEX('Policy Characteristics'!K:K,MATCH($C1210,'Policy Characteristics'!$C:$C,0))),"",INDEX('Policy Characteristics'!K:K,MATCH($C1210,'Policy Characteristics'!$C:$C,0)))</f>
        <v/>
      </c>
      <c r="R1210" s="276" t="str">
        <f>IF(ISBLANK(INDEX('Policy Characteristics'!L:L,MATCH($C1210,'Policy Characteristics'!$C:$C,0))),"",INDEX('Policy Characteristics'!L:L,MATCH($C1210,'Policy Characteristics'!$C:$C,0)))</f>
        <v/>
      </c>
    </row>
    <row r="1211" spans="1:18" x14ac:dyDescent="0.25">
      <c r="A1211" s="276" t="str">
        <f>IF(ISBLANK(INDEX('Policy Characteristics'!A:A,MATCH($C1211,'Policy Characteristics'!$C:$C,0))),"",INDEX('Policy Characteristics'!A:A,MATCH($C1211,'Policy Characteristics'!$C:$C,0)))</f>
        <v>Industry</v>
      </c>
      <c r="B1211" s="285" t="str">
        <f>IF(ISBLANK(INDEX('Policy Characteristics'!B:B,MATCH($C1211,'Policy Characteristics'!$C:$C,0))),"",INDEX('Policy Characteristics'!B:B,MATCH($C1211,'Policy Characteristics'!$C:$C,0)))</f>
        <v>Reduce Fossil Fuel Exports</v>
      </c>
      <c r="C1211" t="s">
        <v>2517</v>
      </c>
      <c r="D1211" s="6" t="s">
        <v>464</v>
      </c>
      <c r="E1211" s="47"/>
      <c r="F1211" s="6" t="s">
        <v>461</v>
      </c>
      <c r="G1211" s="47"/>
      <c r="H1211" s="44">
        <v>451</v>
      </c>
      <c r="I1211" s="347" t="s">
        <v>44</v>
      </c>
      <c r="J1211" s="277" t="str">
        <f>IF(ISBLANK(INDEX('Policy Characteristics'!D:D,MATCH($C1211,'Policy Characteristics'!$C:$C,0))),"",INDEX('Policy Characteristics'!D:D,MATCH($C1211,'Policy Characteristics'!$C:$C,0)))</f>
        <v>Percent Reduction in Fossil Fuel Exports</v>
      </c>
      <c r="K1211" s="276" t="str">
        <f>IF(ISBLANK(INDEX('Policy Characteristics'!E:E,MATCH($C1211,'Policy Characteristics'!$C:$C,0))),"",INDEX('Policy Characteristics'!E:E,MATCH($C1211,'Policy Characteristics'!$C:$C,0)))</f>
        <v>indst reduce fossil fuel exports</v>
      </c>
      <c r="L1211" s="284">
        <f>IF(ISBLANK(INDEX('Policy Characteristics'!F:F,MATCH($C1211,'Policy Characteristics'!$C:$C,0))),"",INDEX('Policy Characteristics'!F:F,MATCH($C1211,'Policy Characteristics'!$C:$C,0)))</f>
        <v>0</v>
      </c>
      <c r="M1211" s="284">
        <f>IF(ISBLANK(INDEX('Policy Characteristics'!G:G,MATCH($C1211,'Policy Characteristics'!$C:$C,0))),"",INDEX('Policy Characteristics'!G:G,MATCH($C1211,'Policy Characteristics'!$C:$C,0)))</f>
        <v>1</v>
      </c>
      <c r="N1211" s="284">
        <f>IF(ISBLANK(INDEX('Policy Characteristics'!H:H,MATCH($C1211,'Policy Characteristics'!$C:$C,0))),"",INDEX('Policy Characteristics'!H:H,MATCH($C1211,'Policy Characteristics'!$C:$C,0)))</f>
        <v>0.01</v>
      </c>
      <c r="O1211" s="276" t="str">
        <f>IF(ISBLANK(INDEX('Policy Characteristics'!I:I,MATCH($C1211,'Policy Characteristics'!$C:$C,0))),"",INDEX('Policy Characteristics'!I:I,MATCH($C1211,'Policy Characteristics'!$C:$C,0)))</f>
        <v>% reduction in exports</v>
      </c>
      <c r="P1211" s="276" t="str">
        <f>IF(ISBLANK(INDEX('Policy Characteristics'!J:J,MATCH($C1211,'Policy Characteristics'!$C:$C,0))),"",INDEX('Policy Characteristics'!J:J,MATCH($C1211,'Policy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1" s="276" t="str">
        <f>IF(ISBLANK(INDEX('Policy Characteristics'!K:K,MATCH($C1211,'Policy Characteristics'!$C:$C,0))),"",INDEX('Policy Characteristics'!K:K,MATCH($C1211,'Policy Characteristics'!$C:$C,0)))</f>
        <v/>
      </c>
      <c r="R1211" s="276" t="str">
        <f>IF(ISBLANK(INDEX('Policy Characteristics'!L:L,MATCH($C1211,'Policy Characteristics'!$C:$C,0))),"",INDEX('Policy Characteristics'!L:L,MATCH($C1211,'Policy Characteristics'!$C:$C,0)))</f>
        <v>reduce-fuel-exports.html</v>
      </c>
    </row>
    <row r="1212" spans="1:18" x14ac:dyDescent="0.25">
      <c r="A1212" s="276" t="str">
        <f>IF(ISBLANK(INDEX('Policy Characteristics'!A:A,MATCH($C1212,'Policy Characteristics'!$C:$C,0))),"",INDEX('Policy Characteristics'!A:A,MATCH($C1212,'Policy Characteristics'!$C:$C,0)))</f>
        <v>Industry</v>
      </c>
      <c r="B1212" s="285" t="str">
        <f>IF(ISBLANK(INDEX('Policy Characteristics'!B:B,MATCH($C1212,'Policy Characteristics'!$C:$C,0))),"",INDEX('Policy Characteristics'!B:B,MATCH($C1212,'Policy Characteristics'!$C:$C,0)))</f>
        <v>Reduce Fossil Fuel Exports</v>
      </c>
      <c r="C1212" s="276" t="str">
        <f t="shared" ref="C1212:C1219" si="48">C$1211</f>
        <v>Percent Reduction in Fossil Fuel Exports</v>
      </c>
      <c r="D1212" s="6" t="s">
        <v>47</v>
      </c>
      <c r="E1212" s="47"/>
      <c r="F1212" s="6" t="s">
        <v>88</v>
      </c>
      <c r="G1212" s="47"/>
      <c r="H1212" s="44">
        <v>452</v>
      </c>
      <c r="I1212" s="347" t="s">
        <v>44</v>
      </c>
      <c r="J1212" s="277" t="str">
        <f>IF(ISBLANK(INDEX('Policy Characteristics'!D:D,MATCH($C1212,'Policy Characteristics'!$C:$C,0))),"",INDEX('Policy Characteristics'!D:D,MATCH($C1212,'Policy Characteristics'!$C:$C,0)))</f>
        <v>Percent Reduction in Fossil Fuel Exports</v>
      </c>
      <c r="K1212" s="276" t="str">
        <f>IF(ISBLANK(INDEX('Policy Characteristics'!E:E,MATCH($C1212,'Policy Characteristics'!$C:$C,0))),"",INDEX('Policy Characteristics'!E:E,MATCH($C1212,'Policy Characteristics'!$C:$C,0)))</f>
        <v>indst reduce fossil fuel exports</v>
      </c>
      <c r="L1212" s="284">
        <f>IF(ISBLANK(INDEX('Policy Characteristics'!F:F,MATCH($C1212,'Policy Characteristics'!$C:$C,0))),"",INDEX('Policy Characteristics'!F:F,MATCH($C1212,'Policy Characteristics'!$C:$C,0)))</f>
        <v>0</v>
      </c>
      <c r="M1212" s="284">
        <f>IF(ISBLANK(INDEX('Policy Characteristics'!G:G,MATCH($C1212,'Policy Characteristics'!$C:$C,0))),"",INDEX('Policy Characteristics'!G:G,MATCH($C1212,'Policy Characteristics'!$C:$C,0)))</f>
        <v>1</v>
      </c>
      <c r="N1212" s="284">
        <f>IF(ISBLANK(INDEX('Policy Characteristics'!H:H,MATCH($C1212,'Policy Characteristics'!$C:$C,0))),"",INDEX('Policy Characteristics'!H:H,MATCH($C1212,'Policy Characteristics'!$C:$C,0)))</f>
        <v>0.01</v>
      </c>
      <c r="O1212" s="276" t="str">
        <f>IF(ISBLANK(INDEX('Policy Characteristics'!I:I,MATCH($C1212,'Policy Characteristics'!$C:$C,0))),"",INDEX('Policy Characteristics'!I:I,MATCH($C1212,'Policy Characteristics'!$C:$C,0)))</f>
        <v>% reduction in exports</v>
      </c>
      <c r="P1212" s="276" t="str">
        <f>IF(ISBLANK(INDEX('Policy Characteristics'!J:J,MATCH($C1212,'Policy Characteristics'!$C:$C,0))),"",INDEX('Policy Characteristics'!J:J,MATCH($C1212,'Policy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2" s="276" t="str">
        <f>IF(ISBLANK(INDEX('Policy Characteristics'!K:K,MATCH($C1212,'Policy Characteristics'!$C:$C,0))),"",INDEX('Policy Characteristics'!K:K,MATCH($C1212,'Policy Characteristics'!$C:$C,0)))</f>
        <v/>
      </c>
      <c r="R1212" s="276" t="str">
        <f>IF(ISBLANK(INDEX('Policy Characteristics'!L:L,MATCH($C1212,'Policy Characteristics'!$C:$C,0))),"",INDEX('Policy Characteristics'!L:L,MATCH($C1212,'Policy Characteristics'!$C:$C,0)))</f>
        <v>reduce-fuel-exports.html</v>
      </c>
    </row>
    <row r="1213" spans="1:18" x14ac:dyDescent="0.25">
      <c r="A1213" s="276" t="str">
        <f>IF(ISBLANK(INDEX('Policy Characteristics'!A:A,MATCH($C1213,'Policy Characteristics'!$C:$C,0))),"",INDEX('Policy Characteristics'!A:A,MATCH($C1213,'Policy Characteristics'!$C:$C,0)))</f>
        <v>Industry</v>
      </c>
      <c r="B1213" s="285" t="str">
        <f>IF(ISBLANK(INDEX('Policy Characteristics'!B:B,MATCH($C1213,'Policy Characteristics'!$C:$C,0))),"",INDEX('Policy Characteristics'!B:B,MATCH($C1213,'Policy Characteristics'!$C:$C,0)))</f>
        <v>Reduce Fossil Fuel Exports</v>
      </c>
      <c r="C1213" s="276" t="str">
        <f t="shared" si="48"/>
        <v>Percent Reduction in Fossil Fuel Exports</v>
      </c>
      <c r="D1213" s="6" t="s">
        <v>54</v>
      </c>
      <c r="E1213" s="47"/>
      <c r="F1213" s="6" t="s">
        <v>96</v>
      </c>
      <c r="G1213" s="47"/>
      <c r="H1213" s="44">
        <v>453</v>
      </c>
      <c r="I1213" s="347" t="s">
        <v>44</v>
      </c>
      <c r="J1213" s="277" t="str">
        <f>IF(ISBLANK(INDEX('Policy Characteristics'!D:D,MATCH($C1213,'Policy Characteristics'!$C:$C,0))),"",INDEX('Policy Characteristics'!D:D,MATCH($C1213,'Policy Characteristics'!$C:$C,0)))</f>
        <v>Percent Reduction in Fossil Fuel Exports</v>
      </c>
      <c r="K1213" s="276" t="str">
        <f>IF(ISBLANK(INDEX('Policy Characteristics'!E:E,MATCH($C1213,'Policy Characteristics'!$C:$C,0))),"",INDEX('Policy Characteristics'!E:E,MATCH($C1213,'Policy Characteristics'!$C:$C,0)))</f>
        <v>indst reduce fossil fuel exports</v>
      </c>
      <c r="L1213" s="284">
        <f>IF(ISBLANK(INDEX('Policy Characteristics'!F:F,MATCH($C1213,'Policy Characteristics'!$C:$C,0))),"",INDEX('Policy Characteristics'!F:F,MATCH($C1213,'Policy Characteristics'!$C:$C,0)))</f>
        <v>0</v>
      </c>
      <c r="M1213" s="284">
        <f>IF(ISBLANK(INDEX('Policy Characteristics'!G:G,MATCH($C1213,'Policy Characteristics'!$C:$C,0))),"",INDEX('Policy Characteristics'!G:G,MATCH($C1213,'Policy Characteristics'!$C:$C,0)))</f>
        <v>1</v>
      </c>
      <c r="N1213" s="284">
        <f>IF(ISBLANK(INDEX('Policy Characteristics'!H:H,MATCH($C1213,'Policy Characteristics'!$C:$C,0))),"",INDEX('Policy Characteristics'!H:H,MATCH($C1213,'Policy Characteristics'!$C:$C,0)))</f>
        <v>0.01</v>
      </c>
      <c r="O1213" s="276" t="str">
        <f>IF(ISBLANK(INDEX('Policy Characteristics'!I:I,MATCH($C1213,'Policy Characteristics'!$C:$C,0))),"",INDEX('Policy Characteristics'!I:I,MATCH($C1213,'Policy Characteristics'!$C:$C,0)))</f>
        <v>% reduction in exports</v>
      </c>
      <c r="P1213" s="276" t="str">
        <f>IF(ISBLANK(INDEX('Policy Characteristics'!J:J,MATCH($C1213,'Policy Characteristics'!$C:$C,0))),"",INDEX('Policy Characteristics'!J:J,MATCH($C1213,'Policy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3" s="276" t="str">
        <f>IF(ISBLANK(INDEX('Policy Characteristics'!K:K,MATCH($C1213,'Policy Characteristics'!$C:$C,0))),"",INDEX('Policy Characteristics'!K:K,MATCH($C1213,'Policy Characteristics'!$C:$C,0)))</f>
        <v/>
      </c>
      <c r="R1213" s="276" t="str">
        <f>IF(ISBLANK(INDEX('Policy Characteristics'!L:L,MATCH($C1213,'Policy Characteristics'!$C:$C,0))),"",INDEX('Policy Characteristics'!L:L,MATCH($C1213,'Policy Characteristics'!$C:$C,0)))</f>
        <v>reduce-fuel-exports.html</v>
      </c>
    </row>
    <row r="1214" spans="1:18" x14ac:dyDescent="0.25">
      <c r="A1214" s="276" t="str">
        <f>IF(ISBLANK(INDEX('Policy Characteristics'!A:A,MATCH($C1214,'Policy Characteristics'!$C:$C,0))),"",INDEX('Policy Characteristics'!A:A,MATCH($C1214,'Policy Characteristics'!$C:$C,0)))</f>
        <v>Industry</v>
      </c>
      <c r="B1214" s="285" t="str">
        <f>IF(ISBLANK(INDEX('Policy Characteristics'!B:B,MATCH($C1214,'Policy Characteristics'!$C:$C,0))),"",INDEX('Policy Characteristics'!B:B,MATCH($C1214,'Policy Characteristics'!$C:$C,0)))</f>
        <v>Reduce Fossil Fuel Exports</v>
      </c>
      <c r="C1214" s="276" t="str">
        <f t="shared" si="48"/>
        <v>Percent Reduction in Fossil Fuel Exports</v>
      </c>
      <c r="D1214" s="6" t="s">
        <v>55</v>
      </c>
      <c r="E1214" s="47"/>
      <c r="F1214" s="6" t="s">
        <v>97</v>
      </c>
      <c r="G1214" s="47"/>
      <c r="H1214" s="44">
        <v>454</v>
      </c>
      <c r="I1214" s="347" t="s">
        <v>44</v>
      </c>
      <c r="J1214" s="277" t="str">
        <f>IF(ISBLANK(INDEX('Policy Characteristics'!D:D,MATCH($C1214,'Policy Characteristics'!$C:$C,0))),"",INDEX('Policy Characteristics'!D:D,MATCH($C1214,'Policy Characteristics'!$C:$C,0)))</f>
        <v>Percent Reduction in Fossil Fuel Exports</v>
      </c>
      <c r="K1214" s="276" t="str">
        <f>IF(ISBLANK(INDEX('Policy Characteristics'!E:E,MATCH($C1214,'Policy Characteristics'!$C:$C,0))),"",INDEX('Policy Characteristics'!E:E,MATCH($C1214,'Policy Characteristics'!$C:$C,0)))</f>
        <v>indst reduce fossil fuel exports</v>
      </c>
      <c r="L1214" s="284">
        <f>IF(ISBLANK(INDEX('Policy Characteristics'!F:F,MATCH($C1214,'Policy Characteristics'!$C:$C,0))),"",INDEX('Policy Characteristics'!F:F,MATCH($C1214,'Policy Characteristics'!$C:$C,0)))</f>
        <v>0</v>
      </c>
      <c r="M1214" s="284">
        <f>IF(ISBLANK(INDEX('Policy Characteristics'!G:G,MATCH($C1214,'Policy Characteristics'!$C:$C,0))),"",INDEX('Policy Characteristics'!G:G,MATCH($C1214,'Policy Characteristics'!$C:$C,0)))</f>
        <v>1</v>
      </c>
      <c r="N1214" s="284">
        <f>IF(ISBLANK(INDEX('Policy Characteristics'!H:H,MATCH($C1214,'Policy Characteristics'!$C:$C,0))),"",INDEX('Policy Characteristics'!H:H,MATCH($C1214,'Policy Characteristics'!$C:$C,0)))</f>
        <v>0.01</v>
      </c>
      <c r="O1214" s="276" t="str">
        <f>IF(ISBLANK(INDEX('Policy Characteristics'!I:I,MATCH($C1214,'Policy Characteristics'!$C:$C,0))),"",INDEX('Policy Characteristics'!I:I,MATCH($C1214,'Policy Characteristics'!$C:$C,0)))</f>
        <v>% reduction in exports</v>
      </c>
      <c r="P1214" s="276" t="str">
        <f>IF(ISBLANK(INDEX('Policy Characteristics'!J:J,MATCH($C1214,'Policy Characteristics'!$C:$C,0))),"",INDEX('Policy Characteristics'!J:J,MATCH($C1214,'Policy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4" s="276" t="str">
        <f>IF(ISBLANK(INDEX('Policy Characteristics'!K:K,MATCH($C1214,'Policy Characteristics'!$C:$C,0))),"",INDEX('Policy Characteristics'!K:K,MATCH($C1214,'Policy Characteristics'!$C:$C,0)))</f>
        <v/>
      </c>
      <c r="R1214" s="276" t="str">
        <f>IF(ISBLANK(INDEX('Policy Characteristics'!L:L,MATCH($C1214,'Policy Characteristics'!$C:$C,0))),"",INDEX('Policy Characteristics'!L:L,MATCH($C1214,'Policy Characteristics'!$C:$C,0)))</f>
        <v>reduce-fuel-exports.html</v>
      </c>
    </row>
    <row r="1215" spans="1:18" x14ac:dyDescent="0.25">
      <c r="A1215" s="276" t="str">
        <f>IF(ISBLANK(INDEX('Policy Characteristics'!A:A,MATCH($C1215,'Policy Characteristics'!$C:$C,0))),"",INDEX('Policy Characteristics'!A:A,MATCH($C1215,'Policy Characteristics'!$C:$C,0)))</f>
        <v>Industry</v>
      </c>
      <c r="B1215" s="285" t="str">
        <f>IF(ISBLANK(INDEX('Policy Characteristics'!B:B,MATCH($C1215,'Policy Characteristics'!$C:$C,0))),"",INDEX('Policy Characteristics'!B:B,MATCH($C1215,'Policy Characteristics'!$C:$C,0)))</f>
        <v>Reduce Fossil Fuel Exports</v>
      </c>
      <c r="C1215" s="276" t="str">
        <f t="shared" si="48"/>
        <v>Percent Reduction in Fossil Fuel Exports</v>
      </c>
      <c r="D1215" s="6" t="s">
        <v>2498</v>
      </c>
      <c r="E1215" s="47"/>
      <c r="F1215" s="6" t="s">
        <v>2499</v>
      </c>
      <c r="G1215" s="47"/>
      <c r="H1215" s="44">
        <v>455</v>
      </c>
      <c r="I1215" s="347" t="s">
        <v>44</v>
      </c>
      <c r="J1215" s="277" t="str">
        <f>IF(ISBLANK(INDEX('Policy Characteristics'!D:D,MATCH($C1215,'Policy Characteristics'!$C:$C,0))),"",INDEX('Policy Characteristics'!D:D,MATCH($C1215,'Policy Characteristics'!$C:$C,0)))</f>
        <v>Percent Reduction in Fossil Fuel Exports</v>
      </c>
      <c r="K1215" s="276" t="str">
        <f>IF(ISBLANK(INDEX('Policy Characteristics'!E:E,MATCH($C1215,'Policy Characteristics'!$C:$C,0))),"",INDEX('Policy Characteristics'!E:E,MATCH($C1215,'Policy Characteristics'!$C:$C,0)))</f>
        <v>indst reduce fossil fuel exports</v>
      </c>
      <c r="L1215" s="284">
        <f>IF(ISBLANK(INDEX('Policy Characteristics'!F:F,MATCH($C1215,'Policy Characteristics'!$C:$C,0))),"",INDEX('Policy Characteristics'!F:F,MATCH($C1215,'Policy Characteristics'!$C:$C,0)))</f>
        <v>0</v>
      </c>
      <c r="M1215" s="284">
        <f>IF(ISBLANK(INDEX('Policy Characteristics'!G:G,MATCH($C1215,'Policy Characteristics'!$C:$C,0))),"",INDEX('Policy Characteristics'!G:G,MATCH($C1215,'Policy Characteristics'!$C:$C,0)))</f>
        <v>1</v>
      </c>
      <c r="N1215" s="284">
        <f>IF(ISBLANK(INDEX('Policy Characteristics'!H:H,MATCH($C1215,'Policy Characteristics'!$C:$C,0))),"",INDEX('Policy Characteristics'!H:H,MATCH($C1215,'Policy Characteristics'!$C:$C,0)))</f>
        <v>0.01</v>
      </c>
      <c r="O1215" s="276" t="str">
        <f>IF(ISBLANK(INDEX('Policy Characteristics'!I:I,MATCH($C1215,'Policy Characteristics'!$C:$C,0))),"",INDEX('Policy Characteristics'!I:I,MATCH($C1215,'Policy Characteristics'!$C:$C,0)))</f>
        <v>% reduction in exports</v>
      </c>
      <c r="P1215" s="276" t="str">
        <f>IF(ISBLANK(INDEX('Policy Characteristics'!J:J,MATCH($C1215,'Policy Characteristics'!$C:$C,0))),"",INDEX('Policy Characteristics'!J:J,MATCH($C1215,'Policy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5" s="276" t="str">
        <f>IF(ISBLANK(INDEX('Policy Characteristics'!K:K,MATCH($C1215,'Policy Characteristics'!$C:$C,0))),"",INDEX('Policy Characteristics'!K:K,MATCH($C1215,'Policy Characteristics'!$C:$C,0)))</f>
        <v/>
      </c>
      <c r="R1215" s="276" t="str">
        <f>IF(ISBLANK(INDEX('Policy Characteristics'!L:L,MATCH($C1215,'Policy Characteristics'!$C:$C,0))),"",INDEX('Policy Characteristics'!L:L,MATCH($C1215,'Policy Characteristics'!$C:$C,0)))</f>
        <v>reduce-fuel-exports.html</v>
      </c>
    </row>
    <row r="1216" spans="1:18" x14ac:dyDescent="0.25">
      <c r="A1216" s="276" t="str">
        <f>IF(ISBLANK(INDEX('Policy Characteristics'!A:A,MATCH($C1216,'Policy Characteristics'!$C:$C,0))),"",INDEX('Policy Characteristics'!A:A,MATCH($C1216,'Policy Characteristics'!$C:$C,0)))</f>
        <v>Industry</v>
      </c>
      <c r="B1216" s="285" t="str">
        <f>IF(ISBLANK(INDEX('Policy Characteristics'!B:B,MATCH($C1216,'Policy Characteristics'!$C:$C,0))),"",INDEX('Policy Characteristics'!B:B,MATCH($C1216,'Policy Characteristics'!$C:$C,0)))</f>
        <v>Reduce Fossil Fuel Exports</v>
      </c>
      <c r="C1216" s="276" t="str">
        <f t="shared" si="48"/>
        <v>Percent Reduction in Fossil Fuel Exports</v>
      </c>
      <c r="D1216" s="6" t="s">
        <v>457</v>
      </c>
      <c r="E1216" s="47"/>
      <c r="F1216" s="6" t="s">
        <v>458</v>
      </c>
      <c r="G1216" s="47"/>
      <c r="H1216" s="44">
        <v>456</v>
      </c>
      <c r="I1216" s="348" t="s">
        <v>45</v>
      </c>
      <c r="J1216" s="277" t="str">
        <f>IF(ISBLANK(INDEX('Policy Characteristics'!D:D,MATCH($C1216,'Policy Characteristics'!$C:$C,0))),"",INDEX('Policy Characteristics'!D:D,MATCH($C1216,'Policy Characteristics'!$C:$C,0)))</f>
        <v>Percent Reduction in Fossil Fuel Exports</v>
      </c>
      <c r="K1216" s="276" t="str">
        <f>IF(ISBLANK(INDEX('Policy Characteristics'!E:E,MATCH($C1216,'Policy Characteristics'!$C:$C,0))),"",INDEX('Policy Characteristics'!E:E,MATCH($C1216,'Policy Characteristics'!$C:$C,0)))</f>
        <v>indst reduce fossil fuel exports</v>
      </c>
      <c r="L1216" s="284">
        <f>IF(ISBLANK(INDEX('Policy Characteristics'!F:F,MATCH($C1216,'Policy Characteristics'!$C:$C,0))),"",INDEX('Policy Characteristics'!F:F,MATCH($C1216,'Policy Characteristics'!$C:$C,0)))</f>
        <v>0</v>
      </c>
      <c r="M1216" s="284">
        <f>IF(ISBLANK(INDEX('Policy Characteristics'!G:G,MATCH($C1216,'Policy Characteristics'!$C:$C,0))),"",INDEX('Policy Characteristics'!G:G,MATCH($C1216,'Policy Characteristics'!$C:$C,0)))</f>
        <v>1</v>
      </c>
      <c r="N1216" s="284">
        <f>IF(ISBLANK(INDEX('Policy Characteristics'!H:H,MATCH($C1216,'Policy Characteristics'!$C:$C,0))),"",INDEX('Policy Characteristics'!H:H,MATCH($C1216,'Policy Characteristics'!$C:$C,0)))</f>
        <v>0.01</v>
      </c>
      <c r="O1216" s="276" t="str">
        <f>IF(ISBLANK(INDEX('Policy Characteristics'!I:I,MATCH($C1216,'Policy Characteristics'!$C:$C,0))),"",INDEX('Policy Characteristics'!I:I,MATCH($C1216,'Policy Characteristics'!$C:$C,0)))</f>
        <v>% reduction in exports</v>
      </c>
      <c r="P1216" s="276" t="str">
        <f>IF(ISBLANK(INDEX('Policy Characteristics'!J:J,MATCH($C1216,'Policy Characteristics'!$C:$C,0))),"",INDEX('Policy Characteristics'!J:J,MATCH($C1216,'Policy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6" s="276" t="str">
        <f>IF(ISBLANK(INDEX('Policy Characteristics'!K:K,MATCH($C1216,'Policy Characteristics'!$C:$C,0))),"",INDEX('Policy Characteristics'!K:K,MATCH($C1216,'Policy Characteristics'!$C:$C,0)))</f>
        <v/>
      </c>
      <c r="R1216" s="276" t="str">
        <f>IF(ISBLANK(INDEX('Policy Characteristics'!L:L,MATCH($C1216,'Policy Characteristics'!$C:$C,0))),"",INDEX('Policy Characteristics'!L:L,MATCH($C1216,'Policy Characteristics'!$C:$C,0)))</f>
        <v>reduce-fuel-exports.html</v>
      </c>
    </row>
    <row r="1217" spans="1:18" x14ac:dyDescent="0.25">
      <c r="A1217" s="276" t="str">
        <f>IF(ISBLANK(INDEX('Policy Characteristics'!A:A,MATCH($C1217,'Policy Characteristics'!$C:$C,0))),"",INDEX('Policy Characteristics'!A:A,MATCH($C1217,'Policy Characteristics'!$C:$C,0)))</f>
        <v>Industry</v>
      </c>
      <c r="B1217" s="285" t="str">
        <f>IF(ISBLANK(INDEX('Policy Characteristics'!B:B,MATCH($C1217,'Policy Characteristics'!$C:$C,0))),"",INDEX('Policy Characteristics'!B:B,MATCH($C1217,'Policy Characteristics'!$C:$C,0)))</f>
        <v>Reduce Fossil Fuel Exports</v>
      </c>
      <c r="C1217" s="276" t="str">
        <f t="shared" si="48"/>
        <v>Percent Reduction in Fossil Fuel Exports</v>
      </c>
      <c r="D1217" s="6" t="s">
        <v>2490</v>
      </c>
      <c r="E1217" s="47"/>
      <c r="F1217" s="6" t="s">
        <v>2494</v>
      </c>
      <c r="G1217" s="47"/>
      <c r="H1217" s="44">
        <v>457</v>
      </c>
      <c r="I1217" s="347" t="s">
        <v>44</v>
      </c>
      <c r="J1217" s="277" t="str">
        <f>IF(ISBLANK(INDEX('Policy Characteristics'!D:D,MATCH($C1217,'Policy Characteristics'!$C:$C,0))),"",INDEX('Policy Characteristics'!D:D,MATCH($C1217,'Policy Characteristics'!$C:$C,0)))</f>
        <v>Percent Reduction in Fossil Fuel Exports</v>
      </c>
      <c r="K1217" s="276" t="str">
        <f>IF(ISBLANK(INDEX('Policy Characteristics'!E:E,MATCH($C1217,'Policy Characteristics'!$C:$C,0))),"",INDEX('Policy Characteristics'!E:E,MATCH($C1217,'Policy Characteristics'!$C:$C,0)))</f>
        <v>indst reduce fossil fuel exports</v>
      </c>
      <c r="L1217" s="284">
        <f>IF(ISBLANK(INDEX('Policy Characteristics'!F:F,MATCH($C1217,'Policy Characteristics'!$C:$C,0))),"",INDEX('Policy Characteristics'!F:F,MATCH($C1217,'Policy Characteristics'!$C:$C,0)))</f>
        <v>0</v>
      </c>
      <c r="M1217" s="284">
        <f>IF(ISBLANK(INDEX('Policy Characteristics'!G:G,MATCH($C1217,'Policy Characteristics'!$C:$C,0))),"",INDEX('Policy Characteristics'!G:G,MATCH($C1217,'Policy Characteristics'!$C:$C,0)))</f>
        <v>1</v>
      </c>
      <c r="N1217" s="284">
        <f>IF(ISBLANK(INDEX('Policy Characteristics'!H:H,MATCH($C1217,'Policy Characteristics'!$C:$C,0))),"",INDEX('Policy Characteristics'!H:H,MATCH($C1217,'Policy Characteristics'!$C:$C,0)))</f>
        <v>0.01</v>
      </c>
      <c r="O1217" s="276" t="str">
        <f>IF(ISBLANK(INDEX('Policy Characteristics'!I:I,MATCH($C1217,'Policy Characteristics'!$C:$C,0))),"",INDEX('Policy Characteristics'!I:I,MATCH($C1217,'Policy Characteristics'!$C:$C,0)))</f>
        <v>% reduction in exports</v>
      </c>
      <c r="P1217" s="276" t="str">
        <f>IF(ISBLANK(INDEX('Policy Characteristics'!J:J,MATCH($C1217,'Policy Characteristics'!$C:$C,0))),"",INDEX('Policy Characteristics'!J:J,MATCH($C1217,'Policy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7" s="276" t="str">
        <f>IF(ISBLANK(INDEX('Policy Characteristics'!K:K,MATCH($C1217,'Policy Characteristics'!$C:$C,0))),"",INDEX('Policy Characteristics'!K:K,MATCH($C1217,'Policy Characteristics'!$C:$C,0)))</f>
        <v/>
      </c>
      <c r="R1217" s="276" t="str">
        <f>IF(ISBLANK(INDEX('Policy Characteristics'!L:L,MATCH($C1217,'Policy Characteristics'!$C:$C,0))),"",INDEX('Policy Characteristics'!L:L,MATCH($C1217,'Policy Characteristics'!$C:$C,0)))</f>
        <v>reduce-fuel-exports.html</v>
      </c>
    </row>
    <row r="1218" spans="1:18" x14ac:dyDescent="0.25">
      <c r="A1218" s="276" t="str">
        <f>IF(ISBLANK(INDEX('Policy Characteristics'!A:A,MATCH($C1218,'Policy Characteristics'!$C:$C,0))),"",INDEX('Policy Characteristics'!A:A,MATCH($C1218,'Policy Characteristics'!$C:$C,0)))</f>
        <v>Industry</v>
      </c>
      <c r="B1218" s="285" t="str">
        <f>IF(ISBLANK(INDEX('Policy Characteristics'!B:B,MATCH($C1218,'Policy Characteristics'!$C:$C,0))),"",INDEX('Policy Characteristics'!B:B,MATCH($C1218,'Policy Characteristics'!$C:$C,0)))</f>
        <v>Reduce Fossil Fuel Exports</v>
      </c>
      <c r="C1218" s="276" t="str">
        <f t="shared" si="48"/>
        <v>Percent Reduction in Fossil Fuel Exports</v>
      </c>
      <c r="D1218" s="6" t="s">
        <v>2500</v>
      </c>
      <c r="E1218" s="47"/>
      <c r="F1218" s="6" t="s">
        <v>2501</v>
      </c>
      <c r="G1218" s="47"/>
      <c r="H1218" s="44">
        <v>458</v>
      </c>
      <c r="I1218" s="347" t="s">
        <v>44</v>
      </c>
      <c r="J1218" s="277" t="str">
        <f>IF(ISBLANK(INDEX('Policy Characteristics'!D:D,MATCH($C1218,'Policy Characteristics'!$C:$C,0))),"",INDEX('Policy Characteristics'!D:D,MATCH($C1218,'Policy Characteristics'!$C:$C,0)))</f>
        <v>Percent Reduction in Fossil Fuel Exports</v>
      </c>
      <c r="K1218" s="276" t="str">
        <f>IF(ISBLANK(INDEX('Policy Characteristics'!E:E,MATCH($C1218,'Policy Characteristics'!$C:$C,0))),"",INDEX('Policy Characteristics'!E:E,MATCH($C1218,'Policy Characteristics'!$C:$C,0)))</f>
        <v>indst reduce fossil fuel exports</v>
      </c>
      <c r="L1218" s="284">
        <f>IF(ISBLANK(INDEX('Policy Characteristics'!F:F,MATCH($C1218,'Policy Characteristics'!$C:$C,0))),"",INDEX('Policy Characteristics'!F:F,MATCH($C1218,'Policy Characteristics'!$C:$C,0)))</f>
        <v>0</v>
      </c>
      <c r="M1218" s="284">
        <f>IF(ISBLANK(INDEX('Policy Characteristics'!G:G,MATCH($C1218,'Policy Characteristics'!$C:$C,0))),"",INDEX('Policy Characteristics'!G:G,MATCH($C1218,'Policy Characteristics'!$C:$C,0)))</f>
        <v>1</v>
      </c>
      <c r="N1218" s="284">
        <f>IF(ISBLANK(INDEX('Policy Characteristics'!H:H,MATCH($C1218,'Policy Characteristics'!$C:$C,0))),"",INDEX('Policy Characteristics'!H:H,MATCH($C1218,'Policy Characteristics'!$C:$C,0)))</f>
        <v>0.01</v>
      </c>
      <c r="O1218" s="276" t="str">
        <f>IF(ISBLANK(INDEX('Policy Characteristics'!I:I,MATCH($C1218,'Policy Characteristics'!$C:$C,0))),"",INDEX('Policy Characteristics'!I:I,MATCH($C1218,'Policy Characteristics'!$C:$C,0)))</f>
        <v>% reduction in exports</v>
      </c>
      <c r="P1218" s="276" t="str">
        <f>IF(ISBLANK(INDEX('Policy Characteristics'!J:J,MATCH($C1218,'Policy Characteristics'!$C:$C,0))),"",INDEX('Policy Characteristics'!J:J,MATCH($C1218,'Policy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8" s="276" t="str">
        <f>IF(ISBLANK(INDEX('Policy Characteristics'!K:K,MATCH($C1218,'Policy Characteristics'!$C:$C,0))),"",INDEX('Policy Characteristics'!K:K,MATCH($C1218,'Policy Characteristics'!$C:$C,0)))</f>
        <v/>
      </c>
      <c r="R1218" s="276" t="str">
        <f>IF(ISBLANK(INDEX('Policy Characteristics'!L:L,MATCH($C1218,'Policy Characteristics'!$C:$C,0))),"",INDEX('Policy Characteristics'!L:L,MATCH($C1218,'Policy Characteristics'!$C:$C,0)))</f>
        <v>reduce-fuel-exports.html</v>
      </c>
    </row>
    <row r="1219" spans="1:18" x14ac:dyDescent="0.25">
      <c r="A1219" s="276" t="str">
        <f>IF(ISBLANK(INDEX('Policy Characteristics'!A:A,MATCH($C1219,'Policy Characteristics'!$C:$C,0))),"",INDEX('Policy Characteristics'!A:A,MATCH($C1219,'Policy Characteristics'!$C:$C,0)))</f>
        <v>Industry</v>
      </c>
      <c r="B1219" s="285" t="str">
        <f>IF(ISBLANK(INDEX('Policy Characteristics'!B:B,MATCH($C1219,'Policy Characteristics'!$C:$C,0))),"",INDEX('Policy Characteristics'!B:B,MATCH($C1219,'Policy Characteristics'!$C:$C,0)))</f>
        <v>Reduce Fossil Fuel Exports</v>
      </c>
      <c r="C1219" s="276" t="str">
        <f t="shared" si="48"/>
        <v>Percent Reduction in Fossil Fuel Exports</v>
      </c>
      <c r="D1219" s="6" t="s">
        <v>2491</v>
      </c>
      <c r="E1219" s="47"/>
      <c r="F1219" s="6" t="s">
        <v>2495</v>
      </c>
      <c r="G1219" s="47"/>
      <c r="H1219" s="44">
        <v>459</v>
      </c>
      <c r="I1219" s="347" t="s">
        <v>44</v>
      </c>
      <c r="J1219" s="277" t="str">
        <f>IF(ISBLANK(INDEX('Policy Characteristics'!D:D,MATCH($C1219,'Policy Characteristics'!$C:$C,0))),"",INDEX('Policy Characteristics'!D:D,MATCH($C1219,'Policy Characteristics'!$C:$C,0)))</f>
        <v>Percent Reduction in Fossil Fuel Exports</v>
      </c>
      <c r="K1219" s="276" t="str">
        <f>IF(ISBLANK(INDEX('Policy Characteristics'!E:E,MATCH($C1219,'Policy Characteristics'!$C:$C,0))),"",INDEX('Policy Characteristics'!E:E,MATCH($C1219,'Policy Characteristics'!$C:$C,0)))</f>
        <v>indst reduce fossil fuel exports</v>
      </c>
      <c r="L1219" s="284">
        <f>IF(ISBLANK(INDEX('Policy Characteristics'!F:F,MATCH($C1219,'Policy Characteristics'!$C:$C,0))),"",INDEX('Policy Characteristics'!F:F,MATCH($C1219,'Policy Characteristics'!$C:$C,0)))</f>
        <v>0</v>
      </c>
      <c r="M1219" s="284">
        <f>IF(ISBLANK(INDEX('Policy Characteristics'!G:G,MATCH($C1219,'Policy Characteristics'!$C:$C,0))),"",INDEX('Policy Characteristics'!G:G,MATCH($C1219,'Policy Characteristics'!$C:$C,0)))</f>
        <v>1</v>
      </c>
      <c r="N1219" s="284">
        <f>IF(ISBLANK(INDEX('Policy Characteristics'!H:H,MATCH($C1219,'Policy Characteristics'!$C:$C,0))),"",INDEX('Policy Characteristics'!H:H,MATCH($C1219,'Policy Characteristics'!$C:$C,0)))</f>
        <v>0.01</v>
      </c>
      <c r="O1219" s="276" t="str">
        <f>IF(ISBLANK(INDEX('Policy Characteristics'!I:I,MATCH($C1219,'Policy Characteristics'!$C:$C,0))),"",INDEX('Policy Characteristics'!I:I,MATCH($C1219,'Policy Characteristics'!$C:$C,0)))</f>
        <v>% reduction in exports</v>
      </c>
      <c r="P1219" s="276" t="str">
        <f>IF(ISBLANK(INDEX('Policy Characteristics'!J:J,MATCH($C1219,'Policy Characteristics'!$C:$C,0))),"",INDEX('Policy Characteristics'!J:J,MATCH($C1219,'Policy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15% of U.S. hard coal production, 11% of natural gas production, 8% of petroleum gasoline production, 27% of petroleum diesel production, 11% of jet fuel and kerosene production, 12% of crude oil production, 72% of heavy and residual fuel oil production, and 47% of LPG, propane, and butane production.</v>
      </c>
      <c r="Q1219" s="276" t="str">
        <f>IF(ISBLANK(INDEX('Policy Characteristics'!K:K,MATCH($C1219,'Policy Characteristics'!$C:$C,0))),"",INDEX('Policy Characteristics'!K:K,MATCH($C1219,'Policy Characteristics'!$C:$C,0)))</f>
        <v/>
      </c>
      <c r="R1219" s="276" t="str">
        <f>IF(ISBLANK(INDEX('Policy Characteristics'!L:L,MATCH($C1219,'Policy Characteristics'!$C:$C,0))),"",INDEX('Policy Characteristics'!L:L,MATCH($C1219,'Policy Characteristics'!$C:$C,0)))</f>
        <v>reduce-fuel-exports.html</v>
      </c>
    </row>
    <row r="1220" spans="1:18" x14ac:dyDescent="0.25">
      <c r="A1220" s="276" t="str">
        <f>IF(ISBLANK(INDEX('Policy Characteristics'!A:A,MATCH($C1220,'Policy Characteristics'!$C:$C,0))),"",INDEX('Policy Characteristics'!A:A,MATCH($C1220,'Policy Characteristics'!$C:$C,0)))</f>
        <v>Agriculture, Land Use, and Forestry</v>
      </c>
      <c r="B1220" s="285" t="str">
        <f>IF(ISBLANK(INDEX('Policy Characteristics'!B:B,MATCH($C1220,'Policy Characteristics'!$C:$C,0))),"",INDEX('Policy Characteristics'!B:B,MATCH($C1220,'Policy Characteristics'!$C:$C,0)))</f>
        <v>Afforestation and Reforestation</v>
      </c>
      <c r="C1220" t="s">
        <v>445</v>
      </c>
      <c r="D1220" s="47"/>
      <c r="E1220" s="47"/>
      <c r="F1220" s="47"/>
      <c r="G1220" s="47"/>
      <c r="H1220" s="44">
        <v>60</v>
      </c>
      <c r="I1220" s="347" t="s">
        <v>44</v>
      </c>
      <c r="J1220" s="277" t="str">
        <f>IF(ISBLANK(INDEX('Policy Characteristics'!D:D,MATCH($C1220,'Policy Characteristics'!$C:$C,0))),"",INDEX('Policy Characteristics'!D:D,MATCH($C1220,'Policy Characteristics'!$C:$C,0)))</f>
        <v>Afforestation and Reforestation</v>
      </c>
      <c r="K1220" s="276" t="str">
        <f>IF(ISBLANK(INDEX('Policy Characteristics'!E:E,MATCH($C1220,'Policy Characteristics'!$C:$C,0))),"",INDEX('Policy Characteristics'!E:E,MATCH($C1220,'Policy Characteristics'!$C:$C,0)))</f>
        <v>land afforestation and reforestation</v>
      </c>
      <c r="L1220" s="284">
        <f>IF(ISBLANK(INDEX('Policy Characteristics'!F:F,MATCH($C1220,'Policy Characteristics'!$C:$C,0))),"",INDEX('Policy Characteristics'!F:F,MATCH($C1220,'Policy Characteristics'!$C:$C,0)))</f>
        <v>0</v>
      </c>
      <c r="M1220" s="284">
        <f>IF(ISBLANK(INDEX('Policy Characteristics'!G:G,MATCH($C1220,'Policy Characteristics'!$C:$C,0))),"",INDEX('Policy Characteristics'!G:G,MATCH($C1220,'Policy Characteristics'!$C:$C,0)))</f>
        <v>1</v>
      </c>
      <c r="N1220" s="284">
        <f>IF(ISBLANK(INDEX('Policy Characteristics'!H:H,MATCH($C1220,'Policy Characteristics'!$C:$C,0))),"",INDEX('Policy Characteristics'!H:H,MATCH($C1220,'Policy Characteristics'!$C:$C,0)))</f>
        <v>0.01</v>
      </c>
      <c r="O1220" s="276" t="str">
        <f>IF(ISBLANK(INDEX('Policy Characteristics'!I:I,MATCH($C1220,'Policy Characteristics'!$C:$C,0))),"",INDEX('Policy Characteristics'!I:I,MATCH($C1220,'Policy Characteristics'!$C:$C,0)))</f>
        <v>% of potential achieved</v>
      </c>
      <c r="P1220" s="276" t="str">
        <f>IF(ISBLANK(INDEX('Policy Characteristics'!J:J,MATCH($C1220,'Policy Characteristics'!$C:$C,0))),"",INDEX('Policy Characteristics'!J:J,MATCH($C1220,'Policy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3.5 million acres per year in 2050 (roughly equal to 0.175% of the land area of the lower 48 states).</v>
      </c>
      <c r="Q1220" s="276" t="str">
        <f>IF(ISBLANK(INDEX('Policy Characteristics'!K:K,MATCH($C1220,'Policy Characteristics'!$C:$C,0))),"",INDEX('Policy Characteristics'!K:K,MATCH($C1220,'Policy Characteristics'!$C:$C,0)))</f>
        <v>lulucf.html#aff-ref</v>
      </c>
      <c r="R1220" s="276" t="str">
        <f>IF(ISBLANK(INDEX('Policy Characteristics'!L:L,MATCH($C1220,'Policy Characteristics'!$C:$C,0))),"",INDEX('Policy Characteristics'!L:L,MATCH($C1220,'Policy Characteristics'!$C:$C,0)))</f>
        <v>afforestation-and-reforestation.html</v>
      </c>
    </row>
    <row r="1221" spans="1:18" x14ac:dyDescent="0.25">
      <c r="A1221" s="276" t="str">
        <f>IF(ISBLANK(INDEX('Policy Characteristics'!A:A,MATCH($C1221,'Policy Characteristics'!$C:$C,0))),"",INDEX('Policy Characteristics'!A:A,MATCH($C1221,'Policy Characteristics'!$C:$C,0)))</f>
        <v>Agriculture, Land Use, and Forestry</v>
      </c>
      <c r="B1221" s="285" t="str">
        <f>IF(ISBLANK(INDEX('Policy Characteristics'!B:B,MATCH($C1221,'Policy Characteristics'!$C:$C,0))),"",INDEX('Policy Characteristics'!B:B,MATCH($C1221,'Policy Characteristics'!$C:$C,0)))</f>
        <v>Avoid Deforestation</v>
      </c>
      <c r="C1221" t="s">
        <v>452</v>
      </c>
      <c r="D1221" s="47"/>
      <c r="E1221" s="47"/>
      <c r="F1221" s="47"/>
      <c r="G1221" s="47"/>
      <c r="H1221" s="44">
        <v>705</v>
      </c>
      <c r="I1221" s="348" t="s">
        <v>44</v>
      </c>
      <c r="J1221" s="277" t="str">
        <f>IF(ISBLANK(INDEX('Policy Characteristics'!D:D,MATCH($C1221,'Policy Characteristics'!$C:$C,0))),"",INDEX('Policy Characteristics'!D:D,MATCH($C1221,'Policy Characteristics'!$C:$C,0)))</f>
        <v>Avoid Deforestation</v>
      </c>
      <c r="K1221" s="276" t="str">
        <f>IF(ISBLANK(INDEX('Policy Characteristics'!E:E,MATCH($C1221,'Policy Characteristics'!$C:$C,0))),"",INDEX('Policy Characteristics'!E:E,MATCH($C1221,'Policy Characteristics'!$C:$C,0)))</f>
        <v>land avoid deforestation</v>
      </c>
      <c r="L1221" s="284">
        <f>IF(ISBLANK(INDEX('Policy Characteristics'!F:F,MATCH($C1221,'Policy Characteristics'!$C:$C,0))),"",INDEX('Policy Characteristics'!F:F,MATCH($C1221,'Policy Characteristics'!$C:$C,0)))</f>
        <v>0</v>
      </c>
      <c r="M1221" s="284">
        <f>IF(ISBLANK(INDEX('Policy Characteristics'!G:G,MATCH($C1221,'Policy Characteristics'!$C:$C,0))),"",INDEX('Policy Characteristics'!G:G,MATCH($C1221,'Policy Characteristics'!$C:$C,0)))</f>
        <v>1</v>
      </c>
      <c r="N1221" s="284">
        <f>IF(ISBLANK(INDEX('Policy Characteristics'!H:H,MATCH($C1221,'Policy Characteristics'!$C:$C,0))),"",INDEX('Policy Characteristics'!H:H,MATCH($C1221,'Policy Characteristics'!$C:$C,0)))</f>
        <v>0.01</v>
      </c>
      <c r="O1221" s="276" t="str">
        <f>IF(ISBLANK(INDEX('Policy Characteristics'!I:I,MATCH($C1221,'Policy Characteristics'!$C:$C,0))),"",INDEX('Policy Characteristics'!I:I,MATCH($C1221,'Policy Characteristics'!$C:$C,0)))</f>
        <v>% of potential achieved</v>
      </c>
      <c r="P1221" s="276" t="str">
        <f>IF(ISBLANK(INDEX('Policy Characteristics'!J:J,MATCH($C1221,'Policy Characteristics'!$C:$C,0))),"",INDEX('Policy Characteristics'!J:J,MATCH($C1221,'Policy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0.2 million acres per year in 2050 (roughly equal to 0.01% of the land area of the lower 48 states).</v>
      </c>
      <c r="Q1221" s="276" t="str">
        <f>IF(ISBLANK(INDEX('Policy Characteristics'!K:K,MATCH($C1221,'Policy Characteristics'!$C:$C,0))),"",INDEX('Policy Characteristics'!K:K,MATCH($C1221,'Policy Characteristics'!$C:$C,0)))</f>
        <v>lulucf.html#avoid-def</v>
      </c>
      <c r="R1221" s="276" t="str">
        <f>IF(ISBLANK(INDEX('Policy Characteristics'!L:L,MATCH($C1221,'Policy Characteristics'!$C:$C,0))),"",INDEX('Policy Characteristics'!L:L,MATCH($C1221,'Policy Characteristics'!$C:$C,0)))</f>
        <v>avoid-deforestation.html</v>
      </c>
    </row>
    <row r="1222" spans="1:18" x14ac:dyDescent="0.25">
      <c r="A1222" s="276" t="str">
        <f>IF(ISBLANK(INDEX('Policy Characteristics'!A:A,MATCH($C1222,'Policy Characteristics'!$C:$C,0))),"",INDEX('Policy Characteristics'!A:A,MATCH($C1222,'Policy Characteristics'!$C:$C,0)))</f>
        <v>Agriculture, Land Use, and Forestry</v>
      </c>
      <c r="B1222" s="285" t="str">
        <f>IF(ISBLANK(INDEX('Policy Characteristics'!B:B,MATCH($C1222,'Policy Characteristics'!$C:$C,0))),"",INDEX('Policy Characteristics'!B:B,MATCH($C1222,'Policy Characteristics'!$C:$C,0)))</f>
        <v>Grassland Restoration and Avoided Conversion</v>
      </c>
      <c r="C1222" t="s">
        <v>449</v>
      </c>
      <c r="D1222" s="47"/>
      <c r="E1222" s="47"/>
      <c r="F1222" s="47"/>
      <c r="G1222" s="47"/>
      <c r="H1222" s="44">
        <v>177</v>
      </c>
      <c r="I1222" s="348" t="s">
        <v>44</v>
      </c>
      <c r="J1222" s="277" t="str">
        <f>IF(ISBLANK(INDEX('Policy Characteristics'!D:D,MATCH($C1222,'Policy Characteristics'!$C:$C,0))),"",INDEX('Policy Characteristics'!D:D,MATCH($C1222,'Policy Characteristics'!$C:$C,0)))</f>
        <v>Grassland Restoration and Avoided Conversion</v>
      </c>
      <c r="K1222" s="276" t="str">
        <f>IF(ISBLANK(INDEX('Policy Characteristics'!E:E,MATCH($C1222,'Policy Characteristics'!$C:$C,0))),"",INDEX('Policy Characteristics'!E:E,MATCH($C1222,'Policy Characteristics'!$C:$C,0)))</f>
        <v>land forest restoration</v>
      </c>
      <c r="L1222" s="284">
        <f>IF(ISBLANK(INDEX('Policy Characteristics'!F:F,MATCH($C1222,'Policy Characteristics'!$C:$C,0))),"",INDEX('Policy Characteristics'!F:F,MATCH($C1222,'Policy Characteristics'!$C:$C,0)))</f>
        <v>0</v>
      </c>
      <c r="M1222" s="284">
        <f>IF(ISBLANK(INDEX('Policy Characteristics'!G:G,MATCH($C1222,'Policy Characteristics'!$C:$C,0))),"",INDEX('Policy Characteristics'!G:G,MATCH($C1222,'Policy Characteristics'!$C:$C,0)))</f>
        <v>1</v>
      </c>
      <c r="N1222" s="284">
        <f>IF(ISBLANK(INDEX('Policy Characteristics'!H:H,MATCH($C1222,'Policy Characteristics'!$C:$C,0))),"",INDEX('Policy Characteristics'!H:H,MATCH($C1222,'Policy Characteristics'!$C:$C,0)))</f>
        <v>0.01</v>
      </c>
      <c r="O1222" s="276" t="str">
        <f>IF(ISBLANK(INDEX('Policy Characteristics'!I:I,MATCH($C1222,'Policy Characteristics'!$C:$C,0))),"",INDEX('Policy Characteristics'!I:I,MATCH($C1222,'Policy Characteristics'!$C:$C,0)))</f>
        <v>% of potential achieved</v>
      </c>
      <c r="P1222" s="276" t="str">
        <f>IF(ISBLANK(INDEX('Policy Characteristics'!J:J,MATCH($C1222,'Policy Characteristics'!$C:$C,0))),"",INDEX('Policy Characteristics'!J:J,MATCH($C1222,'Policy Characteristics'!$C:$C,0)))</f>
        <v>**Description:** This policy increases CO2 sequestration by avoiding the conversion of grasslands and restoring grassland areas. // **Guidance for setting values:** A 100% setting of this lever avoids 1.7 million acres of grassland conversion, and restores roughly 5 million acres of grassland.</v>
      </c>
      <c r="Q1222" s="276" t="str">
        <f>IF(ISBLANK(INDEX('Policy Characteristics'!K:K,MATCH($C1222,'Policy Characteristics'!$C:$C,0))),"",INDEX('Policy Characteristics'!K:K,MATCH($C1222,'Policy Characteristics'!$C:$C,0)))</f>
        <v/>
      </c>
      <c r="R1222" s="276" t="str">
        <f>IF(ISBLANK(INDEX('Policy Characteristics'!L:L,MATCH($C1222,'Policy Characteristics'!$C:$C,0))),"",INDEX('Policy Characteristics'!L:L,MATCH($C1222,'Policy Characteristics'!$C:$C,0)))</f>
        <v>forest-restoration.html</v>
      </c>
    </row>
    <row r="1223" spans="1:18" x14ac:dyDescent="0.25">
      <c r="A1223" s="276" t="str">
        <f>IF(ISBLANK(INDEX('Policy Characteristics'!A:A,MATCH($C1223,'Policy Characteristics'!$C:$C,0))),"",INDEX('Policy Characteristics'!A:A,MATCH($C1223,'Policy Characteristics'!$C:$C,0)))</f>
        <v>Agriculture, Land Use, and Forestry</v>
      </c>
      <c r="B1223" s="285" t="str">
        <f>IF(ISBLANK(INDEX('Policy Characteristics'!B:B,MATCH($C1223,'Policy Characteristics'!$C:$C,0))),"",INDEX('Policy Characteristics'!B:B,MATCH($C1223,'Policy Characteristics'!$C:$C,0)))</f>
        <v>Forest Set-Asides</v>
      </c>
      <c r="C1223" t="s">
        <v>446</v>
      </c>
      <c r="D1223" s="47"/>
      <c r="E1223" s="47"/>
      <c r="F1223" s="47"/>
      <c r="G1223" s="47"/>
      <c r="H1223" s="44">
        <v>61</v>
      </c>
      <c r="I1223" s="347" t="s">
        <v>44</v>
      </c>
      <c r="J1223" s="277" t="str">
        <f>IF(ISBLANK(INDEX('Policy Characteristics'!D:D,MATCH($C1223,'Policy Characteristics'!$C:$C,0))),"",INDEX('Policy Characteristics'!D:D,MATCH($C1223,'Policy Characteristics'!$C:$C,0)))</f>
        <v>Forest Set-Asides</v>
      </c>
      <c r="K1223" s="276" t="str">
        <f>IF(ISBLANK(INDEX('Policy Characteristics'!E:E,MATCH($C1223,'Policy Characteristics'!$C:$C,0))),"",INDEX('Policy Characteristics'!E:E,MATCH($C1223,'Policy Characteristics'!$C:$C,0)))</f>
        <v>land forest set asides</v>
      </c>
      <c r="L1223" s="284">
        <f>IF(ISBLANK(INDEX('Policy Characteristics'!F:F,MATCH($C1223,'Policy Characteristics'!$C:$C,0))),"",INDEX('Policy Characteristics'!F:F,MATCH($C1223,'Policy Characteristics'!$C:$C,0)))</f>
        <v>0</v>
      </c>
      <c r="M1223" s="284">
        <f>IF(ISBLANK(INDEX('Policy Characteristics'!G:G,MATCH($C1223,'Policy Characteristics'!$C:$C,0))),"",INDEX('Policy Characteristics'!G:G,MATCH($C1223,'Policy Characteristics'!$C:$C,0)))</f>
        <v>1</v>
      </c>
      <c r="N1223" s="284">
        <f>IF(ISBLANK(INDEX('Policy Characteristics'!H:H,MATCH($C1223,'Policy Characteristics'!$C:$C,0))),"",INDEX('Policy Characteristics'!H:H,MATCH($C1223,'Policy Characteristics'!$C:$C,0)))</f>
        <v>0.01</v>
      </c>
      <c r="O1223" s="276" t="str">
        <f>IF(ISBLANK(INDEX('Policy Characteristics'!I:I,MATCH($C1223,'Policy Characteristics'!$C:$C,0))),"",INDEX('Policy Characteristics'!I:I,MATCH($C1223,'Policy Characteristics'!$C:$C,0)))</f>
        <v>% of potential achieved</v>
      </c>
      <c r="P1223" s="276" t="str">
        <f>IF(ISBLANK(INDEX('Policy Characteristics'!J:J,MATCH($C1223,'Policy Characteristics'!$C:$C,0))),"",INDEX('Policy Characteristics'!J:J,MATCH($C1223,'Policy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1223" s="276" t="str">
        <f>IF(ISBLANK(INDEX('Policy Characteristics'!K:K,MATCH($C1223,'Policy Characteristics'!$C:$C,0))),"",INDEX('Policy Characteristics'!K:K,MATCH($C1223,'Policy Characteristics'!$C:$C,0)))</f>
        <v>lulucf.html#set-asides</v>
      </c>
      <c r="R1223" s="276" t="str">
        <f>IF(ISBLANK(INDEX('Policy Characteristics'!L:L,MATCH($C1223,'Policy Characteristics'!$C:$C,0))),"",INDEX('Policy Characteristics'!L:L,MATCH($C1223,'Policy Characteristics'!$C:$C,0)))</f>
        <v>forest-set-asides.html</v>
      </c>
    </row>
    <row r="1224" spans="1:18" x14ac:dyDescent="0.25">
      <c r="A1224" s="276" t="str">
        <f>IF(ISBLANK(INDEX('Policy Characteristics'!A:A,MATCH($C1224,'Policy Characteristics'!$C:$C,0))),"",INDEX('Policy Characteristics'!A:A,MATCH($C1224,'Policy Characteristics'!$C:$C,0)))</f>
        <v>Agriculture, Land Use, and Forestry</v>
      </c>
      <c r="B1224" s="285" t="str">
        <f>IF(ISBLANK(INDEX('Policy Characteristics'!B:B,MATCH($C1224,'Policy Characteristics'!$C:$C,0))),"",INDEX('Policy Characteristics'!B:B,MATCH($C1224,'Policy Characteristics'!$C:$C,0)))</f>
        <v>Cropland and Rice Measures</v>
      </c>
      <c r="C1224" t="s">
        <v>2802</v>
      </c>
      <c r="D1224" s="47"/>
      <c r="E1224" s="47"/>
      <c r="F1224" s="47"/>
      <c r="G1224" s="47"/>
      <c r="H1224" s="44">
        <v>62</v>
      </c>
      <c r="I1224" s="347" t="s">
        <v>44</v>
      </c>
      <c r="J1224" s="277" t="str">
        <f>IF(ISBLANK(INDEX('Policy Characteristics'!D:D,MATCH($C1224,'Policy Characteristics'!$C:$C,0))),"",INDEX('Policy Characteristics'!D:D,MATCH($C1224,'Policy Characteristics'!$C:$C,0)))</f>
        <v>Cropland and Rice Measures</v>
      </c>
      <c r="K1224" s="276" t="str">
        <f>IF(ISBLANK(INDEX('Policy Characteristics'!E:E,MATCH($C1224,'Policy Characteristics'!$C:$C,0))),"",INDEX('Policy Characteristics'!E:E,MATCH($C1224,'Policy Characteristics'!$C:$C,0)))</f>
        <v>indst cropland and rice measures</v>
      </c>
      <c r="L1224" s="284">
        <f>IF(ISBLANK(INDEX('Policy Characteristics'!F:F,MATCH($C1224,'Policy Characteristics'!$C:$C,0))),"",INDEX('Policy Characteristics'!F:F,MATCH($C1224,'Policy Characteristics'!$C:$C,0)))</f>
        <v>0</v>
      </c>
      <c r="M1224" s="284">
        <f>IF(ISBLANK(INDEX('Policy Characteristics'!G:G,MATCH($C1224,'Policy Characteristics'!$C:$C,0))),"",INDEX('Policy Characteristics'!G:G,MATCH($C1224,'Policy Characteristics'!$C:$C,0)))</f>
        <v>1</v>
      </c>
      <c r="N1224" s="284">
        <f>IF(ISBLANK(INDEX('Policy Characteristics'!H:H,MATCH($C1224,'Policy Characteristics'!$C:$C,0))),"",INDEX('Policy Characteristics'!H:H,MATCH($C1224,'Policy Characteristics'!$C:$C,0)))</f>
        <v>0.01</v>
      </c>
      <c r="O1224" s="276" t="str">
        <f>IF(ISBLANK(INDEX('Policy Characteristics'!I:I,MATCH($C1224,'Policy Characteristics'!$C:$C,0))),"",INDEX('Policy Characteristics'!I:I,MATCH($C1224,'Policy Characteristics'!$C:$C,0)))</f>
        <v>% of potential achieved</v>
      </c>
      <c r="P1224" s="276" t="str">
        <f>IF(ISBLANK(INDEX('Policy Characteristics'!J:J,MATCH($C1224,'Policy Characteristics'!$C:$C,0))),"",INDEX('Policy Characteristics'!J:J,MATCH($C1224,'Policy Characteristics'!$C:$C,0)))</f>
        <v>**Description:** This policy reduces CH4 and N2O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2%.</v>
      </c>
      <c r="Q1224" s="276" t="str">
        <f>IF(ISBLANK(INDEX('Policy Characteristics'!K:K,MATCH($C1224,'Policy Characteristics'!$C:$C,0))),"",INDEX('Policy Characteristics'!K:K,MATCH($C1224,'Policy Characteristics'!$C:$C,0)))</f>
        <v>industry-ag-main.html#cropland</v>
      </c>
      <c r="R1224" s="276" t="str">
        <f>IF(ISBLANK(INDEX('Policy Characteristics'!L:L,MATCH($C1224,'Policy Characteristics'!$C:$C,0))),"",INDEX('Policy Characteristics'!L:L,MATCH($C1224,'Policy Characteristics'!$C:$C,0)))</f>
        <v>cropland-management.html</v>
      </c>
    </row>
    <row r="1225" spans="1:18" x14ac:dyDescent="0.25">
      <c r="A1225" s="276" t="str">
        <f>IF(ISBLANK(INDEX('Policy Characteristics'!A:A,MATCH($C1225,'Policy Characteristics'!$C:$C,0))),"",INDEX('Policy Characteristics'!A:A,MATCH($C1225,'Policy Characteristics'!$C:$C,0)))</f>
        <v>Agriculture, Land Use, and Forestry</v>
      </c>
      <c r="B1225" s="285" t="str">
        <f>IF(ISBLANK(INDEX('Policy Characteristics'!B:B,MATCH($C1225,'Policy Characteristics'!$C:$C,0))),"",INDEX('Policy Characteristics'!B:B,MATCH($C1225,'Policy Characteristics'!$C:$C,0)))</f>
        <v>Improved Soil Measures</v>
      </c>
      <c r="C1225" t="s">
        <v>3418</v>
      </c>
      <c r="D1225" s="47"/>
      <c r="E1225" s="47"/>
      <c r="F1225" s="47"/>
      <c r="G1225" s="47"/>
      <c r="H1225" s="44">
        <v>1654</v>
      </c>
      <c r="I1225" s="347" t="s">
        <v>44</v>
      </c>
      <c r="J1225" s="277" t="str">
        <f>IF(ISBLANK(INDEX('Policy Characteristics'!D:D,MATCH($C1225,'Policy Characteristics'!$C:$C,0))),"",INDEX('Policy Characteristics'!D:D,MATCH($C1225,'Policy Characteristics'!$C:$C,0)))</f>
        <v>Improved Soil Measures</v>
      </c>
      <c r="K1225" s="276" t="str">
        <f>IF(ISBLANK(INDEX('Policy Characteristics'!E:E,MATCH($C1225,'Policy Characteristics'!$C:$C,0))),"",INDEX('Policy Characteristics'!E:E,MATCH($C1225,'Policy Characteristics'!$C:$C,0)))</f>
        <v>indst tillage</v>
      </c>
      <c r="L1225" s="284">
        <f>IF(ISBLANK(INDEX('Policy Characteristics'!F:F,MATCH($C1225,'Policy Characteristics'!$C:$C,0))),"",INDEX('Policy Characteristics'!F:F,MATCH($C1225,'Policy Characteristics'!$C:$C,0)))</f>
        <v>0</v>
      </c>
      <c r="M1225" s="284">
        <f>IF(ISBLANK(INDEX('Policy Characteristics'!G:G,MATCH($C1225,'Policy Characteristics'!$C:$C,0))),"",INDEX('Policy Characteristics'!G:G,MATCH($C1225,'Policy Characteristics'!$C:$C,0)))</f>
        <v>1</v>
      </c>
      <c r="N1225" s="284">
        <f>IF(ISBLANK(INDEX('Policy Characteristics'!H:H,MATCH($C1225,'Policy Characteristics'!$C:$C,0))),"",INDEX('Policy Characteristics'!H:H,MATCH($C1225,'Policy Characteristics'!$C:$C,0)))</f>
        <v>0.01</v>
      </c>
      <c r="O1225" s="276" t="str">
        <f>IF(ISBLANK(INDEX('Policy Characteristics'!I:I,MATCH($C1225,'Policy Characteristics'!$C:$C,0))),"",INDEX('Policy Characteristics'!I:I,MATCH($C1225,'Policy Characteristics'!$C:$C,0)))</f>
        <v>% of potential achieved</v>
      </c>
      <c r="P1225" s="276" t="str">
        <f>IF(ISBLANK(INDEX('Policy Characteristics'!J:J,MATCH($C1225,'Policy Characteristics'!$C:$C,0))),"",INDEX('Policy Characteristics'!J:J,MATCH($C1225,'Policy Characteristics'!$C:$C,0)))</f>
        <v>**Description:** This policy stores CO2 in agricultural soils through improved tillage practices, retiring organic and marginal soils, and establishing windbreaks/shelterbelts. // **Guidance for setting values:** If this policy is fully implemented, approximately 70 MMT CO2 is stored in soils.</v>
      </c>
      <c r="Q1225" s="276" t="str">
        <f>IF(ISBLANK(INDEX('Policy Characteristics'!K:K,MATCH($C1225,'Policy Characteristics'!$C:$C,0))),"",INDEX('Policy Characteristics'!K:K,MATCH($C1225,'Policy Characteristics'!$C:$C,0)))</f>
        <v/>
      </c>
      <c r="R1225" s="276" t="str">
        <f>IF(ISBLANK(INDEX('Policy Characteristics'!L:L,MATCH($C1225,'Policy Characteristics'!$C:$C,0))),"",INDEX('Policy Characteristics'!L:L,MATCH($C1225,'Policy Characteristics'!$C:$C,0)))</f>
        <v/>
      </c>
    </row>
    <row r="1226" spans="1:18" x14ac:dyDescent="0.25">
      <c r="A1226" s="276" t="str">
        <f>IF(ISBLANK(INDEX('Policy Characteristics'!A:A,MATCH($C1226,'Policy Characteristics'!$C:$C,0))),"",INDEX('Policy Characteristics'!A:A,MATCH($C1226,'Policy Characteristics'!$C:$C,0)))</f>
        <v>Agriculture, Land Use, and Forestry</v>
      </c>
      <c r="B1226" s="285" t="str">
        <f>IF(ISBLANK(INDEX('Policy Characteristics'!B:B,MATCH($C1226,'Policy Characteristics'!$C:$C,0))),"",INDEX('Policy Characteristics'!B:B,MATCH($C1226,'Policy Characteristics'!$C:$C,0)))</f>
        <v>Improved Forest Management</v>
      </c>
      <c r="C1226" t="s">
        <v>447</v>
      </c>
      <c r="D1226" s="47"/>
      <c r="E1226" s="47"/>
      <c r="F1226" s="47"/>
      <c r="G1226" s="47"/>
      <c r="H1226" s="44">
        <v>63</v>
      </c>
      <c r="I1226" s="347" t="s">
        <v>44</v>
      </c>
      <c r="J1226" s="277" t="str">
        <f>IF(ISBLANK(INDEX('Policy Characteristics'!D:D,MATCH($C1226,'Policy Characteristics'!$C:$C,0))),"",INDEX('Policy Characteristics'!D:D,MATCH($C1226,'Policy Characteristics'!$C:$C,0)))</f>
        <v>Improved Forest Management</v>
      </c>
      <c r="K1226" s="276" t="str">
        <f>IF(ISBLANK(INDEX('Policy Characteristics'!E:E,MATCH($C1226,'Policy Characteristics'!$C:$C,0))),"",INDEX('Policy Characteristics'!E:E,MATCH($C1226,'Policy Characteristics'!$C:$C,0)))</f>
        <v>land forest management</v>
      </c>
      <c r="L1226" s="284">
        <f>IF(ISBLANK(INDEX('Policy Characteristics'!F:F,MATCH($C1226,'Policy Characteristics'!$C:$C,0))),"",INDEX('Policy Characteristics'!F:F,MATCH($C1226,'Policy Characteristics'!$C:$C,0)))</f>
        <v>0</v>
      </c>
      <c r="M1226" s="284">
        <f>IF(ISBLANK(INDEX('Policy Characteristics'!G:G,MATCH($C1226,'Policy Characteristics'!$C:$C,0))),"",INDEX('Policy Characteristics'!G:G,MATCH($C1226,'Policy Characteristics'!$C:$C,0)))</f>
        <v>1</v>
      </c>
      <c r="N1226" s="284">
        <f>IF(ISBLANK(INDEX('Policy Characteristics'!H:H,MATCH($C1226,'Policy Characteristics'!$C:$C,0))),"",INDEX('Policy Characteristics'!H:H,MATCH($C1226,'Policy Characteristics'!$C:$C,0)))</f>
        <v>0.01</v>
      </c>
      <c r="O1226" s="276" t="str">
        <f>IF(ISBLANK(INDEX('Policy Characteristics'!I:I,MATCH($C1226,'Policy Characteristics'!$C:$C,0))),"",INDEX('Policy Characteristics'!I:I,MATCH($C1226,'Policy Characteristics'!$C:$C,0)))</f>
        <v>% of potential achieved</v>
      </c>
      <c r="P1226" s="276" t="str">
        <f>IF(ISBLANK(INDEX('Policy Characteristics'!J:J,MATCH($C1226,'Policy Characteristics'!$C:$C,0))),"",INDEX('Policy Characteristics'!J:J,MATCH($C1226,'Policy Characteristics'!$C:$C,0)))</f>
        <v>**Description:** This policy increases CO2 sequestration by forests through improved forest management practices.  // **Guidance for setting values:** If this policy is fully implemented, 60% of the 94 million acres of forest not currently under best management practices will instead be managed with best practices by 2050.</v>
      </c>
      <c r="Q1226" s="276" t="str">
        <f>IF(ISBLANK(INDEX('Policy Characteristics'!K:K,MATCH($C1226,'Policy Characteristics'!$C:$C,0))),"",INDEX('Policy Characteristics'!K:K,MATCH($C1226,'Policy Characteristics'!$C:$C,0)))</f>
        <v>lulucf.html#forest-mgmt</v>
      </c>
      <c r="R1226" s="276" t="str">
        <f>IF(ISBLANK(INDEX('Policy Characteristics'!L:L,MATCH($C1226,'Policy Characteristics'!$C:$C,0))),"",INDEX('Policy Characteristics'!L:L,MATCH($C1226,'Policy Characteristics'!$C:$C,0)))</f>
        <v>improved-forest-management.html</v>
      </c>
    </row>
    <row r="1227" spans="1:18" x14ac:dyDescent="0.25">
      <c r="A1227" s="276" t="str">
        <f>IF(ISBLANK(INDEX('Policy Characteristics'!A:A,MATCH($C1227,'Policy Characteristics'!$C:$C,0))),"",INDEX('Policy Characteristics'!A:A,MATCH($C1227,'Policy Characteristics'!$C:$C,0)))</f>
        <v>Agriculture, Land Use, and Forestry</v>
      </c>
      <c r="B1227" s="285" t="str">
        <f>IF(ISBLANK(INDEX('Policy Characteristics'!B:B,MATCH($C1227,'Policy Characteristics'!$C:$C,0))),"",INDEX('Policy Characteristics'!B:B,MATCH($C1227,'Policy Characteristics'!$C:$C,0)))</f>
        <v>Livestock Measures</v>
      </c>
      <c r="C1227" t="s">
        <v>2835</v>
      </c>
      <c r="D1227" s="47"/>
      <c r="E1227" s="47"/>
      <c r="F1227" s="47"/>
      <c r="G1227" s="47"/>
      <c r="H1227" s="44">
        <v>64</v>
      </c>
      <c r="I1227" s="347" t="s">
        <v>44</v>
      </c>
      <c r="J1227" s="277" t="str">
        <f>IF(ISBLANK(INDEX('Policy Characteristics'!D:D,MATCH($C1227,'Policy Characteristics'!$C:$C,0))),"",INDEX('Policy Characteristics'!D:D,MATCH($C1227,'Policy Characteristics'!$C:$C,0)))</f>
        <v>Livestock Measures</v>
      </c>
      <c r="K1227" s="276" t="str">
        <f>IF(ISBLANK(INDEX('Policy Characteristics'!E:E,MATCH($C1227,'Policy Characteristics'!$C:$C,0))),"",INDEX('Policy Characteristics'!E:E,MATCH($C1227,'Policy Characteristics'!$C:$C,0)))</f>
        <v>indst livestock measures</v>
      </c>
      <c r="L1227" s="284">
        <f>IF(ISBLANK(INDEX('Policy Characteristics'!F:F,MATCH($C1227,'Policy Characteristics'!$C:$C,0))),"",INDEX('Policy Characteristics'!F:F,MATCH($C1227,'Policy Characteristics'!$C:$C,0)))</f>
        <v>0</v>
      </c>
      <c r="M1227" s="284">
        <f>IF(ISBLANK(INDEX('Policy Characteristics'!G:G,MATCH($C1227,'Policy Characteristics'!$C:$C,0))),"",INDEX('Policy Characteristics'!G:G,MATCH($C1227,'Policy Characteristics'!$C:$C,0)))</f>
        <v>1</v>
      </c>
      <c r="N1227" s="284">
        <f>IF(ISBLANK(INDEX('Policy Characteristics'!H:H,MATCH($C1227,'Policy Characteristics'!$C:$C,0))),"",INDEX('Policy Characteristics'!H:H,MATCH($C1227,'Policy Characteristics'!$C:$C,0)))</f>
        <v>0.01</v>
      </c>
      <c r="O1227" s="276" t="str">
        <f>IF(ISBLANK(INDEX('Policy Characteristics'!I:I,MATCH($C1227,'Policy Characteristics'!$C:$C,0))),"",INDEX('Policy Characteristics'!I:I,MATCH($C1227,'Policy Characteristics'!$C:$C,0)))</f>
        <v>% of potential achieved</v>
      </c>
      <c r="P1227" s="276" t="str">
        <f>IF(ISBLANK(INDEX('Policy Characteristics'!J:J,MATCH($C1227,'Policy Characteristics'!$C:$C,0))),"",INDEX('Policy Characteristics'!J:J,MATCH($C1227,'Policy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process emissions in 2050 are reduced by 10%.</v>
      </c>
      <c r="Q1227" s="276" t="str">
        <f>IF(ISBLANK(INDEX('Policy Characteristics'!K:K,MATCH($C1227,'Policy Characteristics'!$C:$C,0))),"",INDEX('Policy Characteristics'!K:K,MATCH($C1227,'Policy Characteristics'!$C:$C,0)))</f>
        <v>industry-ag-main.html#livestock</v>
      </c>
      <c r="R1227" s="276" t="str">
        <f>IF(ISBLANK(INDEX('Policy Characteristics'!L:L,MATCH($C1227,'Policy Characteristics'!$C:$C,0))),"",INDEX('Policy Characteristics'!L:L,MATCH($C1227,'Policy Characteristics'!$C:$C,0)))</f>
        <v>livestock-measures.html</v>
      </c>
    </row>
    <row r="1228" spans="1:18" x14ac:dyDescent="0.25">
      <c r="A1228" s="276" t="str">
        <f>IF(ISBLANK(INDEX('Policy Characteristics'!A:A,MATCH($C1228,'Policy Characteristics'!$C:$C,0))),"",INDEX('Policy Characteristics'!A:A,MATCH($C1228,'Policy Characteristics'!$C:$C,0)))</f>
        <v>Agriculture, Land Use, and Forestry</v>
      </c>
      <c r="B1228" s="285" t="str">
        <f>IF(ISBLANK(INDEX('Policy Characteristics'!B:B,MATCH($C1228,'Policy Characteristics'!$C:$C,0))),"",INDEX('Policy Characteristics'!B:B,MATCH($C1228,'Policy Characteristics'!$C:$C,0)))</f>
        <v>Wetland Restoration</v>
      </c>
      <c r="C1228" t="s">
        <v>448</v>
      </c>
      <c r="D1228" s="47"/>
      <c r="E1228" s="47"/>
      <c r="F1228" s="47"/>
      <c r="G1228" s="47"/>
      <c r="H1228" s="44">
        <v>178</v>
      </c>
      <c r="I1228" s="347" t="s">
        <v>44</v>
      </c>
      <c r="J1228" s="277" t="str">
        <f>IF(ISBLANK(INDEX('Policy Characteristics'!D:D,MATCH($C1228,'Policy Characteristics'!$C:$C,0))),"",INDEX('Policy Characteristics'!D:D,MATCH($C1228,'Policy Characteristics'!$C:$C,0)))</f>
        <v>Wetland Restoration</v>
      </c>
      <c r="K1228" s="276" t="str">
        <f>IF(ISBLANK(INDEX('Policy Characteristics'!E:E,MATCH($C1228,'Policy Characteristics'!$C:$C,0))),"",INDEX('Policy Characteristics'!E:E,MATCH($C1228,'Policy Characteristics'!$C:$C,0)))</f>
        <v>land peatland restoration</v>
      </c>
      <c r="L1228" s="284">
        <f>IF(ISBLANK(INDEX('Policy Characteristics'!F:F,MATCH($C1228,'Policy Characteristics'!$C:$C,0))),"",INDEX('Policy Characteristics'!F:F,MATCH($C1228,'Policy Characteristics'!$C:$C,0)))</f>
        <v>0</v>
      </c>
      <c r="M1228" s="284">
        <f>IF(ISBLANK(INDEX('Policy Characteristics'!G:G,MATCH($C1228,'Policy Characteristics'!$C:$C,0))),"",INDEX('Policy Characteristics'!G:G,MATCH($C1228,'Policy Characteristics'!$C:$C,0)))</f>
        <v>1</v>
      </c>
      <c r="N1228" s="284">
        <f>IF(ISBLANK(INDEX('Policy Characteristics'!H:H,MATCH($C1228,'Policy Characteristics'!$C:$C,0))),"",INDEX('Policy Characteristics'!H:H,MATCH($C1228,'Policy Characteristics'!$C:$C,0)))</f>
        <v>0.01</v>
      </c>
      <c r="O1228" s="276" t="str">
        <f>IF(ISBLANK(INDEX('Policy Characteristics'!I:I,MATCH($C1228,'Policy Characteristics'!$C:$C,0))),"",INDEX('Policy Characteristics'!I:I,MATCH($C1228,'Policy Characteristics'!$C:$C,0)))</f>
        <v>% of potential achieved</v>
      </c>
      <c r="P1228" s="276" t="str">
        <f>IF(ISBLANK(INDEX('Policy Characteristics'!J:J,MATCH($C1228,'Policy Characteristics'!$C:$C,0))),"",INDEX('Policy Characteristics'!J:J,MATCH($C1228,'Policy Characteristics'!$C:$C,0)))</f>
        <v>**Description:** This policy increases CO2 sequestration by restoring wetlands and riparian forest buffers.  // **Guidance for setting values:** If this policy is fully implemented, 2.5 million acres of wetlands will be restored and the 6 percent of US stream miles associated with agricultural use will be restored.</v>
      </c>
      <c r="Q1228" s="276" t="str">
        <f>IF(ISBLANK(INDEX('Policy Characteristics'!K:K,MATCH($C1228,'Policy Characteristics'!$C:$C,0))),"",INDEX('Policy Characteristics'!K:K,MATCH($C1228,'Policy Characteristics'!$C:$C,0)))</f>
        <v/>
      </c>
      <c r="R1228" s="276" t="str">
        <f>IF(ISBLANK(INDEX('Policy Characteristics'!L:L,MATCH($C1228,'Policy Characteristics'!$C:$C,0))),"",INDEX('Policy Characteristics'!L:L,MATCH($C1228,'Policy Characteristics'!$C:$C,0)))</f>
        <v>peatland-restoration.html</v>
      </c>
    </row>
    <row r="1229" spans="1:18" x14ac:dyDescent="0.25">
      <c r="A1229" s="276" t="str">
        <f>IF(ISBLANK(INDEX('Policy Characteristics'!A:A,MATCH($C1229,'Policy Characteristics'!$C:$C,0))),"",INDEX('Policy Characteristics'!A:A,MATCH($C1229,'Policy Characteristics'!$C:$C,0)))</f>
        <v>Agriculture, Land Use, and Forestry</v>
      </c>
      <c r="B1229" s="285" t="str">
        <f>IF(ISBLANK(INDEX('Policy Characteristics'!B:B,MATCH($C1229,'Policy Characteristics'!$C:$C,0))),"",INDEX('Policy Characteristics'!B:B,MATCH($C1229,'Policy Characteristics'!$C:$C,0)))</f>
        <v>Shift to Non-Animal Products</v>
      </c>
      <c r="C1229" t="s">
        <v>2466</v>
      </c>
      <c r="D1229" s="47"/>
      <c r="E1229" s="47"/>
      <c r="F1229" s="47"/>
      <c r="G1229" s="47"/>
      <c r="H1229" s="44">
        <v>434</v>
      </c>
      <c r="I1229" s="347" t="s">
        <v>44</v>
      </c>
      <c r="J1229" s="277" t="str">
        <f>IF(ISBLANK(INDEX('Policy Characteristics'!D:D,MATCH($C1229,'Policy Characteristics'!$C:$C,0))),"",INDEX('Policy Characteristics'!D:D,MATCH($C1229,'Policy Characteristics'!$C:$C,0)))</f>
        <v>Shift to Non-Animal Products</v>
      </c>
      <c r="K1229" s="276" t="str">
        <f>IF(ISBLANK(INDEX('Policy Characteristics'!E:E,MATCH($C1229,'Policy Characteristics'!$C:$C,0))),"",INDEX('Policy Characteristics'!E:E,MATCH($C1229,'Policy Characteristics'!$C:$C,0)))</f>
        <v>indst shift to nonanimal products</v>
      </c>
      <c r="L1229" s="284">
        <f>IF(ISBLANK(INDEX('Policy Characteristics'!F:F,MATCH($C1229,'Policy Characteristics'!$C:$C,0))),"",INDEX('Policy Characteristics'!F:F,MATCH($C1229,'Policy Characteristics'!$C:$C,0)))</f>
        <v>0</v>
      </c>
      <c r="M1229" s="284">
        <f>IF(ISBLANK(INDEX('Policy Characteristics'!G:G,MATCH($C1229,'Policy Characteristics'!$C:$C,0))),"",INDEX('Policy Characteristics'!G:G,MATCH($C1229,'Policy Characteristics'!$C:$C,0)))</f>
        <v>1</v>
      </c>
      <c r="N1229" s="284">
        <f>IF(ISBLANK(INDEX('Policy Characteristics'!H:H,MATCH($C1229,'Policy Characteristics'!$C:$C,0))),"",INDEX('Policy Characteristics'!H:H,MATCH($C1229,'Policy Characteristics'!$C:$C,0)))</f>
        <v>0.01</v>
      </c>
      <c r="O1229" s="276" t="str">
        <f>IF(ISBLANK(INDEX('Policy Characteristics'!I:I,MATCH($C1229,'Policy Characteristics'!$C:$C,0))),"",INDEX('Policy Characteristics'!I:I,MATCH($C1229,'Policy Characteristics'!$C:$C,0)))</f>
        <v>% reduction in animal products</v>
      </c>
      <c r="P1229" s="276" t="str">
        <f>IF(ISBLANK(INDEX('Policy Characteristics'!J:J,MATCH($C1229,'Policy Characteristics'!$C:$C,0))),"",INDEX('Policy Characteristics'!J:J,MATCH($C1229,'Policy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the U.S. were to achieve a rate similar to that in Europe (70 kg/person/yr), Japan (36 kg/person/yr), or India (3 kg/person/yr), this would be a reduction of 29% (Europe), 64% (Japan), or 97% (India) respectively.</v>
      </c>
      <c r="Q1229" s="276" t="str">
        <f>IF(ISBLANK(INDEX('Policy Characteristics'!K:K,MATCH($C1229,'Policy Characteristics'!$C:$C,0))),"",INDEX('Policy Characteristics'!K:K,MATCH($C1229,'Policy Characteristics'!$C:$C,0)))</f>
        <v/>
      </c>
      <c r="R1229" s="276" t="str">
        <f>IF(ISBLANK(INDEX('Policy Characteristics'!L:L,MATCH($C1229,'Policy Characteristics'!$C:$C,0))),"",INDEX('Policy Characteristics'!L:L,MATCH($C1229,'Policy Characteristics'!$C:$C,0)))</f>
        <v>shift-to-non-animal-products.html</v>
      </c>
    </row>
    <row r="1230" spans="1:18" s="2" customFormat="1" x14ac:dyDescent="0.25">
      <c r="A1230" s="276" t="str">
        <f>IF(ISBLANK(INDEX('Policy Characteristics'!A:A,MATCH($C1230,'Policy Characteristics'!$C:$C,0))),"",INDEX('Policy Characteristics'!A:A,MATCH($C1230,'Policy Characteristics'!$C:$C,0)))</f>
        <v>District Heat and Hydrogen</v>
      </c>
      <c r="B1230" s="285" t="str">
        <f>IF(ISBLANK(INDEX('Policy Characteristics'!B:B,MATCH($C1230,'Policy Characteristics'!$C:$C,0))),"",INDEX('Policy Characteristics'!B:B,MATCH($C1230,'Policy Characteristics'!$C:$C,0)))</f>
        <v>Use CHP for District Heat</v>
      </c>
      <c r="C1230" s="340" t="s">
        <v>301</v>
      </c>
      <c r="D1230" s="6"/>
      <c r="E1230" s="6"/>
      <c r="F1230" s="6"/>
      <c r="G1230" s="6"/>
      <c r="H1230" s="44">
        <v>68</v>
      </c>
      <c r="I1230" s="348" t="s">
        <v>44</v>
      </c>
      <c r="J1230" s="277" t="str">
        <f>IF(ISBLANK(INDEX('Policy Characteristics'!D:D,MATCH($C1230,'Policy Characteristics'!$C:$C,0))),"",INDEX('Policy Characteristics'!D:D,MATCH($C1230,'Policy Characteristics'!$C:$C,0)))</f>
        <v>District Heat CHP</v>
      </c>
      <c r="K1230" s="276" t="str">
        <f>IF(ISBLANK(INDEX('Policy Characteristics'!E:E,MATCH($C1230,'Policy Characteristics'!$C:$C,0))),"",INDEX('Policy Characteristics'!E:E,MATCH($C1230,'Policy Characteristics'!$C:$C,0)))</f>
        <v>heat convert heat to CHP</v>
      </c>
      <c r="L1230" s="284">
        <f>IF(ISBLANK(INDEX('Policy Characteristics'!F:F,MATCH($C1230,'Policy Characteristics'!$C:$C,0))),"",INDEX('Policy Characteristics'!F:F,MATCH($C1230,'Policy Characteristics'!$C:$C,0)))</f>
        <v>0</v>
      </c>
      <c r="M1230" s="284">
        <f>IF(ISBLANK(INDEX('Policy Characteristics'!G:G,MATCH($C1230,'Policy Characteristics'!$C:$C,0))),"",INDEX('Policy Characteristics'!G:G,MATCH($C1230,'Policy Characteristics'!$C:$C,0)))</f>
        <v>1</v>
      </c>
      <c r="N1230" s="284">
        <f>IF(ISBLANK(INDEX('Policy Characteristics'!H:H,MATCH($C1230,'Policy Characteristics'!$C:$C,0))),"",INDEX('Policy Characteristics'!H:H,MATCH($C1230,'Policy Characteristics'!$C:$C,0)))</f>
        <v>0.01</v>
      </c>
      <c r="O1230" s="276" t="str">
        <f>IF(ISBLANK(INDEX('Policy Characteristics'!I:I,MATCH($C1230,'Policy Characteristics'!$C:$C,0))),"",INDEX('Policy Characteristics'!I:I,MATCH($C1230,'Policy Characteristics'!$C:$C,0)))</f>
        <v>% non-CHP heat converted</v>
      </c>
      <c r="P1230" s="276" t="str">
        <f>IF(ISBLANK(INDEX('Policy Characteristics'!J:J,MATCH($C1230,'Policy Characteristics'!$C:$C,0))),"",INDEX('Policy Characteristics'!J:J,MATCH($C1230,'Policy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In the BAU Scenario, the fraction of heat derived from CHP plants is constant at roughly 50%.  Therefore, a policy setting of 50% would increase the CHP fraction to 75% in 2050.</v>
      </c>
      <c r="Q1230" s="276" t="str">
        <f>IF(ISBLANK(INDEX('Policy Characteristics'!K:K,MATCH($C1230,'Policy Characteristics'!$C:$C,0))),"",INDEX('Policy Characteristics'!K:K,MATCH($C1230,'Policy Characteristics'!$C:$C,0)))</f>
        <v>district-heating.html#chp</v>
      </c>
      <c r="R1230" s="276" t="str">
        <f>IF(ISBLANK(INDEX('Policy Characteristics'!L:L,MATCH($C1230,'Policy Characteristics'!$C:$C,0))),"",INDEX('Policy Characteristics'!L:L,MATCH($C1230,'Policy Characteristics'!$C:$C,0)))</f>
        <v>convert-non-chp-heat-production.html</v>
      </c>
    </row>
    <row r="1231" spans="1:18" s="2" customFormat="1" x14ac:dyDescent="0.25">
      <c r="A1231" s="276" t="str">
        <f>IF(ISBLANK(INDEX('Policy Characteristics'!A:A,MATCH($C1231,'Policy Characteristics'!$C:$C,0))),"",INDEX('Policy Characteristics'!A:A,MATCH($C1231,'Policy Characteristics'!$C:$C,0)))</f>
        <v>District Heat and Hydrogen</v>
      </c>
      <c r="B1231" s="285" t="str">
        <f>IF(ISBLANK(INDEX('Policy Characteristics'!B:B,MATCH($C1231,'Policy Characteristics'!$C:$C,0))),"",INDEX('Policy Characteristics'!B:B,MATCH($C1231,'Policy Characteristics'!$C:$C,0)))</f>
        <v>Produce District Heat with Hydrogen</v>
      </c>
      <c r="C1231" s="340" t="s">
        <v>2769</v>
      </c>
      <c r="D1231" s="6"/>
      <c r="E1231" s="6"/>
      <c r="F1231" s="6"/>
      <c r="G1231" s="6"/>
      <c r="H1231" s="44">
        <v>176</v>
      </c>
      <c r="I1231" s="348" t="s">
        <v>44</v>
      </c>
      <c r="J1231" s="277" t="str">
        <f>IF(ISBLANK(INDEX('Policy Characteristics'!D:D,MATCH($C1231,'Policy Characteristics'!$C:$C,0))),"",INDEX('Policy Characteristics'!D:D,MATCH($C1231,'Policy Characteristics'!$C:$C,0)))</f>
        <v>District Heat Fuel Switching</v>
      </c>
      <c r="K1231" s="276" t="str">
        <f>IF(ISBLANK(INDEX('Policy Characteristics'!E:E,MATCH($C1231,'Policy Characteristics'!$C:$C,0))),"",INDEX('Policy Characteristics'!E:E,MATCH($C1231,'Policy Characteristics'!$C:$C,0)))</f>
        <v>heat fuel type shifting</v>
      </c>
      <c r="L1231" s="284">
        <f>IF(ISBLANK(INDEX('Policy Characteristics'!F:F,MATCH($C1231,'Policy Characteristics'!$C:$C,0))),"",INDEX('Policy Characteristics'!F:F,MATCH($C1231,'Policy Characteristics'!$C:$C,0)))</f>
        <v>0</v>
      </c>
      <c r="M1231" s="284">
        <f>IF(ISBLANK(INDEX('Policy Characteristics'!G:G,MATCH($C1231,'Policy Characteristics'!$C:$C,0))),"",INDEX('Policy Characteristics'!G:G,MATCH($C1231,'Policy Characteristics'!$C:$C,0)))</f>
        <v>1</v>
      </c>
      <c r="N1231" s="284">
        <f>IF(ISBLANK(INDEX('Policy Characteristics'!H:H,MATCH($C1231,'Policy Characteristics'!$C:$C,0))),"",INDEX('Policy Characteristics'!H:H,MATCH($C1231,'Policy Characteristics'!$C:$C,0)))</f>
        <v>0.01</v>
      </c>
      <c r="O1231" s="276" t="str">
        <f>IF(ISBLANK(INDEX('Policy Characteristics'!I:I,MATCH($C1231,'Policy Characteristics'!$C:$C,0))),"",INDEX('Policy Characteristics'!I:I,MATCH($C1231,'Policy Characteristics'!$C:$C,0)))</f>
        <v>% of fuel use</v>
      </c>
      <c r="P1231" s="276" t="str">
        <f>IF(ISBLANK(INDEX('Policy Characteristics'!J:J,MATCH($C1231,'Policy Characteristics'!$C:$C,0))),"",INDEX('Policy Characteristics'!J:J,MATCH($C1231,'Policy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v>
      </c>
      <c r="Q1231" s="276" t="str">
        <f>IF(ISBLANK(INDEX('Policy Characteristics'!K:K,MATCH($C1231,'Policy Characteristics'!$C:$C,0))),"",INDEX('Policy Characteristics'!K:K,MATCH($C1231,'Policy Characteristics'!$C:$C,0)))</f>
        <v>district-heating.html#convert-coal</v>
      </c>
      <c r="R1231" s="276" t="str">
        <f>IF(ISBLANK(INDEX('Policy Characteristics'!L:L,MATCH($C1231,'Policy Characteristics'!$C:$C,0))),"",INDEX('Policy Characteristics'!L:L,MATCH($C1231,'Policy Characteristics'!$C:$C,0)))</f>
        <v>district-heat-fuel-switching.html</v>
      </c>
    </row>
    <row r="1232" spans="1:18" s="2" customFormat="1" x14ac:dyDescent="0.25">
      <c r="A1232" s="276" t="str">
        <f>IF(ISBLANK(INDEX('Policy Characteristics'!A:A,MATCH($C1232,'Policy Characteristics'!$C:$C,0))),"",INDEX('Policy Characteristics'!A:A,MATCH($C1232,'Policy Characteristics'!$C:$C,0)))</f>
        <v>District Heat and Hydrogen</v>
      </c>
      <c r="B1232" s="285" t="str">
        <f>IF(ISBLANK(INDEX('Policy Characteristics'!B:B,MATCH($C1232,'Policy Characteristics'!$C:$C,0))),"",INDEX('Policy Characteristics'!B:B,MATCH($C1232,'Policy Characteristics'!$C:$C,0)))</f>
        <v>Shift Hydrogen Production to Electrolysis</v>
      </c>
      <c r="C1232" s="340" t="s">
        <v>2504</v>
      </c>
      <c r="D1232" s="6"/>
      <c r="E1232" s="6"/>
      <c r="F1232" s="6"/>
      <c r="G1232" s="6"/>
      <c r="H1232" s="44">
        <v>450</v>
      </c>
      <c r="I1232" s="348" t="s">
        <v>44</v>
      </c>
      <c r="J1232" s="277" t="str">
        <f>IF(ISBLANK(INDEX('Policy Characteristics'!D:D,MATCH($C1232,'Policy Characteristics'!$C:$C,0))),"",INDEX('Policy Characteristics'!D:D,MATCH($C1232,'Policy Characteristics'!$C:$C,0)))</f>
        <v>Hydrogen Electrolysis</v>
      </c>
      <c r="K1232" s="276" t="str">
        <f>IF(ISBLANK(INDEX('Policy Characteristics'!E:E,MATCH($C1232,'Policy Characteristics'!$C:$C,0))),"",INDEX('Policy Characteristics'!E:E,MATCH($C1232,'Policy Characteristics'!$C:$C,0)))</f>
        <v>hydgn shift production pathways</v>
      </c>
      <c r="L1232" s="284">
        <f>IF(ISBLANK(INDEX('Policy Characteristics'!F:F,MATCH($C1232,'Policy Characteristics'!$C:$C,0))),"",INDEX('Policy Characteristics'!F:F,MATCH($C1232,'Policy Characteristics'!$C:$C,0)))</f>
        <v>0</v>
      </c>
      <c r="M1232" s="284">
        <f>IF(ISBLANK(INDEX('Policy Characteristics'!G:G,MATCH($C1232,'Policy Characteristics'!$C:$C,0))),"",INDEX('Policy Characteristics'!G:G,MATCH($C1232,'Policy Characteristics'!$C:$C,0)))</f>
        <v>1</v>
      </c>
      <c r="N1232" s="284">
        <f>IF(ISBLANK(INDEX('Policy Characteristics'!H:H,MATCH($C1232,'Policy Characteristics'!$C:$C,0))),"",INDEX('Policy Characteristics'!H:H,MATCH($C1232,'Policy Characteristics'!$C:$C,0)))</f>
        <v>0.01</v>
      </c>
      <c r="O1232" s="276" t="str">
        <f>IF(ISBLANK(INDEX('Policy Characteristics'!I:I,MATCH($C1232,'Policy Characteristics'!$C:$C,0))),"",INDEX('Policy Characteristics'!I:I,MATCH($C1232,'Policy Characteristics'!$C:$C,0)))</f>
        <v>% of hydrogen production</v>
      </c>
      <c r="P1232" s="276" t="str">
        <f>IF(ISBLANK(INDEX('Policy Characteristics'!J:J,MATCH($C1232,'Policy Characteristics'!$C:$C,0))),"",INDEX('Policy Characteristics'!J:J,MATCH($C1232,'Policy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232" s="276" t="str">
        <f>IF(ISBLANK(INDEX('Policy Characteristics'!K:K,MATCH($C1232,'Policy Characteristics'!$C:$C,0))),"",INDEX('Policy Characteristics'!K:K,MATCH($C1232,'Policy Characteristics'!$C:$C,0)))</f>
        <v/>
      </c>
      <c r="R1232" s="276" t="str">
        <f>IF(ISBLANK(INDEX('Policy Characteristics'!L:L,MATCH($C1232,'Policy Characteristics'!$C:$C,0))),"",INDEX('Policy Characteristics'!L:L,MATCH($C1232,'Policy Characteristics'!$C:$C,0)))</f>
        <v>switch-hydrogen-production-pathway.html</v>
      </c>
    </row>
    <row r="1233" spans="1:18" s="4" customFormat="1" x14ac:dyDescent="0.25">
      <c r="A1233" s="276" t="str">
        <f>IF(ISBLANK(INDEX('Policy Characteristics'!A:A,MATCH($C1233,'Policy Characteristics'!$C:$C,0))),"",INDEX('Policy Characteristics'!A:A,MATCH($C1233,'Policy Characteristics'!$C:$C,0)))</f>
        <v>Cross-Sector</v>
      </c>
      <c r="B1233" s="285" t="str">
        <f>IF(ISBLANK(INDEX('Policy Characteristics'!B:B,MATCH($C1233,'Policy Characteristics'!$C:$C,0))),"",INDEX('Policy Characteristics'!B:B,MATCH($C1233,'Policy Characteristics'!$C:$C,0)))</f>
        <v>Carbon Price</v>
      </c>
      <c r="C1233" t="s">
        <v>2437</v>
      </c>
      <c r="D1233" s="47" t="s">
        <v>346</v>
      </c>
      <c r="E1233" s="47"/>
      <c r="F1233" s="47" t="s">
        <v>350</v>
      </c>
      <c r="G1233" s="47"/>
      <c r="H1233" s="44">
        <v>171</v>
      </c>
      <c r="I1233" s="347" t="s">
        <v>44</v>
      </c>
      <c r="J1233" s="277" t="str">
        <f>IF(ISBLANK(INDEX('Policy Characteristics'!D:D,MATCH($C1233,'Policy Characteristics'!$C:$C,0))),"",INDEX('Policy Characteristics'!D:D,MATCH($C1233,'Policy Characteristics'!$C:$C,0)))</f>
        <v>Carbon Price</v>
      </c>
      <c r="K1233" s="276" t="str">
        <f>IF(ISBLANK(INDEX('Policy Characteristics'!E:E,MATCH($C1233,'Policy Characteristics'!$C:$C,0))),"",INDEX('Policy Characteristics'!E:E,MATCH($C1233,'Policy Characteristics'!$C:$C,0)))</f>
        <v>cross carbon tax</v>
      </c>
      <c r="L1233" s="276">
        <f>IF(ISBLANK(INDEX('Policy Characteristics'!F:F,MATCH($C1233,'Policy Characteristics'!$C:$C,0))),"",INDEX('Policy Characteristics'!F:F,MATCH($C1233,'Policy Characteristics'!$C:$C,0)))</f>
        <v>0</v>
      </c>
      <c r="M1233" s="276">
        <f>IF(ISBLANK(INDEX('Policy Characteristics'!G:G,MATCH($C1233,'Policy Characteristics'!$C:$C,0))),"",INDEX('Policy Characteristics'!G:G,MATCH($C1233,'Policy Characteristics'!$C:$C,0)))</f>
        <v>300</v>
      </c>
      <c r="N1233" s="276">
        <f>IF(ISBLANK(INDEX('Policy Characteristics'!H:H,MATCH($C1233,'Policy Characteristics'!$C:$C,0))),"",INDEX('Policy Characteristics'!H:H,MATCH($C1233,'Policy Characteristics'!$C:$C,0)))</f>
        <v>5</v>
      </c>
      <c r="O1233" s="276" t="str">
        <f>IF(ISBLANK(INDEX('Policy Characteristics'!I:I,MATCH($C1233,'Policy Characteristics'!$C:$C,0))),"",INDEX('Policy Characteristics'!I:I,MATCH($C1233,'Policy Characteristics'!$C:$C,0)))</f>
        <v>$/metric ton CO2e</v>
      </c>
      <c r="P1233" s="276" t="str">
        <f>IF(ISBLANK(INDEX('Policy Characteristics'!J:J,MATCH($C1233,'Policy Characteristics'!$C:$C,0))),"",INDEX('Policy Characteristics'!J:J,MATCH($C1233,'Policy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3" s="276" t="str">
        <f>IF(ISBLANK(INDEX('Policy Characteristics'!K:K,MATCH($C1233,'Policy Characteristics'!$C:$C,0))),"",INDEX('Policy Characteristics'!K:K,MATCH($C1233,'Policy Characteristics'!$C:$C,0)))</f>
        <v>fuels.html#carbon-tax</v>
      </c>
      <c r="R1233" s="276" t="str">
        <f>IF(ISBLANK(INDEX('Policy Characteristics'!L:L,MATCH($C1233,'Policy Characteristics'!$C:$C,0))),"",INDEX('Policy Characteristics'!L:L,MATCH($C1233,'Policy Characteristics'!$C:$C,0)))</f>
        <v>carbon-tax.html</v>
      </c>
    </row>
    <row r="1234" spans="1:18" s="4" customFormat="1" x14ac:dyDescent="0.25">
      <c r="A1234" s="276" t="str">
        <f>IF(ISBLANK(INDEX('Policy Characteristics'!A:A,MATCH($C1234,'Policy Characteristics'!$C:$C,0))),"",INDEX('Policy Characteristics'!A:A,MATCH($C1234,'Policy Characteristics'!$C:$C,0)))</f>
        <v>Cross-Sector</v>
      </c>
      <c r="B1234" s="285" t="str">
        <f>IF(ISBLANK(INDEX('Policy Characteristics'!B:B,MATCH($C1234,'Policy Characteristics'!$C:$C,0))),"",INDEX('Policy Characteristics'!B:B,MATCH($C1234,'Policy Characteristics'!$C:$C,0)))</f>
        <v>Carbon Price</v>
      </c>
      <c r="C1234" s="276" t="str">
        <f t="shared" ref="C1234" si="49">C$1233</f>
        <v>Additional Carbon Tax Rate</v>
      </c>
      <c r="D1234" s="47" t="s">
        <v>354</v>
      </c>
      <c r="E1234" s="47"/>
      <c r="F1234" s="47" t="s">
        <v>355</v>
      </c>
      <c r="G1234" s="47"/>
      <c r="H1234" s="44">
        <v>172</v>
      </c>
      <c r="I1234" s="347" t="s">
        <v>44</v>
      </c>
      <c r="J1234" s="277" t="str">
        <f>IF(ISBLANK(INDEX('Policy Characteristics'!D:D,MATCH($C1234,'Policy Characteristics'!$C:$C,0))),"",INDEX('Policy Characteristics'!D:D,MATCH($C1234,'Policy Characteristics'!$C:$C,0)))</f>
        <v>Carbon Price</v>
      </c>
      <c r="K1234" s="276" t="str">
        <f>IF(ISBLANK(INDEX('Policy Characteristics'!E:E,MATCH($C1234,'Policy Characteristics'!$C:$C,0))),"",INDEX('Policy Characteristics'!E:E,MATCH($C1234,'Policy Characteristics'!$C:$C,0)))</f>
        <v>cross carbon tax</v>
      </c>
      <c r="L1234" s="276">
        <f>IF(ISBLANK(INDEX('Policy Characteristics'!F:F,MATCH($C1234,'Policy Characteristics'!$C:$C,0))),"",INDEX('Policy Characteristics'!F:F,MATCH($C1234,'Policy Characteristics'!$C:$C,0)))</f>
        <v>0</v>
      </c>
      <c r="M1234" s="276">
        <f>IF(ISBLANK(INDEX('Policy Characteristics'!G:G,MATCH($C1234,'Policy Characteristics'!$C:$C,0))),"",INDEX('Policy Characteristics'!G:G,MATCH($C1234,'Policy Characteristics'!$C:$C,0)))</f>
        <v>300</v>
      </c>
      <c r="N1234" s="276">
        <f>IF(ISBLANK(INDEX('Policy Characteristics'!H:H,MATCH($C1234,'Policy Characteristics'!$C:$C,0))),"",INDEX('Policy Characteristics'!H:H,MATCH($C1234,'Policy Characteristics'!$C:$C,0)))</f>
        <v>5</v>
      </c>
      <c r="O1234" s="276" t="str">
        <f>IF(ISBLANK(INDEX('Policy Characteristics'!I:I,MATCH($C1234,'Policy Characteristics'!$C:$C,0))),"",INDEX('Policy Characteristics'!I:I,MATCH($C1234,'Policy Characteristics'!$C:$C,0)))</f>
        <v>$/metric ton CO2e</v>
      </c>
      <c r="P1234" s="276" t="str">
        <f>IF(ISBLANK(INDEX('Policy Characteristics'!J:J,MATCH($C1234,'Policy Characteristics'!$C:$C,0))),"",INDEX('Policy Characteristics'!J:J,MATCH($C1234,'Policy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4" s="276" t="str">
        <f>IF(ISBLANK(INDEX('Policy Characteristics'!K:K,MATCH($C1234,'Policy Characteristics'!$C:$C,0))),"",INDEX('Policy Characteristics'!K:K,MATCH($C1234,'Policy Characteristics'!$C:$C,0)))</f>
        <v>fuels.html#carbon-tax</v>
      </c>
      <c r="R1234" s="276" t="str">
        <f>IF(ISBLANK(INDEX('Policy Characteristics'!L:L,MATCH($C1234,'Policy Characteristics'!$C:$C,0))),"",INDEX('Policy Characteristics'!L:L,MATCH($C1234,'Policy Characteristics'!$C:$C,0)))</f>
        <v>carbon-tax.html</v>
      </c>
    </row>
    <row r="1235" spans="1:18" s="4" customFormat="1" x14ac:dyDescent="0.25">
      <c r="A1235" s="276" t="str">
        <f>IF(ISBLANK(INDEX('Policy Characteristics'!A:A,MATCH($C1235,'Policy Characteristics'!$C:$C,0))),"",INDEX('Policy Characteristics'!A:A,MATCH($C1235,'Policy Characteristics'!$C:$C,0)))</f>
        <v>Cross-Sector</v>
      </c>
      <c r="B1235" s="285" t="str">
        <f>IF(ISBLANK(INDEX('Policy Characteristics'!B:B,MATCH($C1235,'Policy Characteristics'!$C:$C,0))),"",INDEX('Policy Characteristics'!B:B,MATCH($C1235,'Policy Characteristics'!$C:$C,0)))</f>
        <v>Carbon Price</v>
      </c>
      <c r="C1235" s="276" t="str">
        <f t="shared" ref="C1235:C1238" si="50">C$1233</f>
        <v>Additional Carbon Tax Rate</v>
      </c>
      <c r="D1235" s="47" t="s">
        <v>348</v>
      </c>
      <c r="E1235" s="47"/>
      <c r="F1235" s="47" t="s">
        <v>352</v>
      </c>
      <c r="G1235" s="47"/>
      <c r="H1235" s="44">
        <v>173</v>
      </c>
      <c r="I1235" s="347" t="s">
        <v>44</v>
      </c>
      <c r="J1235" s="277" t="str">
        <f>IF(ISBLANK(INDEX('Policy Characteristics'!D:D,MATCH($C1235,'Policy Characteristics'!$C:$C,0))),"",INDEX('Policy Characteristics'!D:D,MATCH($C1235,'Policy Characteristics'!$C:$C,0)))</f>
        <v>Carbon Price</v>
      </c>
      <c r="K1235" s="276" t="str">
        <f>IF(ISBLANK(INDEX('Policy Characteristics'!E:E,MATCH($C1235,'Policy Characteristics'!$C:$C,0))),"",INDEX('Policy Characteristics'!E:E,MATCH($C1235,'Policy Characteristics'!$C:$C,0)))</f>
        <v>cross carbon tax</v>
      </c>
      <c r="L1235" s="276">
        <f>IF(ISBLANK(INDEX('Policy Characteristics'!F:F,MATCH($C1235,'Policy Characteristics'!$C:$C,0))),"",INDEX('Policy Characteristics'!F:F,MATCH($C1235,'Policy Characteristics'!$C:$C,0)))</f>
        <v>0</v>
      </c>
      <c r="M1235" s="276">
        <f>IF(ISBLANK(INDEX('Policy Characteristics'!G:G,MATCH($C1235,'Policy Characteristics'!$C:$C,0))),"",INDEX('Policy Characteristics'!G:G,MATCH($C1235,'Policy Characteristics'!$C:$C,0)))</f>
        <v>300</v>
      </c>
      <c r="N1235" s="276">
        <f>IF(ISBLANK(INDEX('Policy Characteristics'!H:H,MATCH($C1235,'Policy Characteristics'!$C:$C,0))),"",INDEX('Policy Characteristics'!H:H,MATCH($C1235,'Policy Characteristics'!$C:$C,0)))</f>
        <v>5</v>
      </c>
      <c r="O1235" s="276" t="str">
        <f>IF(ISBLANK(INDEX('Policy Characteristics'!I:I,MATCH($C1235,'Policy Characteristics'!$C:$C,0))),"",INDEX('Policy Characteristics'!I:I,MATCH($C1235,'Policy Characteristics'!$C:$C,0)))</f>
        <v>$/metric ton CO2e</v>
      </c>
      <c r="P1235" s="276" t="str">
        <f>IF(ISBLANK(INDEX('Policy Characteristics'!J:J,MATCH($C1235,'Policy Characteristics'!$C:$C,0))),"",INDEX('Policy Characteristics'!J:J,MATCH($C1235,'Policy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5" s="276" t="str">
        <f>IF(ISBLANK(INDEX('Policy Characteristics'!K:K,MATCH($C1235,'Policy Characteristics'!$C:$C,0))),"",INDEX('Policy Characteristics'!K:K,MATCH($C1235,'Policy Characteristics'!$C:$C,0)))</f>
        <v>fuels.html#carbon-tax</v>
      </c>
      <c r="R1235" s="276" t="str">
        <f>IF(ISBLANK(INDEX('Policy Characteristics'!L:L,MATCH($C1235,'Policy Characteristics'!$C:$C,0))),"",INDEX('Policy Characteristics'!L:L,MATCH($C1235,'Policy Characteristics'!$C:$C,0)))</f>
        <v>carbon-tax.html</v>
      </c>
    </row>
    <row r="1236" spans="1:18" s="4" customFormat="1" x14ac:dyDescent="0.25">
      <c r="A1236" s="276" t="str">
        <f>IF(ISBLANK(INDEX('Policy Characteristics'!A:A,MATCH($C1236,'Policy Characteristics'!$C:$C,0))),"",INDEX('Policy Characteristics'!A:A,MATCH($C1236,'Policy Characteristics'!$C:$C,0)))</f>
        <v>Cross-Sector</v>
      </c>
      <c r="B1236" s="285" t="str">
        <f>IF(ISBLANK(INDEX('Policy Characteristics'!B:B,MATCH($C1236,'Policy Characteristics'!$C:$C,0))),"",INDEX('Policy Characteristics'!B:B,MATCH($C1236,'Policy Characteristics'!$C:$C,0)))</f>
        <v>Carbon Price</v>
      </c>
      <c r="C1236" s="276" t="str">
        <f t="shared" si="50"/>
        <v>Additional Carbon Tax Rate</v>
      </c>
      <c r="D1236" s="47" t="s">
        <v>349</v>
      </c>
      <c r="E1236" s="47"/>
      <c r="F1236" s="47" t="s">
        <v>353</v>
      </c>
      <c r="G1236" s="47"/>
      <c r="H1236" s="44">
        <v>174</v>
      </c>
      <c r="I1236" s="347" t="s">
        <v>44</v>
      </c>
      <c r="J1236" s="277" t="str">
        <f>IF(ISBLANK(INDEX('Policy Characteristics'!D:D,MATCH($C1236,'Policy Characteristics'!$C:$C,0))),"",INDEX('Policy Characteristics'!D:D,MATCH($C1236,'Policy Characteristics'!$C:$C,0)))</f>
        <v>Carbon Price</v>
      </c>
      <c r="K1236" s="276" t="str">
        <f>IF(ISBLANK(INDEX('Policy Characteristics'!E:E,MATCH($C1236,'Policy Characteristics'!$C:$C,0))),"",INDEX('Policy Characteristics'!E:E,MATCH($C1236,'Policy Characteristics'!$C:$C,0)))</f>
        <v>cross carbon tax</v>
      </c>
      <c r="L1236" s="276">
        <f>IF(ISBLANK(INDEX('Policy Characteristics'!F:F,MATCH($C1236,'Policy Characteristics'!$C:$C,0))),"",INDEX('Policy Characteristics'!F:F,MATCH($C1236,'Policy Characteristics'!$C:$C,0)))</f>
        <v>0</v>
      </c>
      <c r="M1236" s="276">
        <f>IF(ISBLANK(INDEX('Policy Characteristics'!G:G,MATCH($C1236,'Policy Characteristics'!$C:$C,0))),"",INDEX('Policy Characteristics'!G:G,MATCH($C1236,'Policy Characteristics'!$C:$C,0)))</f>
        <v>300</v>
      </c>
      <c r="N1236" s="276">
        <f>IF(ISBLANK(INDEX('Policy Characteristics'!H:H,MATCH($C1236,'Policy Characteristics'!$C:$C,0))),"",INDEX('Policy Characteristics'!H:H,MATCH($C1236,'Policy Characteristics'!$C:$C,0)))</f>
        <v>5</v>
      </c>
      <c r="O1236" s="276" t="str">
        <f>IF(ISBLANK(INDEX('Policy Characteristics'!I:I,MATCH($C1236,'Policy Characteristics'!$C:$C,0))),"",INDEX('Policy Characteristics'!I:I,MATCH($C1236,'Policy Characteristics'!$C:$C,0)))</f>
        <v>$/metric ton CO2e</v>
      </c>
      <c r="P1236" s="276" t="str">
        <f>IF(ISBLANK(INDEX('Policy Characteristics'!J:J,MATCH($C1236,'Policy Characteristics'!$C:$C,0))),"",INDEX('Policy Characteristics'!J:J,MATCH($C1236,'Policy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6" s="276" t="str">
        <f>IF(ISBLANK(INDEX('Policy Characteristics'!K:K,MATCH($C1236,'Policy Characteristics'!$C:$C,0))),"",INDEX('Policy Characteristics'!K:K,MATCH($C1236,'Policy Characteristics'!$C:$C,0)))</f>
        <v>fuels.html#carbon-tax</v>
      </c>
      <c r="R1236" s="276" t="str">
        <f>IF(ISBLANK(INDEX('Policy Characteristics'!L:L,MATCH($C1236,'Policy Characteristics'!$C:$C,0))),"",INDEX('Policy Characteristics'!L:L,MATCH($C1236,'Policy Characteristics'!$C:$C,0)))</f>
        <v>carbon-tax.html</v>
      </c>
    </row>
    <row r="1237" spans="1:18" s="4" customFormat="1" x14ac:dyDescent="0.25">
      <c r="A1237" s="276" t="str">
        <f>IF(ISBLANK(INDEX('Policy Characteristics'!A:A,MATCH($C1237,'Policy Characteristics'!$C:$C,0))),"",INDEX('Policy Characteristics'!A:A,MATCH($C1237,'Policy Characteristics'!$C:$C,0)))</f>
        <v>Cross-Sector</v>
      </c>
      <c r="B1237" s="285" t="str">
        <f>IF(ISBLANK(INDEX('Policy Characteristics'!B:B,MATCH($C1237,'Policy Characteristics'!$C:$C,0))),"",INDEX('Policy Characteristics'!B:B,MATCH($C1237,'Policy Characteristics'!$C:$C,0)))</f>
        <v>Carbon Price</v>
      </c>
      <c r="C1237" s="276" t="str">
        <f t="shared" si="50"/>
        <v>Additional Carbon Tax Rate</v>
      </c>
      <c r="D1237" s="47" t="s">
        <v>347</v>
      </c>
      <c r="E1237" s="47"/>
      <c r="F1237" s="47" t="s">
        <v>351</v>
      </c>
      <c r="G1237" s="47"/>
      <c r="H1237" s="44">
        <v>175</v>
      </c>
      <c r="I1237" s="347" t="s">
        <v>44</v>
      </c>
      <c r="J1237" s="277" t="str">
        <f>IF(ISBLANK(INDEX('Policy Characteristics'!D:D,MATCH($C1237,'Policy Characteristics'!$C:$C,0))),"",INDEX('Policy Characteristics'!D:D,MATCH($C1237,'Policy Characteristics'!$C:$C,0)))</f>
        <v>Carbon Price</v>
      </c>
      <c r="K1237" s="276" t="str">
        <f>IF(ISBLANK(INDEX('Policy Characteristics'!E:E,MATCH($C1237,'Policy Characteristics'!$C:$C,0))),"",INDEX('Policy Characteristics'!E:E,MATCH($C1237,'Policy Characteristics'!$C:$C,0)))</f>
        <v>cross carbon tax</v>
      </c>
      <c r="L1237" s="276">
        <f>IF(ISBLANK(INDEX('Policy Characteristics'!F:F,MATCH($C1237,'Policy Characteristics'!$C:$C,0))),"",INDEX('Policy Characteristics'!F:F,MATCH($C1237,'Policy Characteristics'!$C:$C,0)))</f>
        <v>0</v>
      </c>
      <c r="M1237" s="276">
        <f>IF(ISBLANK(INDEX('Policy Characteristics'!G:G,MATCH($C1237,'Policy Characteristics'!$C:$C,0))),"",INDEX('Policy Characteristics'!G:G,MATCH($C1237,'Policy Characteristics'!$C:$C,0)))</f>
        <v>300</v>
      </c>
      <c r="N1237" s="276">
        <f>IF(ISBLANK(INDEX('Policy Characteristics'!H:H,MATCH($C1237,'Policy Characteristics'!$C:$C,0))),"",INDEX('Policy Characteristics'!H:H,MATCH($C1237,'Policy Characteristics'!$C:$C,0)))</f>
        <v>5</v>
      </c>
      <c r="O1237" s="276" t="str">
        <f>IF(ISBLANK(INDEX('Policy Characteristics'!I:I,MATCH($C1237,'Policy Characteristics'!$C:$C,0))),"",INDEX('Policy Characteristics'!I:I,MATCH($C1237,'Policy Characteristics'!$C:$C,0)))</f>
        <v>$/metric ton CO2e</v>
      </c>
      <c r="P1237" s="276" t="str">
        <f>IF(ISBLANK(INDEX('Policy Characteristics'!J:J,MATCH($C1237,'Policy Characteristics'!$C:$C,0))),"",INDEX('Policy Characteristics'!J:J,MATCH($C1237,'Policy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7" s="276" t="str">
        <f>IF(ISBLANK(INDEX('Policy Characteristics'!K:K,MATCH($C1237,'Policy Characteristics'!$C:$C,0))),"",INDEX('Policy Characteristics'!K:K,MATCH($C1237,'Policy Characteristics'!$C:$C,0)))</f>
        <v>fuels.html#carbon-tax</v>
      </c>
      <c r="R1237" s="276" t="str">
        <f>IF(ISBLANK(INDEX('Policy Characteristics'!L:L,MATCH($C1237,'Policy Characteristics'!$C:$C,0))),"",INDEX('Policy Characteristics'!L:L,MATCH($C1237,'Policy Characteristics'!$C:$C,0)))</f>
        <v>carbon-tax.html</v>
      </c>
    </row>
    <row r="1238" spans="1:18" s="4" customFormat="1" x14ac:dyDescent="0.25">
      <c r="A1238" s="276" t="str">
        <f>IF(ISBLANK(INDEX('Policy Characteristics'!A:A,MATCH($C1238,'Policy Characteristics'!$C:$C,0))),"",INDEX('Policy Characteristics'!A:A,MATCH($C1238,'Policy Characteristics'!$C:$C,0)))</f>
        <v>Cross-Sector</v>
      </c>
      <c r="B1238" s="285" t="str">
        <f>IF(ISBLANK(INDEX('Policy Characteristics'!B:B,MATCH($C1238,'Policy Characteristics'!$C:$C,0))),"",INDEX('Policy Characteristics'!B:B,MATCH($C1238,'Policy Characteristics'!$C:$C,0)))</f>
        <v>Carbon Price</v>
      </c>
      <c r="C1238" s="276" t="str">
        <f t="shared" si="50"/>
        <v>Additional Carbon Tax Rate</v>
      </c>
      <c r="D1238" s="47" t="s">
        <v>2520</v>
      </c>
      <c r="E1238" s="47"/>
      <c r="F1238" s="47" t="s">
        <v>2912</v>
      </c>
      <c r="G1238" s="47"/>
      <c r="H1238" s="44">
        <v>544</v>
      </c>
      <c r="I1238" s="347" t="s">
        <v>44</v>
      </c>
      <c r="J1238" s="277" t="str">
        <f>IF(ISBLANK(INDEX('Policy Characteristics'!D:D,MATCH($C1238,'Policy Characteristics'!$C:$C,0))),"",INDEX('Policy Characteristics'!D:D,MATCH($C1238,'Policy Characteristics'!$C:$C,0)))</f>
        <v>Carbon Price</v>
      </c>
      <c r="K1238" s="276" t="str">
        <f>IF(ISBLANK(INDEX('Policy Characteristics'!E:E,MATCH($C1238,'Policy Characteristics'!$C:$C,0))),"",INDEX('Policy Characteristics'!E:E,MATCH($C1238,'Policy Characteristics'!$C:$C,0)))</f>
        <v>cross carbon tax</v>
      </c>
      <c r="L1238" s="276">
        <f>IF(ISBLANK(INDEX('Policy Characteristics'!F:F,MATCH($C1238,'Policy Characteristics'!$C:$C,0))),"",INDEX('Policy Characteristics'!F:F,MATCH($C1238,'Policy Characteristics'!$C:$C,0)))</f>
        <v>0</v>
      </c>
      <c r="M1238" s="276">
        <f>IF(ISBLANK(INDEX('Policy Characteristics'!G:G,MATCH($C1238,'Policy Characteristics'!$C:$C,0))),"",INDEX('Policy Characteristics'!G:G,MATCH($C1238,'Policy Characteristics'!$C:$C,0)))</f>
        <v>300</v>
      </c>
      <c r="N1238" s="276">
        <f>IF(ISBLANK(INDEX('Policy Characteristics'!H:H,MATCH($C1238,'Policy Characteristics'!$C:$C,0))),"",INDEX('Policy Characteristics'!H:H,MATCH($C1238,'Policy Characteristics'!$C:$C,0)))</f>
        <v>5</v>
      </c>
      <c r="O1238" s="276" t="str">
        <f>IF(ISBLANK(INDEX('Policy Characteristics'!I:I,MATCH($C1238,'Policy Characteristics'!$C:$C,0))),"",INDEX('Policy Characteristics'!I:I,MATCH($C1238,'Policy Characteristics'!$C:$C,0)))</f>
        <v>$/metric ton CO2e</v>
      </c>
      <c r="P1238" s="276" t="str">
        <f>IF(ISBLANK(INDEX('Policy Characteristics'!J:J,MATCH($C1238,'Policy Characteristics'!$C:$C,0))),"",INDEX('Policy Characteristics'!J:J,MATCH($C1238,'Policy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Note that by default, a carbon price will not include a border adjustment, but a border adjustment can be enabled using the policy lever "Toggle Carbon Tax Border Adjustment." // **Guidance for setting values:** The U.S. government's revised 2015 Social Cost of Carbon estimates for the year 2050 range from $32 to $115 per ton (in inflation-adjusted 2018 dollars), depending on one's choice of discount rate.</v>
      </c>
      <c r="Q1238" s="276" t="str">
        <f>IF(ISBLANK(INDEX('Policy Characteristics'!K:K,MATCH($C1238,'Policy Characteristics'!$C:$C,0))),"",INDEX('Policy Characteristics'!K:K,MATCH($C1238,'Policy Characteristics'!$C:$C,0)))</f>
        <v>fuels.html#carbon-tax</v>
      </c>
      <c r="R1238" s="276" t="str">
        <f>IF(ISBLANK(INDEX('Policy Characteristics'!L:L,MATCH($C1238,'Policy Characteristics'!$C:$C,0))),"",INDEX('Policy Characteristics'!L:L,MATCH($C1238,'Policy Characteristics'!$C:$C,0)))</f>
        <v>carbon-tax.html</v>
      </c>
    </row>
    <row r="1239" spans="1:18" s="4" customFormat="1" x14ac:dyDescent="0.25">
      <c r="A1239" s="276" t="str">
        <f>IF(ISBLANK(INDEX('Policy Characteristics'!A:A,MATCH($C1239,'Policy Characteristics'!$C:$C,0))),"",INDEX('Policy Characteristics'!A:A,MATCH($C1239,'Policy Characteristics'!$C:$C,0)))</f>
        <v>Cross-Sector</v>
      </c>
      <c r="B1239" s="285" t="str">
        <f>IF(ISBLANK(INDEX('Policy Characteristics'!B:B,MATCH($C1239,'Policy Characteristics'!$C:$C,0))),"",INDEX('Policy Characteristics'!B:B,MATCH($C1239,'Policy Characteristics'!$C:$C,0)))</f>
        <v>End Existing Subsidies</v>
      </c>
      <c r="C1239" t="s">
        <v>144</v>
      </c>
      <c r="D1239" s="47" t="s">
        <v>53</v>
      </c>
      <c r="E1239" s="47"/>
      <c r="F1239" s="47" t="s">
        <v>94</v>
      </c>
      <c r="G1239" s="47"/>
      <c r="H1239" s="44">
        <v>706</v>
      </c>
      <c r="I1239" s="348" t="s">
        <v>45</v>
      </c>
      <c r="J1239" s="277" t="str">
        <f>IF(ISBLANK(INDEX('Policy Characteristics'!D:D,MATCH($C1239,'Policy Characteristics'!$C:$C,0))),"",INDEX('Policy Characteristics'!D:D,MATCH($C1239,'Policy Characteristics'!$C:$C,0)))</f>
        <v>End Existing Subsidies</v>
      </c>
      <c r="K1239" s="276" t="str">
        <f>IF(ISBLANK(INDEX('Policy Characteristics'!E:E,MATCH($C1239,'Policy Characteristics'!$C:$C,0))),"",INDEX('Policy Characteristics'!E:E,MATCH($C1239,'Policy Characteristics'!$C:$C,0)))</f>
        <v>cross reduce BAU subsidies</v>
      </c>
      <c r="L1239" s="284">
        <f>IF(ISBLANK(INDEX('Policy Characteristics'!F:F,MATCH($C1239,'Policy Characteristics'!$C:$C,0))),"",INDEX('Policy Characteristics'!F:F,MATCH($C1239,'Policy Characteristics'!$C:$C,0)))</f>
        <v>0</v>
      </c>
      <c r="M1239" s="284">
        <f>IF(ISBLANK(INDEX('Policy Characteristics'!G:G,MATCH($C1239,'Policy Characteristics'!$C:$C,0))),"",INDEX('Policy Characteristics'!G:G,MATCH($C1239,'Policy Characteristics'!$C:$C,0)))</f>
        <v>1</v>
      </c>
      <c r="N1239" s="284">
        <f>IF(ISBLANK(INDEX('Policy Characteristics'!H:H,MATCH($C1239,'Policy Characteristics'!$C:$C,0))),"",INDEX('Policy Characteristics'!H:H,MATCH($C1239,'Policy Characteristics'!$C:$C,0)))</f>
        <v>0.01</v>
      </c>
      <c r="O1239" s="276" t="str">
        <f>IF(ISBLANK(INDEX('Policy Characteristics'!I:I,MATCH($C1239,'Policy Characteristics'!$C:$C,0))),"",INDEX('Policy Characteristics'!I:I,MATCH($C1239,'Policy Characteristics'!$C:$C,0)))</f>
        <v>% reduction in BAU subsidies</v>
      </c>
      <c r="P1239" s="276" t="str">
        <f>IF(ISBLANK(INDEX('Policy Characteristics'!J:J,MATCH($C1239,'Policy Characteristics'!$C:$C,0))),"",INDEX('Policy Characteristics'!J:J,MATCH($C1239,'Policy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39" s="276" t="str">
        <f>IF(ISBLANK(INDEX('Policy Characteristics'!K:K,MATCH($C1239,'Policy Characteristics'!$C:$C,0))),"",INDEX('Policy Characteristics'!K:K,MATCH($C1239,'Policy Characteristics'!$C:$C,0)))</f>
        <v>fuels.html#end-subsidies</v>
      </c>
      <c r="R1239" s="276" t="str">
        <f>IF(ISBLANK(INDEX('Policy Characteristics'!L:L,MATCH($C1239,'Policy Characteristics'!$C:$C,0))),"",INDEX('Policy Characteristics'!L:L,MATCH($C1239,'Policy Characteristics'!$C:$C,0)))</f>
        <v>end-existing-subsidies.html</v>
      </c>
    </row>
    <row r="1240" spans="1:18" s="4" customFormat="1" x14ac:dyDescent="0.25">
      <c r="A1240" s="276" t="str">
        <f>IF(ISBLANK(INDEX('Policy Characteristics'!A:A,MATCH($C1240,'Policy Characteristics'!$C:$C,0))),"",INDEX('Policy Characteristics'!A:A,MATCH($C1240,'Policy Characteristics'!$C:$C,0)))</f>
        <v>Cross-Sector</v>
      </c>
      <c r="B1240" s="285" t="str">
        <f>IF(ISBLANK(INDEX('Policy Characteristics'!B:B,MATCH($C1240,'Policy Characteristics'!$C:$C,0))),"",INDEX('Policy Characteristics'!B:B,MATCH($C1240,'Policy Characteristics'!$C:$C,0)))</f>
        <v>End Existing Subsidies</v>
      </c>
      <c r="C1240" s="276" t="str">
        <f t="shared" ref="C1240:C1255" si="51">C$1239</f>
        <v>Percent Reduction in BAU Subsidies</v>
      </c>
      <c r="D1240" s="6" t="s">
        <v>464</v>
      </c>
      <c r="E1240" s="47"/>
      <c r="F1240" s="6" t="s">
        <v>461</v>
      </c>
      <c r="G1240" s="47"/>
      <c r="H1240" s="44">
        <v>69</v>
      </c>
      <c r="I1240" s="348" t="s">
        <v>44</v>
      </c>
      <c r="J1240" s="277" t="str">
        <f>IF(ISBLANK(INDEX('Policy Characteristics'!D:D,MATCH($C1240,'Policy Characteristics'!$C:$C,0))),"",INDEX('Policy Characteristics'!D:D,MATCH($C1240,'Policy Characteristics'!$C:$C,0)))</f>
        <v>End Existing Subsidies</v>
      </c>
      <c r="K1240" s="276" t="str">
        <f>IF(ISBLANK(INDEX('Policy Characteristics'!E:E,MATCH($C1240,'Policy Characteristics'!$C:$C,0))),"",INDEX('Policy Characteristics'!E:E,MATCH($C1240,'Policy Characteristics'!$C:$C,0)))</f>
        <v>cross reduce BAU subsidies</v>
      </c>
      <c r="L1240" s="284">
        <f>IF(ISBLANK(INDEX('Policy Characteristics'!F:F,MATCH($C1240,'Policy Characteristics'!$C:$C,0))),"",INDEX('Policy Characteristics'!F:F,MATCH($C1240,'Policy Characteristics'!$C:$C,0)))</f>
        <v>0</v>
      </c>
      <c r="M1240" s="284">
        <f>IF(ISBLANK(INDEX('Policy Characteristics'!G:G,MATCH($C1240,'Policy Characteristics'!$C:$C,0))),"",INDEX('Policy Characteristics'!G:G,MATCH($C1240,'Policy Characteristics'!$C:$C,0)))</f>
        <v>1</v>
      </c>
      <c r="N1240" s="284">
        <f>IF(ISBLANK(INDEX('Policy Characteristics'!H:H,MATCH($C1240,'Policy Characteristics'!$C:$C,0))),"",INDEX('Policy Characteristics'!H:H,MATCH($C1240,'Policy Characteristics'!$C:$C,0)))</f>
        <v>0.01</v>
      </c>
      <c r="O1240" s="276" t="str">
        <f>IF(ISBLANK(INDEX('Policy Characteristics'!I:I,MATCH($C1240,'Policy Characteristics'!$C:$C,0))),"",INDEX('Policy Characteristics'!I:I,MATCH($C1240,'Policy Characteristics'!$C:$C,0)))</f>
        <v>% reduction in BAU subsidies</v>
      </c>
      <c r="P1240" s="276" t="str">
        <f>IF(ISBLANK(INDEX('Policy Characteristics'!J:J,MATCH($C1240,'Policy Characteristics'!$C:$C,0))),"",INDEX('Policy Characteristics'!J:J,MATCH($C1240,'Policy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0" s="276" t="str">
        <f>IF(ISBLANK(INDEX('Policy Characteristics'!K:K,MATCH($C1240,'Policy Characteristics'!$C:$C,0))),"",INDEX('Policy Characteristics'!K:K,MATCH($C1240,'Policy Characteristics'!$C:$C,0)))</f>
        <v>fuels.html#end-subsidies</v>
      </c>
      <c r="R1240" s="276" t="str">
        <f>IF(ISBLANK(INDEX('Policy Characteristics'!L:L,MATCH($C1240,'Policy Characteristics'!$C:$C,0))),"",INDEX('Policy Characteristics'!L:L,MATCH($C1240,'Policy Characteristics'!$C:$C,0)))</f>
        <v>end-existing-subsidies.html</v>
      </c>
    </row>
    <row r="1241" spans="1:18" s="4" customFormat="1" x14ac:dyDescent="0.25">
      <c r="A1241" s="276" t="str">
        <f>IF(ISBLANK(INDEX('Policy Characteristics'!A:A,MATCH($C1241,'Policy Characteristics'!$C:$C,0))),"",INDEX('Policy Characteristics'!A:A,MATCH($C1241,'Policy Characteristics'!$C:$C,0)))</f>
        <v>Cross-Sector</v>
      </c>
      <c r="B1241" s="285" t="str">
        <f>IF(ISBLANK(INDEX('Policy Characteristics'!B:B,MATCH($C1241,'Policy Characteristics'!$C:$C,0))),"",INDEX('Policy Characteristics'!B:B,MATCH($C1241,'Policy Characteristics'!$C:$C,0)))</f>
        <v>End Existing Subsidies</v>
      </c>
      <c r="C1241" s="276" t="str">
        <f t="shared" si="51"/>
        <v>Percent Reduction in BAU Subsidies</v>
      </c>
      <c r="D1241" s="6" t="s">
        <v>47</v>
      </c>
      <c r="E1241" s="47"/>
      <c r="F1241" s="6" t="s">
        <v>88</v>
      </c>
      <c r="G1241" s="47"/>
      <c r="H1241" s="44">
        <v>70</v>
      </c>
      <c r="I1241" s="348" t="s">
        <v>44</v>
      </c>
      <c r="J1241" s="277" t="str">
        <f>IF(ISBLANK(INDEX('Policy Characteristics'!D:D,MATCH($C1241,'Policy Characteristics'!$C:$C,0))),"",INDEX('Policy Characteristics'!D:D,MATCH($C1241,'Policy Characteristics'!$C:$C,0)))</f>
        <v>End Existing Subsidies</v>
      </c>
      <c r="K1241" s="276" t="str">
        <f>IF(ISBLANK(INDEX('Policy Characteristics'!E:E,MATCH($C1241,'Policy Characteristics'!$C:$C,0))),"",INDEX('Policy Characteristics'!E:E,MATCH($C1241,'Policy Characteristics'!$C:$C,0)))</f>
        <v>cross reduce BAU subsidies</v>
      </c>
      <c r="L1241" s="284">
        <f>IF(ISBLANK(INDEX('Policy Characteristics'!F:F,MATCH($C1241,'Policy Characteristics'!$C:$C,0))),"",INDEX('Policy Characteristics'!F:F,MATCH($C1241,'Policy Characteristics'!$C:$C,0)))</f>
        <v>0</v>
      </c>
      <c r="M1241" s="284">
        <f>IF(ISBLANK(INDEX('Policy Characteristics'!G:G,MATCH($C1241,'Policy Characteristics'!$C:$C,0))),"",INDEX('Policy Characteristics'!G:G,MATCH($C1241,'Policy Characteristics'!$C:$C,0)))</f>
        <v>1</v>
      </c>
      <c r="N1241" s="284">
        <f>IF(ISBLANK(INDEX('Policy Characteristics'!H:H,MATCH($C1241,'Policy Characteristics'!$C:$C,0))),"",INDEX('Policy Characteristics'!H:H,MATCH($C1241,'Policy Characteristics'!$C:$C,0)))</f>
        <v>0.01</v>
      </c>
      <c r="O1241" s="276" t="str">
        <f>IF(ISBLANK(INDEX('Policy Characteristics'!I:I,MATCH($C1241,'Policy Characteristics'!$C:$C,0))),"",INDEX('Policy Characteristics'!I:I,MATCH($C1241,'Policy Characteristics'!$C:$C,0)))</f>
        <v>% reduction in BAU subsidies</v>
      </c>
      <c r="P1241" s="276" t="str">
        <f>IF(ISBLANK(INDEX('Policy Characteristics'!J:J,MATCH($C1241,'Policy Characteristics'!$C:$C,0))),"",INDEX('Policy Characteristics'!J:J,MATCH($C1241,'Policy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1" s="276" t="str">
        <f>IF(ISBLANK(INDEX('Policy Characteristics'!K:K,MATCH($C1241,'Policy Characteristics'!$C:$C,0))),"",INDEX('Policy Characteristics'!K:K,MATCH($C1241,'Policy Characteristics'!$C:$C,0)))</f>
        <v>fuels.html#end-subsidies</v>
      </c>
      <c r="R1241" s="276" t="str">
        <f>IF(ISBLANK(INDEX('Policy Characteristics'!L:L,MATCH($C1241,'Policy Characteristics'!$C:$C,0))),"",INDEX('Policy Characteristics'!L:L,MATCH($C1241,'Policy Characteristics'!$C:$C,0)))</f>
        <v>end-existing-subsidies.html</v>
      </c>
    </row>
    <row r="1242" spans="1:18" s="4" customFormat="1" x14ac:dyDescent="0.25">
      <c r="A1242" s="276" t="str">
        <f>IF(ISBLANK(INDEX('Policy Characteristics'!A:A,MATCH($C1242,'Policy Characteristics'!$C:$C,0))),"",INDEX('Policy Characteristics'!A:A,MATCH($C1242,'Policy Characteristics'!$C:$C,0)))</f>
        <v>Cross-Sector</v>
      </c>
      <c r="B1242" s="285" t="str">
        <f>IF(ISBLANK(INDEX('Policy Characteristics'!B:B,MATCH($C1242,'Policy Characteristics'!$C:$C,0))),"",INDEX('Policy Characteristics'!B:B,MATCH($C1242,'Policy Characteristics'!$C:$C,0)))</f>
        <v>End Existing Subsidies</v>
      </c>
      <c r="C1242" s="276" t="str">
        <f t="shared" si="51"/>
        <v>Percent Reduction in BAU Subsidies</v>
      </c>
      <c r="D1242" s="6" t="s">
        <v>48</v>
      </c>
      <c r="E1242" s="47"/>
      <c r="F1242" s="6" t="s">
        <v>89</v>
      </c>
      <c r="G1242" s="47"/>
      <c r="H1242" s="44">
        <v>71</v>
      </c>
      <c r="I1242" s="348" t="s">
        <v>44</v>
      </c>
      <c r="J1242" s="277" t="str">
        <f>IF(ISBLANK(INDEX('Policy Characteristics'!D:D,MATCH($C1242,'Policy Characteristics'!$C:$C,0))),"",INDEX('Policy Characteristics'!D:D,MATCH($C1242,'Policy Characteristics'!$C:$C,0)))</f>
        <v>End Existing Subsidies</v>
      </c>
      <c r="K1242" s="276" t="str">
        <f>IF(ISBLANK(INDEX('Policy Characteristics'!E:E,MATCH($C1242,'Policy Characteristics'!$C:$C,0))),"",INDEX('Policy Characteristics'!E:E,MATCH($C1242,'Policy Characteristics'!$C:$C,0)))</f>
        <v>cross reduce BAU subsidies</v>
      </c>
      <c r="L1242" s="284">
        <f>IF(ISBLANK(INDEX('Policy Characteristics'!F:F,MATCH($C1242,'Policy Characteristics'!$C:$C,0))),"",INDEX('Policy Characteristics'!F:F,MATCH($C1242,'Policy Characteristics'!$C:$C,0)))</f>
        <v>0</v>
      </c>
      <c r="M1242" s="284">
        <f>IF(ISBLANK(INDEX('Policy Characteristics'!G:G,MATCH($C1242,'Policy Characteristics'!$C:$C,0))),"",INDEX('Policy Characteristics'!G:G,MATCH($C1242,'Policy Characteristics'!$C:$C,0)))</f>
        <v>1</v>
      </c>
      <c r="N1242" s="284">
        <f>IF(ISBLANK(INDEX('Policy Characteristics'!H:H,MATCH($C1242,'Policy Characteristics'!$C:$C,0))),"",INDEX('Policy Characteristics'!H:H,MATCH($C1242,'Policy Characteristics'!$C:$C,0)))</f>
        <v>0.01</v>
      </c>
      <c r="O1242" s="276" t="str">
        <f>IF(ISBLANK(INDEX('Policy Characteristics'!I:I,MATCH($C1242,'Policy Characteristics'!$C:$C,0))),"",INDEX('Policy Characteristics'!I:I,MATCH($C1242,'Policy Characteristics'!$C:$C,0)))</f>
        <v>% reduction in BAU subsidies</v>
      </c>
      <c r="P1242" s="276" t="str">
        <f>IF(ISBLANK(INDEX('Policy Characteristics'!J:J,MATCH($C1242,'Policy Characteristics'!$C:$C,0))),"",INDEX('Policy Characteristics'!J:J,MATCH($C1242,'Policy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2" s="276" t="str">
        <f>IF(ISBLANK(INDEX('Policy Characteristics'!K:K,MATCH($C1242,'Policy Characteristics'!$C:$C,0))),"",INDEX('Policy Characteristics'!K:K,MATCH($C1242,'Policy Characteristics'!$C:$C,0)))</f>
        <v>fuels.html#end-subsidies</v>
      </c>
      <c r="R1242" s="276" t="str">
        <f>IF(ISBLANK(INDEX('Policy Characteristics'!L:L,MATCH($C1242,'Policy Characteristics'!$C:$C,0))),"",INDEX('Policy Characteristics'!L:L,MATCH($C1242,'Policy Characteristics'!$C:$C,0)))</f>
        <v>end-existing-subsidies.html</v>
      </c>
    </row>
    <row r="1243" spans="1:18" s="4" customFormat="1" x14ac:dyDescent="0.25">
      <c r="A1243" s="276" t="str">
        <f>IF(ISBLANK(INDEX('Policy Characteristics'!A:A,MATCH($C1243,'Policy Characteristics'!$C:$C,0))),"",INDEX('Policy Characteristics'!A:A,MATCH($C1243,'Policy Characteristics'!$C:$C,0)))</f>
        <v>Cross-Sector</v>
      </c>
      <c r="B1243" s="285" t="str">
        <f>IF(ISBLANK(INDEX('Policy Characteristics'!B:B,MATCH($C1243,'Policy Characteristics'!$C:$C,0))),"",INDEX('Policy Characteristics'!B:B,MATCH($C1243,'Policy Characteristics'!$C:$C,0)))</f>
        <v>End Existing Subsidies</v>
      </c>
      <c r="C1243" s="276" t="str">
        <f t="shared" si="51"/>
        <v>Percent Reduction in BAU Subsidies</v>
      </c>
      <c r="D1243" s="6" t="s">
        <v>49</v>
      </c>
      <c r="E1243" s="47"/>
      <c r="F1243" s="6" t="s">
        <v>90</v>
      </c>
      <c r="G1243" s="47"/>
      <c r="H1243" s="44">
        <v>72</v>
      </c>
      <c r="I1243" s="348" t="s">
        <v>45</v>
      </c>
      <c r="J1243" s="277" t="str">
        <f>IF(ISBLANK(INDEX('Policy Characteristics'!D:D,MATCH($C1243,'Policy Characteristics'!$C:$C,0))),"",INDEX('Policy Characteristics'!D:D,MATCH($C1243,'Policy Characteristics'!$C:$C,0)))</f>
        <v>End Existing Subsidies</v>
      </c>
      <c r="K1243" s="276" t="str">
        <f>IF(ISBLANK(INDEX('Policy Characteristics'!E:E,MATCH($C1243,'Policy Characteristics'!$C:$C,0))),"",INDEX('Policy Characteristics'!E:E,MATCH($C1243,'Policy Characteristics'!$C:$C,0)))</f>
        <v>cross reduce BAU subsidies</v>
      </c>
      <c r="L1243" s="284">
        <f>IF(ISBLANK(INDEX('Policy Characteristics'!F:F,MATCH($C1243,'Policy Characteristics'!$C:$C,0))),"",INDEX('Policy Characteristics'!F:F,MATCH($C1243,'Policy Characteristics'!$C:$C,0)))</f>
        <v>0</v>
      </c>
      <c r="M1243" s="284">
        <f>IF(ISBLANK(INDEX('Policy Characteristics'!G:G,MATCH($C1243,'Policy Characteristics'!$C:$C,0))),"",INDEX('Policy Characteristics'!G:G,MATCH($C1243,'Policy Characteristics'!$C:$C,0)))</f>
        <v>1</v>
      </c>
      <c r="N1243" s="284">
        <f>IF(ISBLANK(INDEX('Policy Characteristics'!H:H,MATCH($C1243,'Policy Characteristics'!$C:$C,0))),"",INDEX('Policy Characteristics'!H:H,MATCH($C1243,'Policy Characteristics'!$C:$C,0)))</f>
        <v>0.01</v>
      </c>
      <c r="O1243" s="276" t="str">
        <f>IF(ISBLANK(INDEX('Policy Characteristics'!I:I,MATCH($C1243,'Policy Characteristics'!$C:$C,0))),"",INDEX('Policy Characteristics'!I:I,MATCH($C1243,'Policy Characteristics'!$C:$C,0)))</f>
        <v>% reduction in BAU subsidies</v>
      </c>
      <c r="P1243" s="276" t="str">
        <f>IF(ISBLANK(INDEX('Policy Characteristics'!J:J,MATCH($C1243,'Policy Characteristics'!$C:$C,0))),"",INDEX('Policy Characteristics'!J:J,MATCH($C1243,'Policy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3" s="276" t="str">
        <f>IF(ISBLANK(INDEX('Policy Characteristics'!K:K,MATCH($C1243,'Policy Characteristics'!$C:$C,0))),"",INDEX('Policy Characteristics'!K:K,MATCH($C1243,'Policy Characteristics'!$C:$C,0)))</f>
        <v>fuels.html#end-subsidies</v>
      </c>
      <c r="R1243" s="276" t="str">
        <f>IF(ISBLANK(INDEX('Policy Characteristics'!L:L,MATCH($C1243,'Policy Characteristics'!$C:$C,0))),"",INDEX('Policy Characteristics'!L:L,MATCH($C1243,'Policy Characteristics'!$C:$C,0)))</f>
        <v>end-existing-subsidies.html</v>
      </c>
    </row>
    <row r="1244" spans="1:18" s="4" customFormat="1" x14ac:dyDescent="0.25">
      <c r="A1244" s="276" t="str">
        <f>IF(ISBLANK(INDEX('Policy Characteristics'!A:A,MATCH($C1244,'Policy Characteristics'!$C:$C,0))),"",INDEX('Policy Characteristics'!A:A,MATCH($C1244,'Policy Characteristics'!$C:$C,0)))</f>
        <v>Cross-Sector</v>
      </c>
      <c r="B1244" s="285" t="str">
        <f>IF(ISBLANK(INDEX('Policy Characteristics'!B:B,MATCH($C1244,'Policy Characteristics'!$C:$C,0))),"",INDEX('Policy Characteristics'!B:B,MATCH($C1244,'Policy Characteristics'!$C:$C,0)))</f>
        <v>End Existing Subsidies</v>
      </c>
      <c r="C1244" s="276" t="str">
        <f t="shared" si="51"/>
        <v>Percent Reduction in BAU Subsidies</v>
      </c>
      <c r="D1244" s="6" t="s">
        <v>50</v>
      </c>
      <c r="E1244" s="47"/>
      <c r="F1244" s="6" t="s">
        <v>466</v>
      </c>
      <c r="G1244" s="47"/>
      <c r="H1244" s="44">
        <v>73</v>
      </c>
      <c r="I1244" s="348" t="s">
        <v>45</v>
      </c>
      <c r="J1244" s="277" t="str">
        <f>IF(ISBLANK(INDEX('Policy Characteristics'!D:D,MATCH($C1244,'Policy Characteristics'!$C:$C,0))),"",INDEX('Policy Characteristics'!D:D,MATCH($C1244,'Policy Characteristics'!$C:$C,0)))</f>
        <v>End Existing Subsidies</v>
      </c>
      <c r="K1244" s="276" t="str">
        <f>IF(ISBLANK(INDEX('Policy Characteristics'!E:E,MATCH($C1244,'Policy Characteristics'!$C:$C,0))),"",INDEX('Policy Characteristics'!E:E,MATCH($C1244,'Policy Characteristics'!$C:$C,0)))</f>
        <v>cross reduce BAU subsidies</v>
      </c>
      <c r="L1244" s="284">
        <f>IF(ISBLANK(INDEX('Policy Characteristics'!F:F,MATCH($C1244,'Policy Characteristics'!$C:$C,0))),"",INDEX('Policy Characteristics'!F:F,MATCH($C1244,'Policy Characteristics'!$C:$C,0)))</f>
        <v>0</v>
      </c>
      <c r="M1244" s="284">
        <f>IF(ISBLANK(INDEX('Policy Characteristics'!G:G,MATCH($C1244,'Policy Characteristics'!$C:$C,0))),"",INDEX('Policy Characteristics'!G:G,MATCH($C1244,'Policy Characteristics'!$C:$C,0)))</f>
        <v>1</v>
      </c>
      <c r="N1244" s="284">
        <f>IF(ISBLANK(INDEX('Policy Characteristics'!H:H,MATCH($C1244,'Policy Characteristics'!$C:$C,0))),"",INDEX('Policy Characteristics'!H:H,MATCH($C1244,'Policy Characteristics'!$C:$C,0)))</f>
        <v>0.01</v>
      </c>
      <c r="O1244" s="276" t="str">
        <f>IF(ISBLANK(INDEX('Policy Characteristics'!I:I,MATCH($C1244,'Policy Characteristics'!$C:$C,0))),"",INDEX('Policy Characteristics'!I:I,MATCH($C1244,'Policy Characteristics'!$C:$C,0)))</f>
        <v>% reduction in BAU subsidies</v>
      </c>
      <c r="P1244" s="276" t="str">
        <f>IF(ISBLANK(INDEX('Policy Characteristics'!J:J,MATCH($C1244,'Policy Characteristics'!$C:$C,0))),"",INDEX('Policy Characteristics'!J:J,MATCH($C1244,'Policy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4" s="276" t="str">
        <f>IF(ISBLANK(INDEX('Policy Characteristics'!K:K,MATCH($C1244,'Policy Characteristics'!$C:$C,0))),"",INDEX('Policy Characteristics'!K:K,MATCH($C1244,'Policy Characteristics'!$C:$C,0)))</f>
        <v>fuels.html#end-subsidies</v>
      </c>
      <c r="R1244" s="276" t="str">
        <f>IF(ISBLANK(INDEX('Policy Characteristics'!L:L,MATCH($C1244,'Policy Characteristics'!$C:$C,0))),"",INDEX('Policy Characteristics'!L:L,MATCH($C1244,'Policy Characteristics'!$C:$C,0)))</f>
        <v>end-existing-subsidies.html</v>
      </c>
    </row>
    <row r="1245" spans="1:18" s="4" customFormat="1" x14ac:dyDescent="0.25">
      <c r="A1245" s="276" t="str">
        <f>IF(ISBLANK(INDEX('Policy Characteristics'!A:A,MATCH($C1245,'Policy Characteristics'!$C:$C,0))),"",INDEX('Policy Characteristics'!A:A,MATCH($C1245,'Policy Characteristics'!$C:$C,0)))</f>
        <v>Cross-Sector</v>
      </c>
      <c r="B1245" s="285" t="str">
        <f>IF(ISBLANK(INDEX('Policy Characteristics'!B:B,MATCH($C1245,'Policy Characteristics'!$C:$C,0))),"",INDEX('Policy Characteristics'!B:B,MATCH($C1245,'Policy Characteristics'!$C:$C,0)))</f>
        <v>End Existing Subsidies</v>
      </c>
      <c r="C1245" s="276" t="str">
        <f t="shared" si="51"/>
        <v>Percent Reduction in BAU Subsidies</v>
      </c>
      <c r="D1245" s="6" t="s">
        <v>51</v>
      </c>
      <c r="E1245" s="47"/>
      <c r="F1245" s="6" t="s">
        <v>95</v>
      </c>
      <c r="G1245" s="47"/>
      <c r="H1245" s="44">
        <v>74</v>
      </c>
      <c r="I1245" s="348" t="s">
        <v>44</v>
      </c>
      <c r="J1245" s="277" t="str">
        <f>IF(ISBLANK(INDEX('Policy Characteristics'!D:D,MATCH($C1245,'Policy Characteristics'!$C:$C,0))),"",INDEX('Policy Characteristics'!D:D,MATCH($C1245,'Policy Characteristics'!$C:$C,0)))</f>
        <v>End Existing Subsidies</v>
      </c>
      <c r="K1245" s="276" t="str">
        <f>IF(ISBLANK(INDEX('Policy Characteristics'!E:E,MATCH($C1245,'Policy Characteristics'!$C:$C,0))),"",INDEX('Policy Characteristics'!E:E,MATCH($C1245,'Policy Characteristics'!$C:$C,0)))</f>
        <v>cross reduce BAU subsidies</v>
      </c>
      <c r="L1245" s="284">
        <f>IF(ISBLANK(INDEX('Policy Characteristics'!F:F,MATCH($C1245,'Policy Characteristics'!$C:$C,0))),"",INDEX('Policy Characteristics'!F:F,MATCH($C1245,'Policy Characteristics'!$C:$C,0)))</f>
        <v>0</v>
      </c>
      <c r="M1245" s="284">
        <f>IF(ISBLANK(INDEX('Policy Characteristics'!G:G,MATCH($C1245,'Policy Characteristics'!$C:$C,0))),"",INDEX('Policy Characteristics'!G:G,MATCH($C1245,'Policy Characteristics'!$C:$C,0)))</f>
        <v>1</v>
      </c>
      <c r="N1245" s="284">
        <f>IF(ISBLANK(INDEX('Policy Characteristics'!H:H,MATCH($C1245,'Policy Characteristics'!$C:$C,0))),"",INDEX('Policy Characteristics'!H:H,MATCH($C1245,'Policy Characteristics'!$C:$C,0)))</f>
        <v>0.01</v>
      </c>
      <c r="O1245" s="276" t="str">
        <f>IF(ISBLANK(INDEX('Policy Characteristics'!I:I,MATCH($C1245,'Policy Characteristics'!$C:$C,0))),"",INDEX('Policy Characteristics'!I:I,MATCH($C1245,'Policy Characteristics'!$C:$C,0)))</f>
        <v>% reduction in BAU subsidies</v>
      </c>
      <c r="P1245" s="276" t="str">
        <f>IF(ISBLANK(INDEX('Policy Characteristics'!J:J,MATCH($C1245,'Policy Characteristics'!$C:$C,0))),"",INDEX('Policy Characteristics'!J:J,MATCH($C1245,'Policy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5" s="276" t="str">
        <f>IF(ISBLANK(INDEX('Policy Characteristics'!K:K,MATCH($C1245,'Policy Characteristics'!$C:$C,0))),"",INDEX('Policy Characteristics'!K:K,MATCH($C1245,'Policy Characteristics'!$C:$C,0)))</f>
        <v>fuels.html#end-subsidies</v>
      </c>
      <c r="R1245" s="276" t="str">
        <f>IF(ISBLANK(INDEX('Policy Characteristics'!L:L,MATCH($C1245,'Policy Characteristics'!$C:$C,0))),"",INDEX('Policy Characteristics'!L:L,MATCH($C1245,'Policy Characteristics'!$C:$C,0)))</f>
        <v>end-existing-subsidies.html</v>
      </c>
    </row>
    <row r="1246" spans="1:18" s="4" customFormat="1" x14ac:dyDescent="0.25">
      <c r="A1246" s="276" t="str">
        <f>IF(ISBLANK(INDEX('Policy Characteristics'!A:A,MATCH($C1246,'Policy Characteristics'!$C:$C,0))),"",INDEX('Policy Characteristics'!A:A,MATCH($C1246,'Policy Characteristics'!$C:$C,0)))</f>
        <v>Cross-Sector</v>
      </c>
      <c r="B1246" s="285" t="str">
        <f>IF(ISBLANK(INDEX('Policy Characteristics'!B:B,MATCH($C1246,'Policy Characteristics'!$C:$C,0))),"",INDEX('Policy Characteristics'!B:B,MATCH($C1246,'Policy Characteristics'!$C:$C,0)))</f>
        <v>End Existing Subsidies</v>
      </c>
      <c r="C1246" s="276" t="str">
        <f t="shared" si="51"/>
        <v>Percent Reduction in BAU Subsidies</v>
      </c>
      <c r="D1246" s="6" t="s">
        <v>52</v>
      </c>
      <c r="E1246" s="47"/>
      <c r="F1246" s="6" t="s">
        <v>93</v>
      </c>
      <c r="G1246" s="47"/>
      <c r="H1246" s="44">
        <v>707</v>
      </c>
      <c r="I1246" s="348" t="s">
        <v>45</v>
      </c>
      <c r="J1246" s="277" t="str">
        <f>IF(ISBLANK(INDEX('Policy Characteristics'!D:D,MATCH($C1246,'Policy Characteristics'!$C:$C,0))),"",INDEX('Policy Characteristics'!D:D,MATCH($C1246,'Policy Characteristics'!$C:$C,0)))</f>
        <v>End Existing Subsidies</v>
      </c>
      <c r="K1246" s="276" t="str">
        <f>IF(ISBLANK(INDEX('Policy Characteristics'!E:E,MATCH($C1246,'Policy Characteristics'!$C:$C,0))),"",INDEX('Policy Characteristics'!E:E,MATCH($C1246,'Policy Characteristics'!$C:$C,0)))</f>
        <v>cross reduce BAU subsidies</v>
      </c>
      <c r="L1246" s="284">
        <f>IF(ISBLANK(INDEX('Policy Characteristics'!F:F,MATCH($C1246,'Policy Characteristics'!$C:$C,0))),"",INDEX('Policy Characteristics'!F:F,MATCH($C1246,'Policy Characteristics'!$C:$C,0)))</f>
        <v>0</v>
      </c>
      <c r="M1246" s="284">
        <f>IF(ISBLANK(INDEX('Policy Characteristics'!G:G,MATCH($C1246,'Policy Characteristics'!$C:$C,0))),"",INDEX('Policy Characteristics'!G:G,MATCH($C1246,'Policy Characteristics'!$C:$C,0)))</f>
        <v>1</v>
      </c>
      <c r="N1246" s="284">
        <f>IF(ISBLANK(INDEX('Policy Characteristics'!H:H,MATCH($C1246,'Policy Characteristics'!$C:$C,0))),"",INDEX('Policy Characteristics'!H:H,MATCH($C1246,'Policy Characteristics'!$C:$C,0)))</f>
        <v>0.01</v>
      </c>
      <c r="O1246" s="276" t="str">
        <f>IF(ISBLANK(INDEX('Policy Characteristics'!I:I,MATCH($C1246,'Policy Characteristics'!$C:$C,0))),"",INDEX('Policy Characteristics'!I:I,MATCH($C1246,'Policy Characteristics'!$C:$C,0)))</f>
        <v>% reduction in BAU subsidies</v>
      </c>
      <c r="P1246" s="276" t="str">
        <f>IF(ISBLANK(INDEX('Policy Characteristics'!J:J,MATCH($C1246,'Policy Characteristics'!$C:$C,0))),"",INDEX('Policy Characteristics'!J:J,MATCH($C1246,'Policy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6" s="276" t="str">
        <f>IF(ISBLANK(INDEX('Policy Characteristics'!K:K,MATCH($C1246,'Policy Characteristics'!$C:$C,0))),"",INDEX('Policy Characteristics'!K:K,MATCH($C1246,'Policy Characteristics'!$C:$C,0)))</f>
        <v>fuels.html#end-subsidies</v>
      </c>
      <c r="R1246" s="276" t="str">
        <f>IF(ISBLANK(INDEX('Policy Characteristics'!L:L,MATCH($C1246,'Policy Characteristics'!$C:$C,0))),"",INDEX('Policy Characteristics'!L:L,MATCH($C1246,'Policy Characteristics'!$C:$C,0)))</f>
        <v>end-existing-subsidies.html</v>
      </c>
    </row>
    <row r="1247" spans="1:18" s="4" customFormat="1" x14ac:dyDescent="0.25">
      <c r="A1247" s="276" t="str">
        <f>IF(ISBLANK(INDEX('Policy Characteristics'!A:A,MATCH($C1247,'Policy Characteristics'!$C:$C,0))),"",INDEX('Policy Characteristics'!A:A,MATCH($C1247,'Policy Characteristics'!$C:$C,0)))</f>
        <v>Cross-Sector</v>
      </c>
      <c r="B1247" s="285" t="str">
        <f>IF(ISBLANK(INDEX('Policy Characteristics'!B:B,MATCH($C1247,'Policy Characteristics'!$C:$C,0))),"",INDEX('Policy Characteristics'!B:B,MATCH($C1247,'Policy Characteristics'!$C:$C,0)))</f>
        <v>End Existing Subsidies</v>
      </c>
      <c r="C1247" s="276" t="str">
        <f t="shared" si="51"/>
        <v>Percent Reduction in BAU Subsidies</v>
      </c>
      <c r="D1247" s="6" t="s">
        <v>54</v>
      </c>
      <c r="E1247" s="47"/>
      <c r="F1247" s="6" t="s">
        <v>96</v>
      </c>
      <c r="G1247" s="47"/>
      <c r="H1247" s="44">
        <v>75</v>
      </c>
      <c r="I1247" s="348" t="s">
        <v>44</v>
      </c>
      <c r="J1247" s="277" t="str">
        <f>IF(ISBLANK(INDEX('Policy Characteristics'!D:D,MATCH($C1247,'Policy Characteristics'!$C:$C,0))),"",INDEX('Policy Characteristics'!D:D,MATCH($C1247,'Policy Characteristics'!$C:$C,0)))</f>
        <v>End Existing Subsidies</v>
      </c>
      <c r="K1247" s="276" t="str">
        <f>IF(ISBLANK(INDEX('Policy Characteristics'!E:E,MATCH($C1247,'Policy Characteristics'!$C:$C,0))),"",INDEX('Policy Characteristics'!E:E,MATCH($C1247,'Policy Characteristics'!$C:$C,0)))</f>
        <v>cross reduce BAU subsidies</v>
      </c>
      <c r="L1247" s="284">
        <f>IF(ISBLANK(INDEX('Policy Characteristics'!F:F,MATCH($C1247,'Policy Characteristics'!$C:$C,0))),"",INDEX('Policy Characteristics'!F:F,MATCH($C1247,'Policy Characteristics'!$C:$C,0)))</f>
        <v>0</v>
      </c>
      <c r="M1247" s="284">
        <f>IF(ISBLANK(INDEX('Policy Characteristics'!G:G,MATCH($C1247,'Policy Characteristics'!$C:$C,0))),"",INDEX('Policy Characteristics'!G:G,MATCH($C1247,'Policy Characteristics'!$C:$C,0)))</f>
        <v>1</v>
      </c>
      <c r="N1247" s="284">
        <f>IF(ISBLANK(INDEX('Policy Characteristics'!H:H,MATCH($C1247,'Policy Characteristics'!$C:$C,0))),"",INDEX('Policy Characteristics'!H:H,MATCH($C1247,'Policy Characteristics'!$C:$C,0)))</f>
        <v>0.01</v>
      </c>
      <c r="O1247" s="276" t="str">
        <f>IF(ISBLANK(INDEX('Policy Characteristics'!I:I,MATCH($C1247,'Policy Characteristics'!$C:$C,0))),"",INDEX('Policy Characteristics'!I:I,MATCH($C1247,'Policy Characteristics'!$C:$C,0)))</f>
        <v>% reduction in BAU subsidies</v>
      </c>
      <c r="P1247" s="276" t="str">
        <f>IF(ISBLANK(INDEX('Policy Characteristics'!J:J,MATCH($C1247,'Policy Characteristics'!$C:$C,0))),"",INDEX('Policy Characteristics'!J:J,MATCH($C1247,'Policy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7" s="276" t="str">
        <f>IF(ISBLANK(INDEX('Policy Characteristics'!K:K,MATCH($C1247,'Policy Characteristics'!$C:$C,0))),"",INDEX('Policy Characteristics'!K:K,MATCH($C1247,'Policy Characteristics'!$C:$C,0)))</f>
        <v>fuels.html#end-subsidies</v>
      </c>
      <c r="R1247" s="276" t="str">
        <f>IF(ISBLANK(INDEX('Policy Characteristics'!L:L,MATCH($C1247,'Policy Characteristics'!$C:$C,0))),"",INDEX('Policy Characteristics'!L:L,MATCH($C1247,'Policy Characteristics'!$C:$C,0)))</f>
        <v>end-existing-subsidies.html</v>
      </c>
    </row>
    <row r="1248" spans="1:18" s="4" customFormat="1" x14ac:dyDescent="0.25">
      <c r="A1248" s="276" t="str">
        <f>IF(ISBLANK(INDEX('Policy Characteristics'!A:A,MATCH($C1248,'Policy Characteristics'!$C:$C,0))),"",INDEX('Policy Characteristics'!A:A,MATCH($C1248,'Policy Characteristics'!$C:$C,0)))</f>
        <v>Cross-Sector</v>
      </c>
      <c r="B1248" s="285" t="str">
        <f>IF(ISBLANK(INDEX('Policy Characteristics'!B:B,MATCH($C1248,'Policy Characteristics'!$C:$C,0))),"",INDEX('Policy Characteristics'!B:B,MATCH($C1248,'Policy Characteristics'!$C:$C,0)))</f>
        <v>End Existing Subsidies</v>
      </c>
      <c r="C1248" s="276" t="str">
        <f t="shared" si="51"/>
        <v>Percent Reduction in BAU Subsidies</v>
      </c>
      <c r="D1248" s="6" t="s">
        <v>55</v>
      </c>
      <c r="E1248" s="47"/>
      <c r="F1248" s="6" t="s">
        <v>97</v>
      </c>
      <c r="G1248" s="47"/>
      <c r="H1248" s="44">
        <v>76</v>
      </c>
      <c r="I1248" s="348" t="s">
        <v>44</v>
      </c>
      <c r="J1248" s="277" t="str">
        <f>IF(ISBLANK(INDEX('Policy Characteristics'!D:D,MATCH($C1248,'Policy Characteristics'!$C:$C,0))),"",INDEX('Policy Characteristics'!D:D,MATCH($C1248,'Policy Characteristics'!$C:$C,0)))</f>
        <v>End Existing Subsidies</v>
      </c>
      <c r="K1248" s="276" t="str">
        <f>IF(ISBLANK(INDEX('Policy Characteristics'!E:E,MATCH($C1248,'Policy Characteristics'!$C:$C,0))),"",INDEX('Policy Characteristics'!E:E,MATCH($C1248,'Policy Characteristics'!$C:$C,0)))</f>
        <v>cross reduce BAU subsidies</v>
      </c>
      <c r="L1248" s="284">
        <f>IF(ISBLANK(INDEX('Policy Characteristics'!F:F,MATCH($C1248,'Policy Characteristics'!$C:$C,0))),"",INDEX('Policy Characteristics'!F:F,MATCH($C1248,'Policy Characteristics'!$C:$C,0)))</f>
        <v>0</v>
      </c>
      <c r="M1248" s="284">
        <f>IF(ISBLANK(INDEX('Policy Characteristics'!G:G,MATCH($C1248,'Policy Characteristics'!$C:$C,0))),"",INDEX('Policy Characteristics'!G:G,MATCH($C1248,'Policy Characteristics'!$C:$C,0)))</f>
        <v>1</v>
      </c>
      <c r="N1248" s="284">
        <f>IF(ISBLANK(INDEX('Policy Characteristics'!H:H,MATCH($C1248,'Policy Characteristics'!$C:$C,0))),"",INDEX('Policy Characteristics'!H:H,MATCH($C1248,'Policy Characteristics'!$C:$C,0)))</f>
        <v>0.01</v>
      </c>
      <c r="O1248" s="276" t="str">
        <f>IF(ISBLANK(INDEX('Policy Characteristics'!I:I,MATCH($C1248,'Policy Characteristics'!$C:$C,0))),"",INDEX('Policy Characteristics'!I:I,MATCH($C1248,'Policy Characteristics'!$C:$C,0)))</f>
        <v>% reduction in BAU subsidies</v>
      </c>
      <c r="P1248" s="276" t="str">
        <f>IF(ISBLANK(INDEX('Policy Characteristics'!J:J,MATCH($C1248,'Policy Characteristics'!$C:$C,0))),"",INDEX('Policy Characteristics'!J:J,MATCH($C1248,'Policy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8" s="276" t="str">
        <f>IF(ISBLANK(INDEX('Policy Characteristics'!K:K,MATCH($C1248,'Policy Characteristics'!$C:$C,0))),"",INDEX('Policy Characteristics'!K:K,MATCH($C1248,'Policy Characteristics'!$C:$C,0)))</f>
        <v>fuels.html#end-subsidies</v>
      </c>
      <c r="R1248" s="276" t="str">
        <f>IF(ISBLANK(INDEX('Policy Characteristics'!L:L,MATCH($C1248,'Policy Characteristics'!$C:$C,0))),"",INDEX('Policy Characteristics'!L:L,MATCH($C1248,'Policy Characteristics'!$C:$C,0)))</f>
        <v>end-existing-subsidies.html</v>
      </c>
    </row>
    <row r="1249" spans="1:18" s="4" customFormat="1" x14ac:dyDescent="0.25">
      <c r="A1249" s="276" t="str">
        <f>IF(ISBLANK(INDEX('Policy Characteristics'!A:A,MATCH($C1249,'Policy Characteristics'!$C:$C,0))),"",INDEX('Policy Characteristics'!A:A,MATCH($C1249,'Policy Characteristics'!$C:$C,0)))</f>
        <v>Cross-Sector</v>
      </c>
      <c r="B1249" s="285" t="str">
        <f>IF(ISBLANK(INDEX('Policy Characteristics'!B:B,MATCH($C1249,'Policy Characteristics'!$C:$C,0))),"",INDEX('Policy Characteristics'!B:B,MATCH($C1249,'Policy Characteristics'!$C:$C,0)))</f>
        <v>End Existing Subsidies</v>
      </c>
      <c r="C1249" s="276" t="str">
        <f t="shared" si="51"/>
        <v>Percent Reduction in BAU Subsidies</v>
      </c>
      <c r="D1249" s="6" t="s">
        <v>56</v>
      </c>
      <c r="E1249" s="47"/>
      <c r="F1249" s="6" t="s">
        <v>98</v>
      </c>
      <c r="G1249" s="47"/>
      <c r="H1249" s="44">
        <v>708</v>
      </c>
      <c r="I1249" s="348" t="s">
        <v>45</v>
      </c>
      <c r="J1249" s="277" t="str">
        <f>IF(ISBLANK(INDEX('Policy Characteristics'!D:D,MATCH($C1249,'Policy Characteristics'!$C:$C,0))),"",INDEX('Policy Characteristics'!D:D,MATCH($C1249,'Policy Characteristics'!$C:$C,0)))</f>
        <v>End Existing Subsidies</v>
      </c>
      <c r="K1249" s="276" t="str">
        <f>IF(ISBLANK(INDEX('Policy Characteristics'!E:E,MATCH($C1249,'Policy Characteristics'!$C:$C,0))),"",INDEX('Policy Characteristics'!E:E,MATCH($C1249,'Policy Characteristics'!$C:$C,0)))</f>
        <v>cross reduce BAU subsidies</v>
      </c>
      <c r="L1249" s="284">
        <f>IF(ISBLANK(INDEX('Policy Characteristics'!F:F,MATCH($C1249,'Policy Characteristics'!$C:$C,0))),"",INDEX('Policy Characteristics'!F:F,MATCH($C1249,'Policy Characteristics'!$C:$C,0)))</f>
        <v>0</v>
      </c>
      <c r="M1249" s="284">
        <f>IF(ISBLANK(INDEX('Policy Characteristics'!G:G,MATCH($C1249,'Policy Characteristics'!$C:$C,0))),"",INDEX('Policy Characteristics'!G:G,MATCH($C1249,'Policy Characteristics'!$C:$C,0)))</f>
        <v>1</v>
      </c>
      <c r="N1249" s="284">
        <f>IF(ISBLANK(INDEX('Policy Characteristics'!H:H,MATCH($C1249,'Policy Characteristics'!$C:$C,0))),"",INDEX('Policy Characteristics'!H:H,MATCH($C1249,'Policy Characteristics'!$C:$C,0)))</f>
        <v>0.01</v>
      </c>
      <c r="O1249" s="276" t="str">
        <f>IF(ISBLANK(INDEX('Policy Characteristics'!I:I,MATCH($C1249,'Policy Characteristics'!$C:$C,0))),"",INDEX('Policy Characteristics'!I:I,MATCH($C1249,'Policy Characteristics'!$C:$C,0)))</f>
        <v>% reduction in BAU subsidies</v>
      </c>
      <c r="P1249" s="276" t="str">
        <f>IF(ISBLANK(INDEX('Policy Characteristics'!J:J,MATCH($C1249,'Policy Characteristics'!$C:$C,0))),"",INDEX('Policy Characteristics'!J:J,MATCH($C1249,'Policy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49" s="276" t="str">
        <f>IF(ISBLANK(INDEX('Policy Characteristics'!K:K,MATCH($C1249,'Policy Characteristics'!$C:$C,0))),"",INDEX('Policy Characteristics'!K:K,MATCH($C1249,'Policy Characteristics'!$C:$C,0)))</f>
        <v>fuels.html#end-subsidies</v>
      </c>
      <c r="R1249" s="276" t="str">
        <f>IF(ISBLANK(INDEX('Policy Characteristics'!L:L,MATCH($C1249,'Policy Characteristics'!$C:$C,0))),"",INDEX('Policy Characteristics'!L:L,MATCH($C1249,'Policy Characteristics'!$C:$C,0)))</f>
        <v>end-existing-subsidies.html</v>
      </c>
    </row>
    <row r="1250" spans="1:18" s="4" customFormat="1" x14ac:dyDescent="0.25">
      <c r="A1250" s="276" t="str">
        <f>IF(ISBLANK(INDEX('Policy Characteristics'!A:A,MATCH($C1250,'Policy Characteristics'!$C:$C,0))),"",INDEX('Policy Characteristics'!A:A,MATCH($C1250,'Policy Characteristics'!$C:$C,0)))</f>
        <v>Cross-Sector</v>
      </c>
      <c r="B1250" s="285" t="str">
        <f>IF(ISBLANK(INDEX('Policy Characteristics'!B:B,MATCH($C1250,'Policy Characteristics'!$C:$C,0))),"",INDEX('Policy Characteristics'!B:B,MATCH($C1250,'Policy Characteristics'!$C:$C,0)))</f>
        <v>End Existing Subsidies</v>
      </c>
      <c r="C1250" s="276" t="str">
        <f t="shared" si="51"/>
        <v>Percent Reduction in BAU Subsidies</v>
      </c>
      <c r="D1250" s="6" t="s">
        <v>57</v>
      </c>
      <c r="E1250" s="47"/>
      <c r="F1250" s="6" t="s">
        <v>99</v>
      </c>
      <c r="G1250" s="47"/>
      <c r="H1250" s="44">
        <v>709</v>
      </c>
      <c r="I1250" s="348" t="s">
        <v>45</v>
      </c>
      <c r="J1250" s="277" t="str">
        <f>IF(ISBLANK(INDEX('Policy Characteristics'!D:D,MATCH($C1250,'Policy Characteristics'!$C:$C,0))),"",INDEX('Policy Characteristics'!D:D,MATCH($C1250,'Policy Characteristics'!$C:$C,0)))</f>
        <v>End Existing Subsidies</v>
      </c>
      <c r="K1250" s="276" t="str">
        <f>IF(ISBLANK(INDEX('Policy Characteristics'!E:E,MATCH($C1250,'Policy Characteristics'!$C:$C,0))),"",INDEX('Policy Characteristics'!E:E,MATCH($C1250,'Policy Characteristics'!$C:$C,0)))</f>
        <v>cross reduce BAU subsidies</v>
      </c>
      <c r="L1250" s="284">
        <f>IF(ISBLANK(INDEX('Policy Characteristics'!F:F,MATCH($C1250,'Policy Characteristics'!$C:$C,0))),"",INDEX('Policy Characteristics'!F:F,MATCH($C1250,'Policy Characteristics'!$C:$C,0)))</f>
        <v>0</v>
      </c>
      <c r="M1250" s="284">
        <f>IF(ISBLANK(INDEX('Policy Characteristics'!G:G,MATCH($C1250,'Policy Characteristics'!$C:$C,0))),"",INDEX('Policy Characteristics'!G:G,MATCH($C1250,'Policy Characteristics'!$C:$C,0)))</f>
        <v>1</v>
      </c>
      <c r="N1250" s="284">
        <f>IF(ISBLANK(INDEX('Policy Characteristics'!H:H,MATCH($C1250,'Policy Characteristics'!$C:$C,0))),"",INDEX('Policy Characteristics'!H:H,MATCH($C1250,'Policy Characteristics'!$C:$C,0)))</f>
        <v>0.01</v>
      </c>
      <c r="O1250" s="276" t="str">
        <f>IF(ISBLANK(INDEX('Policy Characteristics'!I:I,MATCH($C1250,'Policy Characteristics'!$C:$C,0))),"",INDEX('Policy Characteristics'!I:I,MATCH($C1250,'Policy Characteristics'!$C:$C,0)))</f>
        <v>% reduction in BAU subsidies</v>
      </c>
      <c r="P1250" s="276" t="str">
        <f>IF(ISBLANK(INDEX('Policy Characteristics'!J:J,MATCH($C1250,'Policy Characteristics'!$C:$C,0))),"",INDEX('Policy Characteristics'!J:J,MATCH($C1250,'Policy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0" s="276" t="str">
        <f>IF(ISBLANK(INDEX('Policy Characteristics'!K:K,MATCH($C1250,'Policy Characteristics'!$C:$C,0))),"",INDEX('Policy Characteristics'!K:K,MATCH($C1250,'Policy Characteristics'!$C:$C,0)))</f>
        <v>fuels.html#end-subsidies</v>
      </c>
      <c r="R1250" s="276" t="str">
        <f>IF(ISBLANK(INDEX('Policy Characteristics'!L:L,MATCH($C1250,'Policy Characteristics'!$C:$C,0))),"",INDEX('Policy Characteristics'!L:L,MATCH($C1250,'Policy Characteristics'!$C:$C,0)))</f>
        <v>end-existing-subsidies.html</v>
      </c>
    </row>
    <row r="1251" spans="1:18" s="4" customFormat="1" x14ac:dyDescent="0.25">
      <c r="A1251" s="276" t="str">
        <f>IF(ISBLANK(INDEX('Policy Characteristics'!A:A,MATCH($C1251,'Policy Characteristics'!$C:$C,0))),"",INDEX('Policy Characteristics'!A:A,MATCH($C1251,'Policy Characteristics'!$C:$C,0)))</f>
        <v>Cross-Sector</v>
      </c>
      <c r="B1251" s="285" t="str">
        <f>IF(ISBLANK(INDEX('Policy Characteristics'!B:B,MATCH($C1251,'Policy Characteristics'!$C:$C,0))),"",INDEX('Policy Characteristics'!B:B,MATCH($C1251,'Policy Characteristics'!$C:$C,0)))</f>
        <v>End Existing Subsidies</v>
      </c>
      <c r="C1251" s="276" t="str">
        <f t="shared" si="51"/>
        <v>Percent Reduction in BAU Subsidies</v>
      </c>
      <c r="D1251" s="6" t="s">
        <v>2498</v>
      </c>
      <c r="E1251" s="47"/>
      <c r="F1251" s="6" t="s">
        <v>2499</v>
      </c>
      <c r="G1251" s="47"/>
      <c r="H1251" s="44">
        <v>710</v>
      </c>
      <c r="I1251" s="348" t="s">
        <v>45</v>
      </c>
      <c r="J1251" s="277" t="str">
        <f>IF(ISBLANK(INDEX('Policy Characteristics'!D:D,MATCH($C1251,'Policy Characteristics'!$C:$C,0))),"",INDEX('Policy Characteristics'!D:D,MATCH($C1251,'Policy Characteristics'!$C:$C,0)))</f>
        <v>End Existing Subsidies</v>
      </c>
      <c r="K1251" s="276" t="str">
        <f>IF(ISBLANK(INDEX('Policy Characteristics'!E:E,MATCH($C1251,'Policy Characteristics'!$C:$C,0))),"",INDEX('Policy Characteristics'!E:E,MATCH($C1251,'Policy Characteristics'!$C:$C,0)))</f>
        <v>cross reduce BAU subsidies</v>
      </c>
      <c r="L1251" s="284">
        <f>IF(ISBLANK(INDEX('Policy Characteristics'!F:F,MATCH($C1251,'Policy Characteristics'!$C:$C,0))),"",INDEX('Policy Characteristics'!F:F,MATCH($C1251,'Policy Characteristics'!$C:$C,0)))</f>
        <v>0</v>
      </c>
      <c r="M1251" s="284">
        <f>IF(ISBLANK(INDEX('Policy Characteristics'!G:G,MATCH($C1251,'Policy Characteristics'!$C:$C,0))),"",INDEX('Policy Characteristics'!G:G,MATCH($C1251,'Policy Characteristics'!$C:$C,0)))</f>
        <v>1</v>
      </c>
      <c r="N1251" s="284">
        <f>IF(ISBLANK(INDEX('Policy Characteristics'!H:H,MATCH($C1251,'Policy Characteristics'!$C:$C,0))),"",INDEX('Policy Characteristics'!H:H,MATCH($C1251,'Policy Characteristics'!$C:$C,0)))</f>
        <v>0.01</v>
      </c>
      <c r="O1251" s="276" t="str">
        <f>IF(ISBLANK(INDEX('Policy Characteristics'!I:I,MATCH($C1251,'Policy Characteristics'!$C:$C,0))),"",INDEX('Policy Characteristics'!I:I,MATCH($C1251,'Policy Characteristics'!$C:$C,0)))</f>
        <v>% reduction in BAU subsidies</v>
      </c>
      <c r="P1251" s="276" t="str">
        <f>IF(ISBLANK(INDEX('Policy Characteristics'!J:J,MATCH($C1251,'Policy Characteristics'!$C:$C,0))),"",INDEX('Policy Characteristics'!J:J,MATCH($C1251,'Policy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1" s="276" t="str">
        <f>IF(ISBLANK(INDEX('Policy Characteristics'!K:K,MATCH($C1251,'Policy Characteristics'!$C:$C,0))),"",INDEX('Policy Characteristics'!K:K,MATCH($C1251,'Policy Characteristics'!$C:$C,0)))</f>
        <v>fuels.html#end-subsidies</v>
      </c>
      <c r="R1251" s="276" t="str">
        <f>IF(ISBLANK(INDEX('Policy Characteristics'!L:L,MATCH($C1251,'Policy Characteristics'!$C:$C,0))),"",INDEX('Policy Characteristics'!L:L,MATCH($C1251,'Policy Characteristics'!$C:$C,0)))</f>
        <v>end-existing-subsidies.html</v>
      </c>
    </row>
    <row r="1252" spans="1:18" s="4" customFormat="1" x14ac:dyDescent="0.25">
      <c r="A1252" s="276" t="str">
        <f>IF(ISBLANK(INDEX('Policy Characteristics'!A:A,MATCH($C1252,'Policy Characteristics'!$C:$C,0))),"",INDEX('Policy Characteristics'!A:A,MATCH($C1252,'Policy Characteristics'!$C:$C,0)))</f>
        <v>Cross-Sector</v>
      </c>
      <c r="B1252" s="285" t="str">
        <f>IF(ISBLANK(INDEX('Policy Characteristics'!B:B,MATCH($C1252,'Policy Characteristics'!$C:$C,0))),"",INDEX('Policy Characteristics'!B:B,MATCH($C1252,'Policy Characteristics'!$C:$C,0)))</f>
        <v>End Existing Subsidies</v>
      </c>
      <c r="C1252" s="276" t="str">
        <f t="shared" si="51"/>
        <v>Percent Reduction in BAU Subsidies</v>
      </c>
      <c r="D1252" s="6" t="s">
        <v>76</v>
      </c>
      <c r="E1252" s="47"/>
      <c r="F1252" s="6" t="s">
        <v>100</v>
      </c>
      <c r="G1252" s="47"/>
      <c r="H1252" s="44">
        <v>711</v>
      </c>
      <c r="I1252" s="348" t="s">
        <v>45</v>
      </c>
      <c r="J1252" s="277" t="str">
        <f>IF(ISBLANK(INDEX('Policy Characteristics'!D:D,MATCH($C1252,'Policy Characteristics'!$C:$C,0))),"",INDEX('Policy Characteristics'!D:D,MATCH($C1252,'Policy Characteristics'!$C:$C,0)))</f>
        <v>End Existing Subsidies</v>
      </c>
      <c r="K1252" s="276" t="str">
        <f>IF(ISBLANK(INDEX('Policy Characteristics'!E:E,MATCH($C1252,'Policy Characteristics'!$C:$C,0))),"",INDEX('Policy Characteristics'!E:E,MATCH($C1252,'Policy Characteristics'!$C:$C,0)))</f>
        <v>cross reduce BAU subsidies</v>
      </c>
      <c r="L1252" s="284">
        <f>IF(ISBLANK(INDEX('Policy Characteristics'!F:F,MATCH($C1252,'Policy Characteristics'!$C:$C,0))),"",INDEX('Policy Characteristics'!F:F,MATCH($C1252,'Policy Characteristics'!$C:$C,0)))</f>
        <v>0</v>
      </c>
      <c r="M1252" s="284">
        <f>IF(ISBLANK(INDEX('Policy Characteristics'!G:G,MATCH($C1252,'Policy Characteristics'!$C:$C,0))),"",INDEX('Policy Characteristics'!G:G,MATCH($C1252,'Policy Characteristics'!$C:$C,0)))</f>
        <v>1</v>
      </c>
      <c r="N1252" s="284">
        <f>IF(ISBLANK(INDEX('Policy Characteristics'!H:H,MATCH($C1252,'Policy Characteristics'!$C:$C,0))),"",INDEX('Policy Characteristics'!H:H,MATCH($C1252,'Policy Characteristics'!$C:$C,0)))</f>
        <v>0.01</v>
      </c>
      <c r="O1252" s="276" t="str">
        <f>IF(ISBLANK(INDEX('Policy Characteristics'!I:I,MATCH($C1252,'Policy Characteristics'!$C:$C,0))),"",INDEX('Policy Characteristics'!I:I,MATCH($C1252,'Policy Characteristics'!$C:$C,0)))</f>
        <v>% reduction in BAU subsidies</v>
      </c>
      <c r="P1252" s="276" t="str">
        <f>IF(ISBLANK(INDEX('Policy Characteristics'!J:J,MATCH($C1252,'Policy Characteristics'!$C:$C,0))),"",INDEX('Policy Characteristics'!J:J,MATCH($C1252,'Policy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2" s="276" t="str">
        <f>IF(ISBLANK(INDEX('Policy Characteristics'!K:K,MATCH($C1252,'Policy Characteristics'!$C:$C,0))),"",INDEX('Policy Characteristics'!K:K,MATCH($C1252,'Policy Characteristics'!$C:$C,0)))</f>
        <v>fuels.html#end-subsidies</v>
      </c>
      <c r="R1252" s="276" t="str">
        <f>IF(ISBLANK(INDEX('Policy Characteristics'!L:L,MATCH($C1252,'Policy Characteristics'!$C:$C,0))),"",INDEX('Policy Characteristics'!L:L,MATCH($C1252,'Policy Characteristics'!$C:$C,0)))</f>
        <v>end-existing-subsidies.html</v>
      </c>
    </row>
    <row r="1253" spans="1:18" s="4" customFormat="1" x14ac:dyDescent="0.25">
      <c r="A1253" s="276" t="str">
        <f>IF(ISBLANK(INDEX('Policy Characteristics'!A:A,MATCH($C1253,'Policy Characteristics'!$C:$C,0))),"",INDEX('Policy Characteristics'!A:A,MATCH($C1253,'Policy Characteristics'!$C:$C,0)))</f>
        <v>Cross-Sector</v>
      </c>
      <c r="B1253" s="285" t="str">
        <f>IF(ISBLANK(INDEX('Policy Characteristics'!B:B,MATCH($C1253,'Policy Characteristics'!$C:$C,0))),"",INDEX('Policy Characteristics'!B:B,MATCH($C1253,'Policy Characteristics'!$C:$C,0)))</f>
        <v>End Existing Subsidies</v>
      </c>
      <c r="C1253" s="276" t="str">
        <f t="shared" si="51"/>
        <v>Percent Reduction in BAU Subsidies</v>
      </c>
      <c r="D1253" s="6" t="s">
        <v>450</v>
      </c>
      <c r="E1253" s="47"/>
      <c r="F1253" s="6" t="s">
        <v>451</v>
      </c>
      <c r="G1253" s="47"/>
      <c r="H1253" s="44">
        <v>712</v>
      </c>
      <c r="I1253" s="348" t="s">
        <v>45</v>
      </c>
      <c r="J1253" s="277" t="str">
        <f>IF(ISBLANK(INDEX('Policy Characteristics'!D:D,MATCH($C1253,'Policy Characteristics'!$C:$C,0))),"",INDEX('Policy Characteristics'!D:D,MATCH($C1253,'Policy Characteristics'!$C:$C,0)))</f>
        <v>End Existing Subsidies</v>
      </c>
      <c r="K1253" s="276" t="str">
        <f>IF(ISBLANK(INDEX('Policy Characteristics'!E:E,MATCH($C1253,'Policy Characteristics'!$C:$C,0))),"",INDEX('Policy Characteristics'!E:E,MATCH($C1253,'Policy Characteristics'!$C:$C,0)))</f>
        <v>cross reduce BAU subsidies</v>
      </c>
      <c r="L1253" s="284">
        <f>IF(ISBLANK(INDEX('Policy Characteristics'!F:F,MATCH($C1253,'Policy Characteristics'!$C:$C,0))),"",INDEX('Policy Characteristics'!F:F,MATCH($C1253,'Policy Characteristics'!$C:$C,0)))</f>
        <v>0</v>
      </c>
      <c r="M1253" s="284">
        <f>IF(ISBLANK(INDEX('Policy Characteristics'!G:G,MATCH($C1253,'Policy Characteristics'!$C:$C,0))),"",INDEX('Policy Characteristics'!G:G,MATCH($C1253,'Policy Characteristics'!$C:$C,0)))</f>
        <v>1</v>
      </c>
      <c r="N1253" s="284">
        <f>IF(ISBLANK(INDEX('Policy Characteristics'!H:H,MATCH($C1253,'Policy Characteristics'!$C:$C,0))),"",INDEX('Policy Characteristics'!H:H,MATCH($C1253,'Policy Characteristics'!$C:$C,0)))</f>
        <v>0.01</v>
      </c>
      <c r="O1253" s="276" t="str">
        <f>IF(ISBLANK(INDEX('Policy Characteristics'!I:I,MATCH($C1253,'Policy Characteristics'!$C:$C,0))),"",INDEX('Policy Characteristics'!I:I,MATCH($C1253,'Policy Characteristics'!$C:$C,0)))</f>
        <v>% reduction in BAU subsidies</v>
      </c>
      <c r="P1253" s="276" t="str">
        <f>IF(ISBLANK(INDEX('Policy Characteristics'!J:J,MATCH($C1253,'Policy Characteristics'!$C:$C,0))),"",INDEX('Policy Characteristics'!J:J,MATCH($C1253,'Policy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3" s="276" t="str">
        <f>IF(ISBLANK(INDEX('Policy Characteristics'!K:K,MATCH($C1253,'Policy Characteristics'!$C:$C,0))),"",INDEX('Policy Characteristics'!K:K,MATCH($C1253,'Policy Characteristics'!$C:$C,0)))</f>
        <v>fuels.html#end-subsidies</v>
      </c>
      <c r="R1253" s="276" t="str">
        <f>IF(ISBLANK(INDEX('Policy Characteristics'!L:L,MATCH($C1253,'Policy Characteristics'!$C:$C,0))),"",INDEX('Policy Characteristics'!L:L,MATCH($C1253,'Policy Characteristics'!$C:$C,0)))</f>
        <v>end-existing-subsidies.html</v>
      </c>
    </row>
    <row r="1254" spans="1:18" s="4" customFormat="1" x14ac:dyDescent="0.25">
      <c r="A1254" s="276" t="str">
        <f>IF(ISBLANK(INDEX('Policy Characteristics'!A:A,MATCH($C1254,'Policy Characteristics'!$C:$C,0))),"",INDEX('Policy Characteristics'!A:A,MATCH($C1254,'Policy Characteristics'!$C:$C,0)))</f>
        <v>Cross-Sector</v>
      </c>
      <c r="B1254" s="285" t="str">
        <f>IF(ISBLANK(INDEX('Policy Characteristics'!B:B,MATCH($C1254,'Policy Characteristics'!$C:$C,0))),"",INDEX('Policy Characteristics'!B:B,MATCH($C1254,'Policy Characteristics'!$C:$C,0)))</f>
        <v>End Existing Subsidies</v>
      </c>
      <c r="C1254" s="276" t="str">
        <f t="shared" si="51"/>
        <v>Percent Reduction in BAU Subsidies</v>
      </c>
      <c r="D1254" s="6" t="s">
        <v>457</v>
      </c>
      <c r="E1254" s="47"/>
      <c r="F1254" s="6" t="s">
        <v>458</v>
      </c>
      <c r="G1254" s="47"/>
      <c r="H1254" s="44">
        <v>713</v>
      </c>
      <c r="I1254" s="348" t="s">
        <v>45</v>
      </c>
      <c r="J1254" s="277" t="str">
        <f>IF(ISBLANK(INDEX('Policy Characteristics'!D:D,MATCH($C1254,'Policy Characteristics'!$C:$C,0))),"",INDEX('Policy Characteristics'!D:D,MATCH($C1254,'Policy Characteristics'!$C:$C,0)))</f>
        <v>End Existing Subsidies</v>
      </c>
      <c r="K1254" s="276" t="str">
        <f>IF(ISBLANK(INDEX('Policy Characteristics'!E:E,MATCH($C1254,'Policy Characteristics'!$C:$C,0))),"",INDEX('Policy Characteristics'!E:E,MATCH($C1254,'Policy Characteristics'!$C:$C,0)))</f>
        <v>cross reduce BAU subsidies</v>
      </c>
      <c r="L1254" s="284">
        <f>IF(ISBLANK(INDEX('Policy Characteristics'!F:F,MATCH($C1254,'Policy Characteristics'!$C:$C,0))),"",INDEX('Policy Characteristics'!F:F,MATCH($C1254,'Policy Characteristics'!$C:$C,0)))</f>
        <v>0</v>
      </c>
      <c r="M1254" s="284">
        <f>IF(ISBLANK(INDEX('Policy Characteristics'!G:G,MATCH($C1254,'Policy Characteristics'!$C:$C,0))),"",INDEX('Policy Characteristics'!G:G,MATCH($C1254,'Policy Characteristics'!$C:$C,0)))</f>
        <v>1</v>
      </c>
      <c r="N1254" s="284">
        <f>IF(ISBLANK(INDEX('Policy Characteristics'!H:H,MATCH($C1254,'Policy Characteristics'!$C:$C,0))),"",INDEX('Policy Characteristics'!H:H,MATCH($C1254,'Policy Characteristics'!$C:$C,0)))</f>
        <v>0.01</v>
      </c>
      <c r="O1254" s="276" t="str">
        <f>IF(ISBLANK(INDEX('Policy Characteristics'!I:I,MATCH($C1254,'Policy Characteristics'!$C:$C,0))),"",INDEX('Policy Characteristics'!I:I,MATCH($C1254,'Policy Characteristics'!$C:$C,0)))</f>
        <v>% reduction in BAU subsidies</v>
      </c>
      <c r="P1254" s="276" t="str">
        <f>IF(ISBLANK(INDEX('Policy Characteristics'!J:J,MATCH($C1254,'Policy Characteristics'!$C:$C,0))),"",INDEX('Policy Characteristics'!J:J,MATCH($C1254,'Policy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4" s="276" t="str">
        <f>IF(ISBLANK(INDEX('Policy Characteristics'!K:K,MATCH($C1254,'Policy Characteristics'!$C:$C,0))),"",INDEX('Policy Characteristics'!K:K,MATCH($C1254,'Policy Characteristics'!$C:$C,0)))</f>
        <v>fuels.html#end-subsidies</v>
      </c>
      <c r="R1254" s="276" t="str">
        <f>IF(ISBLANK(INDEX('Policy Characteristics'!L:L,MATCH($C1254,'Policy Characteristics'!$C:$C,0))),"",INDEX('Policy Characteristics'!L:L,MATCH($C1254,'Policy Characteristics'!$C:$C,0)))</f>
        <v>end-existing-subsidies.html</v>
      </c>
    </row>
    <row r="1255" spans="1:18" s="4" customFormat="1" x14ac:dyDescent="0.25">
      <c r="A1255" s="276" t="str">
        <f>IF(ISBLANK(INDEX('Policy Characteristics'!A:A,MATCH($C1255,'Policy Characteristics'!$C:$C,0))),"",INDEX('Policy Characteristics'!A:A,MATCH($C1255,'Policy Characteristics'!$C:$C,0)))</f>
        <v>Cross-Sector</v>
      </c>
      <c r="B1255" s="285" t="str">
        <f>IF(ISBLANK(INDEX('Policy Characteristics'!B:B,MATCH($C1255,'Policy Characteristics'!$C:$C,0))),"",INDEX('Policy Characteristics'!B:B,MATCH($C1255,'Policy Characteristics'!$C:$C,0)))</f>
        <v>End Existing Subsidies</v>
      </c>
      <c r="C1255" s="276" t="str">
        <f t="shared" si="51"/>
        <v>Percent Reduction in BAU Subsidies</v>
      </c>
      <c r="D1255" s="6" t="s">
        <v>2490</v>
      </c>
      <c r="E1255" s="47"/>
      <c r="F1255" s="6" t="s">
        <v>2494</v>
      </c>
      <c r="G1255" s="47"/>
      <c r="H1255" s="44">
        <v>714</v>
      </c>
      <c r="I1255" s="348" t="s">
        <v>45</v>
      </c>
      <c r="J1255" s="277" t="str">
        <f>IF(ISBLANK(INDEX('Policy Characteristics'!D:D,MATCH($C1255,'Policy Characteristics'!$C:$C,0))),"",INDEX('Policy Characteristics'!D:D,MATCH($C1255,'Policy Characteristics'!$C:$C,0)))</f>
        <v>End Existing Subsidies</v>
      </c>
      <c r="K1255" s="276" t="str">
        <f>IF(ISBLANK(INDEX('Policy Characteristics'!E:E,MATCH($C1255,'Policy Characteristics'!$C:$C,0))),"",INDEX('Policy Characteristics'!E:E,MATCH($C1255,'Policy Characteristics'!$C:$C,0)))</f>
        <v>cross reduce BAU subsidies</v>
      </c>
      <c r="L1255" s="284">
        <f>IF(ISBLANK(INDEX('Policy Characteristics'!F:F,MATCH($C1255,'Policy Characteristics'!$C:$C,0))),"",INDEX('Policy Characteristics'!F:F,MATCH($C1255,'Policy Characteristics'!$C:$C,0)))</f>
        <v>0</v>
      </c>
      <c r="M1255" s="284">
        <f>IF(ISBLANK(INDEX('Policy Characteristics'!G:G,MATCH($C1255,'Policy Characteristics'!$C:$C,0))),"",INDEX('Policy Characteristics'!G:G,MATCH($C1255,'Policy Characteristics'!$C:$C,0)))</f>
        <v>1</v>
      </c>
      <c r="N1255" s="284">
        <f>IF(ISBLANK(INDEX('Policy Characteristics'!H:H,MATCH($C1255,'Policy Characteristics'!$C:$C,0))),"",INDEX('Policy Characteristics'!H:H,MATCH($C1255,'Policy Characteristics'!$C:$C,0)))</f>
        <v>0.01</v>
      </c>
      <c r="O1255" s="276" t="str">
        <f>IF(ISBLANK(INDEX('Policy Characteristics'!I:I,MATCH($C1255,'Policy Characteristics'!$C:$C,0))),"",INDEX('Policy Characteristics'!I:I,MATCH($C1255,'Policy Characteristics'!$C:$C,0)))</f>
        <v>% reduction in BAU subsidies</v>
      </c>
      <c r="P1255" s="276" t="str">
        <f>IF(ISBLANK(INDEX('Policy Characteristics'!J:J,MATCH($C1255,'Policy Characteristics'!$C:$C,0))),"",INDEX('Policy Characteristics'!J:J,MATCH($C1255,'Policy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5" s="276" t="str">
        <f>IF(ISBLANK(INDEX('Policy Characteristics'!K:K,MATCH($C1255,'Policy Characteristics'!$C:$C,0))),"",INDEX('Policy Characteristics'!K:K,MATCH($C1255,'Policy Characteristics'!$C:$C,0)))</f>
        <v>fuels.html#end-subsidies</v>
      </c>
      <c r="R1255" s="276" t="str">
        <f>IF(ISBLANK(INDEX('Policy Characteristics'!L:L,MATCH($C1255,'Policy Characteristics'!$C:$C,0))),"",INDEX('Policy Characteristics'!L:L,MATCH($C1255,'Policy Characteristics'!$C:$C,0)))</f>
        <v>end-existing-subsidies.html</v>
      </c>
    </row>
    <row r="1256" spans="1:18" s="4" customFormat="1" x14ac:dyDescent="0.25">
      <c r="A1256" s="276" t="str">
        <f>IF(ISBLANK(INDEX('Policy Characteristics'!A:A,MATCH($C1256,'Policy Characteristics'!$C:$C,0))),"",INDEX('Policy Characteristics'!A:A,MATCH($C1256,'Policy Characteristics'!$C:$C,0)))</f>
        <v>Cross-Sector</v>
      </c>
      <c r="B1256" s="285" t="str">
        <f>IF(ISBLANK(INDEX('Policy Characteristics'!B:B,MATCH($C1256,'Policy Characteristics'!$C:$C,0))),"",INDEX('Policy Characteristics'!B:B,MATCH($C1256,'Policy Characteristics'!$C:$C,0)))</f>
        <v>End Existing Subsidies</v>
      </c>
      <c r="C1256" s="276" t="str">
        <f t="shared" ref="C1256" si="52">C$1239</f>
        <v>Percent Reduction in BAU Subsidies</v>
      </c>
      <c r="D1256" s="6" t="s">
        <v>2500</v>
      </c>
      <c r="E1256" s="47"/>
      <c r="F1256" s="6" t="s">
        <v>2501</v>
      </c>
      <c r="G1256" s="47"/>
      <c r="H1256" s="44">
        <v>715</v>
      </c>
      <c r="I1256" s="348" t="s">
        <v>45</v>
      </c>
      <c r="J1256" s="277" t="str">
        <f>IF(ISBLANK(INDEX('Policy Characteristics'!D:D,MATCH($C1256,'Policy Characteristics'!$C:$C,0))),"",INDEX('Policy Characteristics'!D:D,MATCH($C1256,'Policy Characteristics'!$C:$C,0)))</f>
        <v>End Existing Subsidies</v>
      </c>
      <c r="K1256" s="276" t="str">
        <f>IF(ISBLANK(INDEX('Policy Characteristics'!E:E,MATCH($C1256,'Policy Characteristics'!$C:$C,0))),"",INDEX('Policy Characteristics'!E:E,MATCH($C1256,'Policy Characteristics'!$C:$C,0)))</f>
        <v>cross reduce BAU subsidies</v>
      </c>
      <c r="L1256" s="284">
        <f>IF(ISBLANK(INDEX('Policy Characteristics'!F:F,MATCH($C1256,'Policy Characteristics'!$C:$C,0))),"",INDEX('Policy Characteristics'!F:F,MATCH($C1256,'Policy Characteristics'!$C:$C,0)))</f>
        <v>0</v>
      </c>
      <c r="M1256" s="284">
        <f>IF(ISBLANK(INDEX('Policy Characteristics'!G:G,MATCH($C1256,'Policy Characteristics'!$C:$C,0))),"",INDEX('Policy Characteristics'!G:G,MATCH($C1256,'Policy Characteristics'!$C:$C,0)))</f>
        <v>1</v>
      </c>
      <c r="N1256" s="284">
        <f>IF(ISBLANK(INDEX('Policy Characteristics'!H:H,MATCH($C1256,'Policy Characteristics'!$C:$C,0))),"",INDEX('Policy Characteristics'!H:H,MATCH($C1256,'Policy Characteristics'!$C:$C,0)))</f>
        <v>0.01</v>
      </c>
      <c r="O1256" s="276" t="str">
        <f>IF(ISBLANK(INDEX('Policy Characteristics'!I:I,MATCH($C1256,'Policy Characteristics'!$C:$C,0))),"",INDEX('Policy Characteristics'!I:I,MATCH($C1256,'Policy Characteristics'!$C:$C,0)))</f>
        <v>% reduction in BAU subsidies</v>
      </c>
      <c r="P1256" s="276" t="str">
        <f>IF(ISBLANK(INDEX('Policy Characteristics'!J:J,MATCH($C1256,'Policy Characteristics'!$C:$C,0))),"",INDEX('Policy Characteristics'!J:J,MATCH($C1256,'Policy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6" s="276" t="str">
        <f>IF(ISBLANK(INDEX('Policy Characteristics'!K:K,MATCH($C1256,'Policy Characteristics'!$C:$C,0))),"",INDEX('Policy Characteristics'!K:K,MATCH($C1256,'Policy Characteristics'!$C:$C,0)))</f>
        <v>fuels.html#end-subsidies</v>
      </c>
      <c r="R1256" s="276" t="str">
        <f>IF(ISBLANK(INDEX('Policy Characteristics'!L:L,MATCH($C1256,'Policy Characteristics'!$C:$C,0))),"",INDEX('Policy Characteristics'!L:L,MATCH($C1256,'Policy Characteristics'!$C:$C,0)))</f>
        <v>end-existing-subsidies.html</v>
      </c>
    </row>
    <row r="1257" spans="1:18" s="4" customFormat="1" x14ac:dyDescent="0.25">
      <c r="A1257" s="276" t="str">
        <f>IF(ISBLANK(INDEX('Policy Characteristics'!A:A,MATCH($C1257,'Policy Characteristics'!$C:$C,0))),"",INDEX('Policy Characteristics'!A:A,MATCH($C1257,'Policy Characteristics'!$C:$C,0)))</f>
        <v>Cross-Sector</v>
      </c>
      <c r="B1257" s="285" t="str">
        <f>IF(ISBLANK(INDEX('Policy Characteristics'!B:B,MATCH($C1257,'Policy Characteristics'!$C:$C,0))),"",INDEX('Policy Characteristics'!B:B,MATCH($C1257,'Policy Characteristics'!$C:$C,0)))</f>
        <v>End Existing Subsidies</v>
      </c>
      <c r="C1257" s="276" t="str">
        <f t="shared" ref="C1257:C1259" si="53">C$1239</f>
        <v>Percent Reduction in BAU Subsidies</v>
      </c>
      <c r="D1257" s="6" t="s">
        <v>2491</v>
      </c>
      <c r="E1257" s="47"/>
      <c r="F1257" s="6" t="s">
        <v>2495</v>
      </c>
      <c r="G1257" s="47"/>
      <c r="H1257" s="44">
        <v>716</v>
      </c>
      <c r="I1257" s="348" t="s">
        <v>45</v>
      </c>
      <c r="J1257" s="277" t="str">
        <f>IF(ISBLANK(INDEX('Policy Characteristics'!D:D,MATCH($C1257,'Policy Characteristics'!$C:$C,0))),"",INDEX('Policy Characteristics'!D:D,MATCH($C1257,'Policy Characteristics'!$C:$C,0)))</f>
        <v>End Existing Subsidies</v>
      </c>
      <c r="K1257" s="276" t="str">
        <f>IF(ISBLANK(INDEX('Policy Characteristics'!E:E,MATCH($C1257,'Policy Characteristics'!$C:$C,0))),"",INDEX('Policy Characteristics'!E:E,MATCH($C1257,'Policy Characteristics'!$C:$C,0)))</f>
        <v>cross reduce BAU subsidies</v>
      </c>
      <c r="L1257" s="284">
        <f>IF(ISBLANK(INDEX('Policy Characteristics'!F:F,MATCH($C1257,'Policy Characteristics'!$C:$C,0))),"",INDEX('Policy Characteristics'!F:F,MATCH($C1257,'Policy Characteristics'!$C:$C,0)))</f>
        <v>0</v>
      </c>
      <c r="M1257" s="284">
        <f>IF(ISBLANK(INDEX('Policy Characteristics'!G:G,MATCH($C1257,'Policy Characteristics'!$C:$C,0))),"",INDEX('Policy Characteristics'!G:G,MATCH($C1257,'Policy Characteristics'!$C:$C,0)))</f>
        <v>1</v>
      </c>
      <c r="N1257" s="284">
        <f>IF(ISBLANK(INDEX('Policy Characteristics'!H:H,MATCH($C1257,'Policy Characteristics'!$C:$C,0))),"",INDEX('Policy Characteristics'!H:H,MATCH($C1257,'Policy Characteristics'!$C:$C,0)))</f>
        <v>0.01</v>
      </c>
      <c r="O1257" s="276" t="str">
        <f>IF(ISBLANK(INDEX('Policy Characteristics'!I:I,MATCH($C1257,'Policy Characteristics'!$C:$C,0))),"",INDEX('Policy Characteristics'!I:I,MATCH($C1257,'Policy Characteristics'!$C:$C,0)))</f>
        <v>% reduction in BAU subsidies</v>
      </c>
      <c r="P1257" s="276" t="str">
        <f>IF(ISBLANK(INDEX('Policy Characteristics'!J:J,MATCH($C1257,'Policy Characteristics'!$C:$C,0))),"",INDEX('Policy Characteristics'!J:J,MATCH($C1257,'Policy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7" s="276" t="str">
        <f>IF(ISBLANK(INDEX('Policy Characteristics'!K:K,MATCH($C1257,'Policy Characteristics'!$C:$C,0))),"",INDEX('Policy Characteristics'!K:K,MATCH($C1257,'Policy Characteristics'!$C:$C,0)))</f>
        <v>fuels.html#end-subsidies</v>
      </c>
      <c r="R1257" s="276" t="str">
        <f>IF(ISBLANK(INDEX('Policy Characteristics'!L:L,MATCH($C1257,'Policy Characteristics'!$C:$C,0))),"",INDEX('Policy Characteristics'!L:L,MATCH($C1257,'Policy Characteristics'!$C:$C,0)))</f>
        <v>end-existing-subsidies.html</v>
      </c>
    </row>
    <row r="1258" spans="1:18" s="4" customFormat="1" x14ac:dyDescent="0.25">
      <c r="A1258" s="276" t="str">
        <f>IF(ISBLANK(INDEX('Policy Characteristics'!A:A,MATCH($C1258,'Policy Characteristics'!$C:$C,0))),"",INDEX('Policy Characteristics'!A:A,MATCH($C1258,'Policy Characteristics'!$C:$C,0)))</f>
        <v>Cross-Sector</v>
      </c>
      <c r="B1258" s="285" t="str">
        <f>IF(ISBLANK(INDEX('Policy Characteristics'!B:B,MATCH($C1258,'Policy Characteristics'!$C:$C,0))),"",INDEX('Policy Characteristics'!B:B,MATCH($C1258,'Policy Characteristics'!$C:$C,0)))</f>
        <v>End Existing Subsidies</v>
      </c>
      <c r="C1258" s="276" t="str">
        <f t="shared" si="53"/>
        <v>Percent Reduction in BAU Subsidies</v>
      </c>
      <c r="D1258" s="6" t="s">
        <v>2492</v>
      </c>
      <c r="E1258" s="47"/>
      <c r="F1258" s="6" t="s">
        <v>2496</v>
      </c>
      <c r="G1258" s="47"/>
      <c r="H1258" s="44">
        <v>717</v>
      </c>
      <c r="I1258" s="348" t="s">
        <v>45</v>
      </c>
      <c r="J1258" s="277" t="str">
        <f>IF(ISBLANK(INDEX('Policy Characteristics'!D:D,MATCH($C1258,'Policy Characteristics'!$C:$C,0))),"",INDEX('Policy Characteristics'!D:D,MATCH($C1258,'Policy Characteristics'!$C:$C,0)))</f>
        <v>End Existing Subsidies</v>
      </c>
      <c r="K1258" s="276" t="str">
        <f>IF(ISBLANK(INDEX('Policy Characteristics'!E:E,MATCH($C1258,'Policy Characteristics'!$C:$C,0))),"",INDEX('Policy Characteristics'!E:E,MATCH($C1258,'Policy Characteristics'!$C:$C,0)))</f>
        <v>cross reduce BAU subsidies</v>
      </c>
      <c r="L1258" s="284">
        <f>IF(ISBLANK(INDEX('Policy Characteristics'!F:F,MATCH($C1258,'Policy Characteristics'!$C:$C,0))),"",INDEX('Policy Characteristics'!F:F,MATCH($C1258,'Policy Characteristics'!$C:$C,0)))</f>
        <v>0</v>
      </c>
      <c r="M1258" s="284">
        <f>IF(ISBLANK(INDEX('Policy Characteristics'!G:G,MATCH($C1258,'Policy Characteristics'!$C:$C,0))),"",INDEX('Policy Characteristics'!G:G,MATCH($C1258,'Policy Characteristics'!$C:$C,0)))</f>
        <v>1</v>
      </c>
      <c r="N1258" s="284">
        <f>IF(ISBLANK(INDEX('Policy Characteristics'!H:H,MATCH($C1258,'Policy Characteristics'!$C:$C,0))),"",INDEX('Policy Characteristics'!H:H,MATCH($C1258,'Policy Characteristics'!$C:$C,0)))</f>
        <v>0.01</v>
      </c>
      <c r="O1258" s="276" t="str">
        <f>IF(ISBLANK(INDEX('Policy Characteristics'!I:I,MATCH($C1258,'Policy Characteristics'!$C:$C,0))),"",INDEX('Policy Characteristics'!I:I,MATCH($C1258,'Policy Characteristics'!$C:$C,0)))</f>
        <v>% reduction in BAU subsidies</v>
      </c>
      <c r="P1258" s="276" t="str">
        <f>IF(ISBLANK(INDEX('Policy Characteristics'!J:J,MATCH($C1258,'Policy Characteristics'!$C:$C,0))),"",INDEX('Policy Characteristics'!J:J,MATCH($C1258,'Policy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8" s="276" t="str">
        <f>IF(ISBLANK(INDEX('Policy Characteristics'!K:K,MATCH($C1258,'Policy Characteristics'!$C:$C,0))),"",INDEX('Policy Characteristics'!K:K,MATCH($C1258,'Policy Characteristics'!$C:$C,0)))</f>
        <v>fuels.html#end-subsidies</v>
      </c>
      <c r="R1258" s="276" t="str">
        <f>IF(ISBLANK(INDEX('Policy Characteristics'!L:L,MATCH($C1258,'Policy Characteristics'!$C:$C,0))),"",INDEX('Policy Characteristics'!L:L,MATCH($C1258,'Policy Characteristics'!$C:$C,0)))</f>
        <v>end-existing-subsidies.html</v>
      </c>
    </row>
    <row r="1259" spans="1:18" s="4" customFormat="1" x14ac:dyDescent="0.25">
      <c r="A1259" s="276" t="str">
        <f>IF(ISBLANK(INDEX('Policy Characteristics'!A:A,MATCH($C1259,'Policy Characteristics'!$C:$C,0))),"",INDEX('Policy Characteristics'!A:A,MATCH($C1259,'Policy Characteristics'!$C:$C,0)))</f>
        <v>Cross-Sector</v>
      </c>
      <c r="B1259" s="285" t="str">
        <f>IF(ISBLANK(INDEX('Policy Characteristics'!B:B,MATCH($C1259,'Policy Characteristics'!$C:$C,0))),"",INDEX('Policy Characteristics'!B:B,MATCH($C1259,'Policy Characteristics'!$C:$C,0)))</f>
        <v>End Existing Subsidies</v>
      </c>
      <c r="C1259" s="276" t="str">
        <f t="shared" si="53"/>
        <v>Percent Reduction in BAU Subsidies</v>
      </c>
      <c r="D1259" s="6" t="s">
        <v>2493</v>
      </c>
      <c r="E1259" s="47"/>
      <c r="F1259" s="6" t="s">
        <v>2497</v>
      </c>
      <c r="G1259" s="47"/>
      <c r="H1259" s="44">
        <v>718</v>
      </c>
      <c r="I1259" s="348" t="s">
        <v>45</v>
      </c>
      <c r="J1259" s="277" t="str">
        <f>IF(ISBLANK(INDEX('Policy Characteristics'!D:D,MATCH($C1259,'Policy Characteristics'!$C:$C,0))),"",INDEX('Policy Characteristics'!D:D,MATCH($C1259,'Policy Characteristics'!$C:$C,0)))</f>
        <v>End Existing Subsidies</v>
      </c>
      <c r="K1259" s="276" t="str">
        <f>IF(ISBLANK(INDEX('Policy Characteristics'!E:E,MATCH($C1259,'Policy Characteristics'!$C:$C,0))),"",INDEX('Policy Characteristics'!E:E,MATCH($C1259,'Policy Characteristics'!$C:$C,0)))</f>
        <v>cross reduce BAU subsidies</v>
      </c>
      <c r="L1259" s="284">
        <f>IF(ISBLANK(INDEX('Policy Characteristics'!F:F,MATCH($C1259,'Policy Characteristics'!$C:$C,0))),"",INDEX('Policy Characteristics'!F:F,MATCH($C1259,'Policy Characteristics'!$C:$C,0)))</f>
        <v>0</v>
      </c>
      <c r="M1259" s="284">
        <f>IF(ISBLANK(INDEX('Policy Characteristics'!G:G,MATCH($C1259,'Policy Characteristics'!$C:$C,0))),"",INDEX('Policy Characteristics'!G:G,MATCH($C1259,'Policy Characteristics'!$C:$C,0)))</f>
        <v>1</v>
      </c>
      <c r="N1259" s="284">
        <f>IF(ISBLANK(INDEX('Policy Characteristics'!H:H,MATCH($C1259,'Policy Characteristics'!$C:$C,0))),"",INDEX('Policy Characteristics'!H:H,MATCH($C1259,'Policy Characteristics'!$C:$C,0)))</f>
        <v>0.01</v>
      </c>
      <c r="O1259" s="276" t="str">
        <f>IF(ISBLANK(INDEX('Policy Characteristics'!I:I,MATCH($C1259,'Policy Characteristics'!$C:$C,0))),"",INDEX('Policy Characteristics'!I:I,MATCH($C1259,'Policy Characteristics'!$C:$C,0)))</f>
        <v>% reduction in BAU subsidies</v>
      </c>
      <c r="P1259" s="276" t="str">
        <f>IF(ISBLANK(INDEX('Policy Characteristics'!J:J,MATCH($C1259,'Policy Characteristics'!$C:$C,0))),"",INDEX('Policy Characteristics'!J:J,MATCH($C1259,'Policy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259" s="276" t="str">
        <f>IF(ISBLANK(INDEX('Policy Characteristics'!K:K,MATCH($C1259,'Policy Characteristics'!$C:$C,0))),"",INDEX('Policy Characteristics'!K:K,MATCH($C1259,'Policy Characteristics'!$C:$C,0)))</f>
        <v>fuels.html#end-subsidies</v>
      </c>
      <c r="R1259" s="276" t="str">
        <f>IF(ISBLANK(INDEX('Policy Characteristics'!L:L,MATCH($C1259,'Policy Characteristics'!$C:$C,0))),"",INDEX('Policy Characteristics'!L:L,MATCH($C1259,'Policy Characteristics'!$C:$C,0)))</f>
        <v>end-existing-subsidies.html</v>
      </c>
    </row>
    <row r="1260" spans="1:18" s="2" customFormat="1" x14ac:dyDescent="0.25">
      <c r="A1260" s="276" t="str">
        <f>IF(ISBLANK(INDEX('Policy Characteristics'!A:A,MATCH($C1260,'Policy Characteristics'!$C:$C,0))),"",INDEX('Policy Characteristics'!A:A,MATCH($C1260,'Policy Characteristics'!$C:$C,0)))</f>
        <v>Cross-Sector</v>
      </c>
      <c r="B1260" s="285" t="str">
        <f>IF(ISBLANK(INDEX('Policy Characteristics'!B:B,MATCH($C1260,'Policy Characteristics'!$C:$C,0))),"",INDEX('Policy Characteristics'!B:B,MATCH($C1260,'Policy Characteristics'!$C:$C,0)))</f>
        <v>Exempt Non-CO2 Emissions from C Tax</v>
      </c>
      <c r="C1260" s="340" t="s">
        <v>2471</v>
      </c>
      <c r="D1260" s="6"/>
      <c r="E1260" s="6"/>
      <c r="F1260" s="6"/>
      <c r="G1260" s="6"/>
      <c r="H1260" s="44">
        <v>719</v>
      </c>
      <c r="I1260" s="348" t="s">
        <v>45</v>
      </c>
      <c r="J1260" s="277" t="str">
        <f>IF(ISBLANK(INDEX('Policy Characteristics'!D:D,MATCH($C1260,'Policy Characteristics'!$C:$C,0))),"",INDEX('Policy Characteristics'!D:D,MATCH($C1260,'Policy Characteristics'!$C:$C,0)))</f>
        <v/>
      </c>
      <c r="K1260" s="276" t="str">
        <f>IF(ISBLANK(INDEX('Policy Characteristics'!E:E,MATCH($C1260,'Policy Characteristics'!$C:$C,0))),"",INDEX('Policy Characteristics'!E:E,MATCH($C1260,'Policy Characteristics'!$C:$C,0)))</f>
        <v>cross toggle whether carbon tax affects non CO2 emissions</v>
      </c>
      <c r="L1260" s="276">
        <f>IF(ISBLANK(INDEX('Policy Characteristics'!F:F,MATCH($C1260,'Policy Characteristics'!$C:$C,0))),"",INDEX('Policy Characteristics'!F:F,MATCH($C1260,'Policy Characteristics'!$C:$C,0)))</f>
        <v>0</v>
      </c>
      <c r="M1260" s="276">
        <f>IF(ISBLANK(INDEX('Policy Characteristics'!G:G,MATCH($C1260,'Policy Characteristics'!$C:$C,0))),"",INDEX('Policy Characteristics'!G:G,MATCH($C1260,'Policy Characteristics'!$C:$C,0)))</f>
        <v>1</v>
      </c>
      <c r="N1260" s="276">
        <f>IF(ISBLANK(INDEX('Policy Characteristics'!H:H,MATCH($C1260,'Policy Characteristics'!$C:$C,0))),"",INDEX('Policy Characteristics'!H:H,MATCH($C1260,'Policy Characteristics'!$C:$C,0)))</f>
        <v>1</v>
      </c>
      <c r="O1260" s="276" t="str">
        <f>IF(ISBLANK(INDEX('Policy Characteristics'!I:I,MATCH($C1260,'Policy Characteristics'!$C:$C,0))),"",INDEX('Policy Characteristics'!I:I,MATCH($C1260,'Policy Characteristics'!$C:$C,0)))</f>
        <v>on/off</v>
      </c>
      <c r="P1260" s="276" t="str">
        <f>IF(ISBLANK(INDEX('Policy Characteristics'!J:J,MATCH($C1260,'Policy Characteristics'!$C:$C,0))),"",INDEX('Policy Characteristics'!J:J,MATCH($C1260,'Policy Characteristics'!$C:$C,0)))</f>
        <v>**Description:** By default, the carbon tax applies to CO2 and non-CO2 emissions. This policy exempts non-CO2 emissions, meaning the carbon tax will only apply to CO2 emissions.</v>
      </c>
      <c r="Q1260" s="276" t="str">
        <f>IF(ISBLANK(INDEX('Policy Characteristics'!K:K,MATCH($C1260,'Policy Characteristics'!$C:$C,0))),"",INDEX('Policy Characteristics'!K:K,MATCH($C1260,'Policy Characteristics'!$C:$C,0)))</f>
        <v>fuels.html#carbon-tax</v>
      </c>
      <c r="R1260" s="276" t="str">
        <f>IF(ISBLANK(INDEX('Policy Characteristics'!L:L,MATCH($C1260,'Policy Characteristics'!$C:$C,0))),"",INDEX('Policy Characteristics'!L:L,MATCH($C1260,'Policy Characteristics'!$C:$C,0)))</f>
        <v>carbon-tax.html</v>
      </c>
    </row>
    <row r="1261" spans="1:18" s="2" customFormat="1" x14ac:dyDescent="0.25">
      <c r="A1261" s="276" t="str">
        <f>IF(ISBLANK(INDEX('Policy Characteristics'!A:A,MATCH($C1261,'Policy Characteristics'!$C:$C,0))),"",INDEX('Policy Characteristics'!A:A,MATCH($C1261,'Policy Characteristics'!$C:$C,0)))</f>
        <v>Cross-Sector</v>
      </c>
      <c r="B1261" s="285" t="str">
        <f>IF(ISBLANK(INDEX('Policy Characteristics'!B:B,MATCH($C1261,'Policy Characteristics'!$C:$C,0))),"",INDEX('Policy Characteristics'!B:B,MATCH($C1261,'Policy Characteristics'!$C:$C,0)))</f>
        <v>Exempt Process Emissions from C Tax</v>
      </c>
      <c r="C1261" s="1" t="s">
        <v>3447</v>
      </c>
      <c r="D1261" s="47" t="s">
        <v>3101</v>
      </c>
      <c r="E1261" s="6"/>
      <c r="F1261" t="s">
        <v>3126</v>
      </c>
      <c r="G1261" s="6"/>
      <c r="H1261" s="49">
        <v>1628</v>
      </c>
      <c r="I1261" s="348" t="s">
        <v>44</v>
      </c>
      <c r="J1261" s="277" t="str">
        <f>IF(ISBLANK(INDEX('Policy Characteristics'!D:D,MATCH($C1261,'Policy Characteristics'!$C:$C,0))),"",INDEX('Policy Characteristics'!D:D,MATCH($C1261,'Policy Characteristics'!$C:$C,0)))</f>
        <v/>
      </c>
      <c r="K1261" s="276" t="str">
        <f>IF(ISBLANK(INDEX('Policy Characteristics'!E:E,MATCH($C1261,'Policy Characteristics'!$C:$C,0))),"",INDEX('Policy Characteristics'!E:E,MATCH($C1261,'Policy Characteristics'!$C:$C,0)))</f>
        <v>cross toggle whether carbon tax affects process emissions</v>
      </c>
      <c r="L1261" s="276">
        <f>IF(ISBLANK(INDEX('Policy Characteristics'!F:F,MATCH($C1261,'Policy Characteristics'!$C:$C,0))),"",INDEX('Policy Characteristics'!F:F,MATCH($C1261,'Policy Characteristics'!$C:$C,0)))</f>
        <v>0</v>
      </c>
      <c r="M1261" s="276">
        <f>IF(ISBLANK(INDEX('Policy Characteristics'!G:G,MATCH($C1261,'Policy Characteristics'!$C:$C,0))),"",INDEX('Policy Characteristics'!G:G,MATCH($C1261,'Policy Characteristics'!$C:$C,0)))</f>
        <v>1</v>
      </c>
      <c r="N1261" s="276">
        <f>IF(ISBLANK(INDEX('Policy Characteristics'!H:H,MATCH($C1261,'Policy Characteristics'!$C:$C,0))),"",INDEX('Policy Characteristics'!H:H,MATCH($C1261,'Policy Characteristics'!$C:$C,0)))</f>
        <v>1</v>
      </c>
      <c r="O1261" s="276" t="str">
        <f>IF(ISBLANK(INDEX('Policy Characteristics'!I:I,MATCH($C1261,'Policy Characteristics'!$C:$C,0))),"",INDEX('Policy Characteristics'!I:I,MATCH($C1261,'Policy Characteristics'!$C:$C,0)))</f>
        <v>on/off</v>
      </c>
      <c r="P1261" s="276" t="str">
        <f>IF(ISBLANK(INDEX('Policy Characteristics'!J:J,MATCH($C1261,'Policy Characteristics'!$C:$C,0))),"",INDEX('Policy Characteristics'!J:J,MATCH($C1261,'Policy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1" s="276" t="str">
        <f>IF(ISBLANK(INDEX('Policy Characteristics'!K:K,MATCH($C1261,'Policy Characteristics'!$C:$C,0))),"",INDEX('Policy Characteristics'!K:K,MATCH($C1261,'Policy Characteristics'!$C:$C,0)))</f>
        <v>fuels.html#carbon-tax</v>
      </c>
      <c r="R1261" s="276" t="str">
        <f>IF(ISBLANK(INDEX('Policy Characteristics'!L:L,MATCH($C1261,'Policy Characteristics'!$C:$C,0))),"",INDEX('Policy Characteristics'!L:L,MATCH($C1261,'Policy Characteristics'!$C:$C,0)))</f>
        <v>carbon-tax.html</v>
      </c>
    </row>
    <row r="1262" spans="1:18" s="2" customFormat="1" x14ac:dyDescent="0.25">
      <c r="A1262" s="276" t="str">
        <f>IF(ISBLANK(INDEX('Policy Characteristics'!A:A,MATCH($C1262,'Policy Characteristics'!$C:$C,0))),"",INDEX('Policy Characteristics'!A:A,MATCH($C1262,'Policy Characteristics'!$C:$C,0)))</f>
        <v>Cross-Sector</v>
      </c>
      <c r="B1262" s="285" t="str">
        <f>IF(ISBLANK(INDEX('Policy Characteristics'!B:B,MATCH($C1262,'Policy Characteristics'!$C:$C,0))),"",INDEX('Policy Characteristics'!B:B,MATCH($C1262,'Policy Characteristics'!$C:$C,0)))</f>
        <v>Exempt Process Emissions from C Tax</v>
      </c>
      <c r="C1262" s="276" t="str">
        <f>C$1261</f>
        <v>BEPEfCT Boolean Exempt Process Emissions from Carbon Tax</v>
      </c>
      <c r="D1262" s="6" t="s">
        <v>3102</v>
      </c>
      <c r="E1262" s="6"/>
      <c r="F1262" t="s">
        <v>2790</v>
      </c>
      <c r="G1262" s="6"/>
      <c r="H1262" s="49">
        <v>1629</v>
      </c>
      <c r="I1262" s="348" t="s">
        <v>44</v>
      </c>
      <c r="J1262" s="277" t="str">
        <f>IF(ISBLANK(INDEX('Policy Characteristics'!D:D,MATCH($C1262,'Policy Characteristics'!$C:$C,0))),"",INDEX('Policy Characteristics'!D:D,MATCH($C1262,'Policy Characteristics'!$C:$C,0)))</f>
        <v/>
      </c>
      <c r="K1262" s="276" t="str">
        <f>IF(ISBLANK(INDEX('Policy Characteristics'!E:E,MATCH($C1262,'Policy Characteristics'!$C:$C,0))),"",INDEX('Policy Characteristics'!E:E,MATCH($C1262,'Policy Characteristics'!$C:$C,0)))</f>
        <v>cross toggle whether carbon tax affects process emissions</v>
      </c>
      <c r="L1262" s="276">
        <f>IF(ISBLANK(INDEX('Policy Characteristics'!F:F,MATCH($C1262,'Policy Characteristics'!$C:$C,0))),"",INDEX('Policy Characteristics'!F:F,MATCH($C1262,'Policy Characteristics'!$C:$C,0)))</f>
        <v>0</v>
      </c>
      <c r="M1262" s="276">
        <f>IF(ISBLANK(INDEX('Policy Characteristics'!G:G,MATCH($C1262,'Policy Characteristics'!$C:$C,0))),"",INDEX('Policy Characteristics'!G:G,MATCH($C1262,'Policy Characteristics'!$C:$C,0)))</f>
        <v>1</v>
      </c>
      <c r="N1262" s="276">
        <f>IF(ISBLANK(INDEX('Policy Characteristics'!H:H,MATCH($C1262,'Policy Characteristics'!$C:$C,0))),"",INDEX('Policy Characteristics'!H:H,MATCH($C1262,'Policy Characteristics'!$C:$C,0)))</f>
        <v>1</v>
      </c>
      <c r="O1262" s="276" t="str">
        <f>IF(ISBLANK(INDEX('Policy Characteristics'!I:I,MATCH($C1262,'Policy Characteristics'!$C:$C,0))),"",INDEX('Policy Characteristics'!I:I,MATCH($C1262,'Policy Characteristics'!$C:$C,0)))</f>
        <v>on/off</v>
      </c>
      <c r="P1262" s="276" t="str">
        <f>IF(ISBLANK(INDEX('Policy Characteristics'!J:J,MATCH($C1262,'Policy Characteristics'!$C:$C,0))),"",INDEX('Policy Characteristics'!J:J,MATCH($C1262,'Policy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2" s="276" t="str">
        <f>IF(ISBLANK(INDEX('Policy Characteristics'!K:K,MATCH($C1262,'Policy Characteristics'!$C:$C,0))),"",INDEX('Policy Characteristics'!K:K,MATCH($C1262,'Policy Characteristics'!$C:$C,0)))</f>
        <v>fuels.html#carbon-tax</v>
      </c>
      <c r="R1262" s="276" t="str">
        <f>IF(ISBLANK(INDEX('Policy Characteristics'!L:L,MATCH($C1262,'Policy Characteristics'!$C:$C,0))),"",INDEX('Policy Characteristics'!L:L,MATCH($C1262,'Policy Characteristics'!$C:$C,0)))</f>
        <v>carbon-tax.html</v>
      </c>
    </row>
    <row r="1263" spans="1:18" s="2" customFormat="1" x14ac:dyDescent="0.25">
      <c r="A1263" s="276" t="str">
        <f>IF(ISBLANK(INDEX('Policy Characteristics'!A:A,MATCH($C1263,'Policy Characteristics'!$C:$C,0))),"",INDEX('Policy Characteristics'!A:A,MATCH($C1263,'Policy Characteristics'!$C:$C,0)))</f>
        <v>Cross-Sector</v>
      </c>
      <c r="B1263" s="285" t="str">
        <f>IF(ISBLANK(INDEX('Policy Characteristics'!B:B,MATCH($C1263,'Policy Characteristics'!$C:$C,0))),"",INDEX('Policy Characteristics'!B:B,MATCH($C1263,'Policy Characteristics'!$C:$C,0)))</f>
        <v>Exempt Process Emissions from C Tax</v>
      </c>
      <c r="C1263" s="276" t="str">
        <f t="shared" ref="C1263:C1285" si="54">C$1261</f>
        <v>BEPEfCT Boolean Exempt Process Emissions from Carbon Tax</v>
      </c>
      <c r="D1263" s="6" t="s">
        <v>3103</v>
      </c>
      <c r="E1263" s="6"/>
      <c r="F1263" t="s">
        <v>3067</v>
      </c>
      <c r="G1263" s="6"/>
      <c r="H1263" s="49">
        <v>1630</v>
      </c>
      <c r="I1263" s="348" t="s">
        <v>44</v>
      </c>
      <c r="J1263" s="277" t="str">
        <f>IF(ISBLANK(INDEX('Policy Characteristics'!D:D,MATCH($C1263,'Policy Characteristics'!$C:$C,0))),"",INDEX('Policy Characteristics'!D:D,MATCH($C1263,'Policy Characteristics'!$C:$C,0)))</f>
        <v/>
      </c>
      <c r="K1263" s="276" t="str">
        <f>IF(ISBLANK(INDEX('Policy Characteristics'!E:E,MATCH($C1263,'Policy Characteristics'!$C:$C,0))),"",INDEX('Policy Characteristics'!E:E,MATCH($C1263,'Policy Characteristics'!$C:$C,0)))</f>
        <v>cross toggle whether carbon tax affects process emissions</v>
      </c>
      <c r="L1263" s="276">
        <f>IF(ISBLANK(INDEX('Policy Characteristics'!F:F,MATCH($C1263,'Policy Characteristics'!$C:$C,0))),"",INDEX('Policy Characteristics'!F:F,MATCH($C1263,'Policy Characteristics'!$C:$C,0)))</f>
        <v>0</v>
      </c>
      <c r="M1263" s="276">
        <f>IF(ISBLANK(INDEX('Policy Characteristics'!G:G,MATCH($C1263,'Policy Characteristics'!$C:$C,0))),"",INDEX('Policy Characteristics'!G:G,MATCH($C1263,'Policy Characteristics'!$C:$C,0)))</f>
        <v>1</v>
      </c>
      <c r="N1263" s="276">
        <f>IF(ISBLANK(INDEX('Policy Characteristics'!H:H,MATCH($C1263,'Policy Characteristics'!$C:$C,0))),"",INDEX('Policy Characteristics'!H:H,MATCH($C1263,'Policy Characteristics'!$C:$C,0)))</f>
        <v>1</v>
      </c>
      <c r="O1263" s="276" t="str">
        <f>IF(ISBLANK(INDEX('Policy Characteristics'!I:I,MATCH($C1263,'Policy Characteristics'!$C:$C,0))),"",INDEX('Policy Characteristics'!I:I,MATCH($C1263,'Policy Characteristics'!$C:$C,0)))</f>
        <v>on/off</v>
      </c>
      <c r="P1263" s="276" t="str">
        <f>IF(ISBLANK(INDEX('Policy Characteristics'!J:J,MATCH($C1263,'Policy Characteristics'!$C:$C,0))),"",INDEX('Policy Characteristics'!J:J,MATCH($C1263,'Policy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3" s="276" t="str">
        <f>IF(ISBLANK(INDEX('Policy Characteristics'!K:K,MATCH($C1263,'Policy Characteristics'!$C:$C,0))),"",INDEX('Policy Characteristics'!K:K,MATCH($C1263,'Policy Characteristics'!$C:$C,0)))</f>
        <v>fuels.html#carbon-tax</v>
      </c>
      <c r="R1263" s="276" t="str">
        <f>IF(ISBLANK(INDEX('Policy Characteristics'!L:L,MATCH($C1263,'Policy Characteristics'!$C:$C,0))),"",INDEX('Policy Characteristics'!L:L,MATCH($C1263,'Policy Characteristics'!$C:$C,0)))</f>
        <v>carbon-tax.html</v>
      </c>
    </row>
    <row r="1264" spans="1:18" s="2" customFormat="1" x14ac:dyDescent="0.25">
      <c r="A1264" s="276" t="str">
        <f>IF(ISBLANK(INDEX('Policy Characteristics'!A:A,MATCH($C1264,'Policy Characteristics'!$C:$C,0))),"",INDEX('Policy Characteristics'!A:A,MATCH($C1264,'Policy Characteristics'!$C:$C,0)))</f>
        <v>Cross-Sector</v>
      </c>
      <c r="B1264" s="285" t="str">
        <f>IF(ISBLANK(INDEX('Policy Characteristics'!B:B,MATCH($C1264,'Policy Characteristics'!$C:$C,0))),"",INDEX('Policy Characteristics'!B:B,MATCH($C1264,'Policy Characteristics'!$C:$C,0)))</f>
        <v>Exempt Process Emissions from C Tax</v>
      </c>
      <c r="C1264" s="276" t="str">
        <f t="shared" si="54"/>
        <v>BEPEfCT Boolean Exempt Process Emissions from Carbon Tax</v>
      </c>
      <c r="D1264" s="6" t="s">
        <v>3104</v>
      </c>
      <c r="E1264" s="6"/>
      <c r="F1264" t="s">
        <v>3068</v>
      </c>
      <c r="G1264" s="6"/>
      <c r="H1264" s="49">
        <v>1631</v>
      </c>
      <c r="I1264" s="348" t="s">
        <v>45</v>
      </c>
      <c r="J1264" s="277" t="str">
        <f>IF(ISBLANK(INDEX('Policy Characteristics'!D:D,MATCH($C1264,'Policy Characteristics'!$C:$C,0))),"",INDEX('Policy Characteristics'!D:D,MATCH($C1264,'Policy Characteristics'!$C:$C,0)))</f>
        <v/>
      </c>
      <c r="K1264" s="276" t="str">
        <f>IF(ISBLANK(INDEX('Policy Characteristics'!E:E,MATCH($C1264,'Policy Characteristics'!$C:$C,0))),"",INDEX('Policy Characteristics'!E:E,MATCH($C1264,'Policy Characteristics'!$C:$C,0)))</f>
        <v>cross toggle whether carbon tax affects process emissions</v>
      </c>
      <c r="L1264" s="276">
        <f>IF(ISBLANK(INDEX('Policy Characteristics'!F:F,MATCH($C1264,'Policy Characteristics'!$C:$C,0))),"",INDEX('Policy Characteristics'!F:F,MATCH($C1264,'Policy Characteristics'!$C:$C,0)))</f>
        <v>0</v>
      </c>
      <c r="M1264" s="276">
        <f>IF(ISBLANK(INDEX('Policy Characteristics'!G:G,MATCH($C1264,'Policy Characteristics'!$C:$C,0))),"",INDEX('Policy Characteristics'!G:G,MATCH($C1264,'Policy Characteristics'!$C:$C,0)))</f>
        <v>1</v>
      </c>
      <c r="N1264" s="276">
        <f>IF(ISBLANK(INDEX('Policy Characteristics'!H:H,MATCH($C1264,'Policy Characteristics'!$C:$C,0))),"",INDEX('Policy Characteristics'!H:H,MATCH($C1264,'Policy Characteristics'!$C:$C,0)))</f>
        <v>1</v>
      </c>
      <c r="O1264" s="276" t="str">
        <f>IF(ISBLANK(INDEX('Policy Characteristics'!I:I,MATCH($C1264,'Policy Characteristics'!$C:$C,0))),"",INDEX('Policy Characteristics'!I:I,MATCH($C1264,'Policy Characteristics'!$C:$C,0)))</f>
        <v>on/off</v>
      </c>
      <c r="P1264" s="276" t="str">
        <f>IF(ISBLANK(INDEX('Policy Characteristics'!J:J,MATCH($C1264,'Policy Characteristics'!$C:$C,0))),"",INDEX('Policy Characteristics'!J:J,MATCH($C1264,'Policy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4" s="276" t="str">
        <f>IF(ISBLANK(INDEX('Policy Characteristics'!K:K,MATCH($C1264,'Policy Characteristics'!$C:$C,0))),"",INDEX('Policy Characteristics'!K:K,MATCH($C1264,'Policy Characteristics'!$C:$C,0)))</f>
        <v>fuels.html#carbon-tax</v>
      </c>
      <c r="R1264" s="276" t="str">
        <f>IF(ISBLANK(INDEX('Policy Characteristics'!L:L,MATCH($C1264,'Policy Characteristics'!$C:$C,0))),"",INDEX('Policy Characteristics'!L:L,MATCH($C1264,'Policy Characteristics'!$C:$C,0)))</f>
        <v>carbon-tax.html</v>
      </c>
    </row>
    <row r="1265" spans="1:18" s="2" customFormat="1" x14ac:dyDescent="0.25">
      <c r="A1265" s="276" t="str">
        <f>IF(ISBLANK(INDEX('Policy Characteristics'!A:A,MATCH($C1265,'Policy Characteristics'!$C:$C,0))),"",INDEX('Policy Characteristics'!A:A,MATCH($C1265,'Policy Characteristics'!$C:$C,0)))</f>
        <v>Cross-Sector</v>
      </c>
      <c r="B1265" s="285" t="str">
        <f>IF(ISBLANK(INDEX('Policy Characteristics'!B:B,MATCH($C1265,'Policy Characteristics'!$C:$C,0))),"",INDEX('Policy Characteristics'!B:B,MATCH($C1265,'Policy Characteristics'!$C:$C,0)))</f>
        <v>Exempt Process Emissions from C Tax</v>
      </c>
      <c r="C1265" s="276" t="str">
        <f t="shared" si="54"/>
        <v>BEPEfCT Boolean Exempt Process Emissions from Carbon Tax</v>
      </c>
      <c r="D1265" s="6" t="s">
        <v>3105</v>
      </c>
      <c r="E1265" s="6"/>
      <c r="F1265" t="s">
        <v>3069</v>
      </c>
      <c r="G1265" s="6"/>
      <c r="H1265" s="49">
        <v>1632</v>
      </c>
      <c r="I1265" s="348" t="s">
        <v>45</v>
      </c>
      <c r="J1265" s="277" t="str">
        <f>IF(ISBLANK(INDEX('Policy Characteristics'!D:D,MATCH($C1265,'Policy Characteristics'!$C:$C,0))),"",INDEX('Policy Characteristics'!D:D,MATCH($C1265,'Policy Characteristics'!$C:$C,0)))</f>
        <v/>
      </c>
      <c r="K1265" s="276" t="str">
        <f>IF(ISBLANK(INDEX('Policy Characteristics'!E:E,MATCH($C1265,'Policy Characteristics'!$C:$C,0))),"",INDEX('Policy Characteristics'!E:E,MATCH($C1265,'Policy Characteristics'!$C:$C,0)))</f>
        <v>cross toggle whether carbon tax affects process emissions</v>
      </c>
      <c r="L1265" s="276">
        <f>IF(ISBLANK(INDEX('Policy Characteristics'!F:F,MATCH($C1265,'Policy Characteristics'!$C:$C,0))),"",INDEX('Policy Characteristics'!F:F,MATCH($C1265,'Policy Characteristics'!$C:$C,0)))</f>
        <v>0</v>
      </c>
      <c r="M1265" s="276">
        <f>IF(ISBLANK(INDEX('Policy Characteristics'!G:G,MATCH($C1265,'Policy Characteristics'!$C:$C,0))),"",INDEX('Policy Characteristics'!G:G,MATCH($C1265,'Policy Characteristics'!$C:$C,0)))</f>
        <v>1</v>
      </c>
      <c r="N1265" s="276">
        <f>IF(ISBLANK(INDEX('Policy Characteristics'!H:H,MATCH($C1265,'Policy Characteristics'!$C:$C,0))),"",INDEX('Policy Characteristics'!H:H,MATCH($C1265,'Policy Characteristics'!$C:$C,0)))</f>
        <v>1</v>
      </c>
      <c r="O1265" s="276" t="str">
        <f>IF(ISBLANK(INDEX('Policy Characteristics'!I:I,MATCH($C1265,'Policy Characteristics'!$C:$C,0))),"",INDEX('Policy Characteristics'!I:I,MATCH($C1265,'Policy Characteristics'!$C:$C,0)))</f>
        <v>on/off</v>
      </c>
      <c r="P1265" s="276" t="str">
        <f>IF(ISBLANK(INDEX('Policy Characteristics'!J:J,MATCH($C1265,'Policy Characteristics'!$C:$C,0))),"",INDEX('Policy Characteristics'!J:J,MATCH($C1265,'Policy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5" s="276" t="str">
        <f>IF(ISBLANK(INDEX('Policy Characteristics'!K:K,MATCH($C1265,'Policy Characteristics'!$C:$C,0))),"",INDEX('Policy Characteristics'!K:K,MATCH($C1265,'Policy Characteristics'!$C:$C,0)))</f>
        <v>fuels.html#carbon-tax</v>
      </c>
      <c r="R1265" s="276" t="str">
        <f>IF(ISBLANK(INDEX('Policy Characteristics'!L:L,MATCH($C1265,'Policy Characteristics'!$C:$C,0))),"",INDEX('Policy Characteristics'!L:L,MATCH($C1265,'Policy Characteristics'!$C:$C,0)))</f>
        <v>carbon-tax.html</v>
      </c>
    </row>
    <row r="1266" spans="1:18" s="2" customFormat="1" x14ac:dyDescent="0.25">
      <c r="A1266" s="276" t="str">
        <f>IF(ISBLANK(INDEX('Policy Characteristics'!A:A,MATCH($C1266,'Policy Characteristics'!$C:$C,0))),"",INDEX('Policy Characteristics'!A:A,MATCH($C1266,'Policy Characteristics'!$C:$C,0)))</f>
        <v>Cross-Sector</v>
      </c>
      <c r="B1266" s="285" t="str">
        <f>IF(ISBLANK(INDEX('Policy Characteristics'!B:B,MATCH($C1266,'Policy Characteristics'!$C:$C,0))),"",INDEX('Policy Characteristics'!B:B,MATCH($C1266,'Policy Characteristics'!$C:$C,0)))</f>
        <v>Exempt Process Emissions from C Tax</v>
      </c>
      <c r="C1266" s="276" t="str">
        <f t="shared" si="54"/>
        <v>BEPEfCT Boolean Exempt Process Emissions from Carbon Tax</v>
      </c>
      <c r="D1266" s="6" t="s">
        <v>3106</v>
      </c>
      <c r="E1266" s="6"/>
      <c r="F1266" t="s">
        <v>3070</v>
      </c>
      <c r="G1266" s="6"/>
      <c r="H1266" s="49">
        <v>1633</v>
      </c>
      <c r="I1266" s="348" t="s">
        <v>45</v>
      </c>
      <c r="J1266" s="277" t="str">
        <f>IF(ISBLANK(INDEX('Policy Characteristics'!D:D,MATCH($C1266,'Policy Characteristics'!$C:$C,0))),"",INDEX('Policy Characteristics'!D:D,MATCH($C1266,'Policy Characteristics'!$C:$C,0)))</f>
        <v/>
      </c>
      <c r="K1266" s="276" t="str">
        <f>IF(ISBLANK(INDEX('Policy Characteristics'!E:E,MATCH($C1266,'Policy Characteristics'!$C:$C,0))),"",INDEX('Policy Characteristics'!E:E,MATCH($C1266,'Policy Characteristics'!$C:$C,0)))</f>
        <v>cross toggle whether carbon tax affects process emissions</v>
      </c>
      <c r="L1266" s="276">
        <f>IF(ISBLANK(INDEX('Policy Characteristics'!F:F,MATCH($C1266,'Policy Characteristics'!$C:$C,0))),"",INDEX('Policy Characteristics'!F:F,MATCH($C1266,'Policy Characteristics'!$C:$C,0)))</f>
        <v>0</v>
      </c>
      <c r="M1266" s="276">
        <f>IF(ISBLANK(INDEX('Policy Characteristics'!G:G,MATCH($C1266,'Policy Characteristics'!$C:$C,0))),"",INDEX('Policy Characteristics'!G:G,MATCH($C1266,'Policy Characteristics'!$C:$C,0)))</f>
        <v>1</v>
      </c>
      <c r="N1266" s="276">
        <f>IF(ISBLANK(INDEX('Policy Characteristics'!H:H,MATCH($C1266,'Policy Characteristics'!$C:$C,0))),"",INDEX('Policy Characteristics'!H:H,MATCH($C1266,'Policy Characteristics'!$C:$C,0)))</f>
        <v>1</v>
      </c>
      <c r="O1266" s="276" t="str">
        <f>IF(ISBLANK(INDEX('Policy Characteristics'!I:I,MATCH($C1266,'Policy Characteristics'!$C:$C,0))),"",INDEX('Policy Characteristics'!I:I,MATCH($C1266,'Policy Characteristics'!$C:$C,0)))</f>
        <v>on/off</v>
      </c>
      <c r="P1266" s="276" t="str">
        <f>IF(ISBLANK(INDEX('Policy Characteristics'!J:J,MATCH($C1266,'Policy Characteristics'!$C:$C,0))),"",INDEX('Policy Characteristics'!J:J,MATCH($C1266,'Policy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6" s="276" t="str">
        <f>IF(ISBLANK(INDEX('Policy Characteristics'!K:K,MATCH($C1266,'Policy Characteristics'!$C:$C,0))),"",INDEX('Policy Characteristics'!K:K,MATCH($C1266,'Policy Characteristics'!$C:$C,0)))</f>
        <v>fuels.html#carbon-tax</v>
      </c>
      <c r="R1266" s="276" t="str">
        <f>IF(ISBLANK(INDEX('Policy Characteristics'!L:L,MATCH($C1266,'Policy Characteristics'!$C:$C,0))),"",INDEX('Policy Characteristics'!L:L,MATCH($C1266,'Policy Characteristics'!$C:$C,0)))</f>
        <v>carbon-tax.html</v>
      </c>
    </row>
    <row r="1267" spans="1:18" s="2" customFormat="1" x14ac:dyDescent="0.25">
      <c r="A1267" s="276" t="str">
        <f>IF(ISBLANK(INDEX('Policy Characteristics'!A:A,MATCH($C1267,'Policy Characteristics'!$C:$C,0))),"",INDEX('Policy Characteristics'!A:A,MATCH($C1267,'Policy Characteristics'!$C:$C,0)))</f>
        <v>Cross-Sector</v>
      </c>
      <c r="B1267" s="285" t="str">
        <f>IF(ISBLANK(INDEX('Policy Characteristics'!B:B,MATCH($C1267,'Policy Characteristics'!$C:$C,0))),"",INDEX('Policy Characteristics'!B:B,MATCH($C1267,'Policy Characteristics'!$C:$C,0)))</f>
        <v>Exempt Process Emissions from C Tax</v>
      </c>
      <c r="C1267" s="276" t="str">
        <f t="shared" si="54"/>
        <v>BEPEfCT Boolean Exempt Process Emissions from Carbon Tax</v>
      </c>
      <c r="D1267" s="6" t="s">
        <v>3107</v>
      </c>
      <c r="E1267" s="6"/>
      <c r="F1267" t="s">
        <v>3071</v>
      </c>
      <c r="G1267" s="6"/>
      <c r="H1267" s="49">
        <v>1634</v>
      </c>
      <c r="I1267" s="348" t="s">
        <v>45</v>
      </c>
      <c r="J1267" s="277" t="str">
        <f>IF(ISBLANK(INDEX('Policy Characteristics'!D:D,MATCH($C1267,'Policy Characteristics'!$C:$C,0))),"",INDEX('Policy Characteristics'!D:D,MATCH($C1267,'Policy Characteristics'!$C:$C,0)))</f>
        <v/>
      </c>
      <c r="K1267" s="276" t="str">
        <f>IF(ISBLANK(INDEX('Policy Characteristics'!E:E,MATCH($C1267,'Policy Characteristics'!$C:$C,0))),"",INDEX('Policy Characteristics'!E:E,MATCH($C1267,'Policy Characteristics'!$C:$C,0)))</f>
        <v>cross toggle whether carbon tax affects process emissions</v>
      </c>
      <c r="L1267" s="276">
        <f>IF(ISBLANK(INDEX('Policy Characteristics'!F:F,MATCH($C1267,'Policy Characteristics'!$C:$C,0))),"",INDEX('Policy Characteristics'!F:F,MATCH($C1267,'Policy Characteristics'!$C:$C,0)))</f>
        <v>0</v>
      </c>
      <c r="M1267" s="276">
        <f>IF(ISBLANK(INDEX('Policy Characteristics'!G:G,MATCH($C1267,'Policy Characteristics'!$C:$C,0))),"",INDEX('Policy Characteristics'!G:G,MATCH($C1267,'Policy Characteristics'!$C:$C,0)))</f>
        <v>1</v>
      </c>
      <c r="N1267" s="276">
        <f>IF(ISBLANK(INDEX('Policy Characteristics'!H:H,MATCH($C1267,'Policy Characteristics'!$C:$C,0))),"",INDEX('Policy Characteristics'!H:H,MATCH($C1267,'Policy Characteristics'!$C:$C,0)))</f>
        <v>1</v>
      </c>
      <c r="O1267" s="276" t="str">
        <f>IF(ISBLANK(INDEX('Policy Characteristics'!I:I,MATCH($C1267,'Policy Characteristics'!$C:$C,0))),"",INDEX('Policy Characteristics'!I:I,MATCH($C1267,'Policy Characteristics'!$C:$C,0)))</f>
        <v>on/off</v>
      </c>
      <c r="P1267" s="276" t="str">
        <f>IF(ISBLANK(INDEX('Policy Characteristics'!J:J,MATCH($C1267,'Policy Characteristics'!$C:$C,0))),"",INDEX('Policy Characteristics'!J:J,MATCH($C1267,'Policy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7" s="276" t="str">
        <f>IF(ISBLANK(INDEX('Policy Characteristics'!K:K,MATCH($C1267,'Policy Characteristics'!$C:$C,0))),"",INDEX('Policy Characteristics'!K:K,MATCH($C1267,'Policy Characteristics'!$C:$C,0)))</f>
        <v>fuels.html#carbon-tax</v>
      </c>
      <c r="R1267" s="276" t="str">
        <f>IF(ISBLANK(INDEX('Policy Characteristics'!L:L,MATCH($C1267,'Policy Characteristics'!$C:$C,0))),"",INDEX('Policy Characteristics'!L:L,MATCH($C1267,'Policy Characteristics'!$C:$C,0)))</f>
        <v>carbon-tax.html</v>
      </c>
    </row>
    <row r="1268" spans="1:18" s="2" customFormat="1" x14ac:dyDescent="0.25">
      <c r="A1268" s="276" t="str">
        <f>IF(ISBLANK(INDEX('Policy Characteristics'!A:A,MATCH($C1268,'Policy Characteristics'!$C:$C,0))),"",INDEX('Policy Characteristics'!A:A,MATCH($C1268,'Policy Characteristics'!$C:$C,0)))</f>
        <v>Cross-Sector</v>
      </c>
      <c r="B1268" s="285" t="str">
        <f>IF(ISBLANK(INDEX('Policy Characteristics'!B:B,MATCH($C1268,'Policy Characteristics'!$C:$C,0))),"",INDEX('Policy Characteristics'!B:B,MATCH($C1268,'Policy Characteristics'!$C:$C,0)))</f>
        <v>Exempt Process Emissions from C Tax</v>
      </c>
      <c r="C1268" s="276" t="str">
        <f t="shared" si="54"/>
        <v>BEPEfCT Boolean Exempt Process Emissions from Carbon Tax</v>
      </c>
      <c r="D1268" s="6" t="s">
        <v>3108</v>
      </c>
      <c r="E1268" s="6"/>
      <c r="F1268" t="s">
        <v>3072</v>
      </c>
      <c r="G1268" s="6"/>
      <c r="H1268" s="49">
        <v>1635</v>
      </c>
      <c r="I1268" s="348" t="s">
        <v>45</v>
      </c>
      <c r="J1268" s="277" t="str">
        <f>IF(ISBLANK(INDEX('Policy Characteristics'!D:D,MATCH($C1268,'Policy Characteristics'!$C:$C,0))),"",INDEX('Policy Characteristics'!D:D,MATCH($C1268,'Policy Characteristics'!$C:$C,0)))</f>
        <v/>
      </c>
      <c r="K1268" s="276" t="str">
        <f>IF(ISBLANK(INDEX('Policy Characteristics'!E:E,MATCH($C1268,'Policy Characteristics'!$C:$C,0))),"",INDEX('Policy Characteristics'!E:E,MATCH($C1268,'Policy Characteristics'!$C:$C,0)))</f>
        <v>cross toggle whether carbon tax affects process emissions</v>
      </c>
      <c r="L1268" s="276">
        <f>IF(ISBLANK(INDEX('Policy Characteristics'!F:F,MATCH($C1268,'Policy Characteristics'!$C:$C,0))),"",INDEX('Policy Characteristics'!F:F,MATCH($C1268,'Policy Characteristics'!$C:$C,0)))</f>
        <v>0</v>
      </c>
      <c r="M1268" s="276">
        <f>IF(ISBLANK(INDEX('Policy Characteristics'!G:G,MATCH($C1268,'Policy Characteristics'!$C:$C,0))),"",INDEX('Policy Characteristics'!G:G,MATCH($C1268,'Policy Characteristics'!$C:$C,0)))</f>
        <v>1</v>
      </c>
      <c r="N1268" s="276">
        <f>IF(ISBLANK(INDEX('Policy Characteristics'!H:H,MATCH($C1268,'Policy Characteristics'!$C:$C,0))),"",INDEX('Policy Characteristics'!H:H,MATCH($C1268,'Policy Characteristics'!$C:$C,0)))</f>
        <v>1</v>
      </c>
      <c r="O1268" s="276" t="str">
        <f>IF(ISBLANK(INDEX('Policy Characteristics'!I:I,MATCH($C1268,'Policy Characteristics'!$C:$C,0))),"",INDEX('Policy Characteristics'!I:I,MATCH($C1268,'Policy Characteristics'!$C:$C,0)))</f>
        <v>on/off</v>
      </c>
      <c r="P1268" s="276" t="str">
        <f>IF(ISBLANK(INDEX('Policy Characteristics'!J:J,MATCH($C1268,'Policy Characteristics'!$C:$C,0))),"",INDEX('Policy Characteristics'!J:J,MATCH($C1268,'Policy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8" s="276" t="str">
        <f>IF(ISBLANK(INDEX('Policy Characteristics'!K:K,MATCH($C1268,'Policy Characteristics'!$C:$C,0))),"",INDEX('Policy Characteristics'!K:K,MATCH($C1268,'Policy Characteristics'!$C:$C,0)))</f>
        <v>fuels.html#carbon-tax</v>
      </c>
      <c r="R1268" s="276" t="str">
        <f>IF(ISBLANK(INDEX('Policy Characteristics'!L:L,MATCH($C1268,'Policy Characteristics'!$C:$C,0))),"",INDEX('Policy Characteristics'!L:L,MATCH($C1268,'Policy Characteristics'!$C:$C,0)))</f>
        <v>carbon-tax.html</v>
      </c>
    </row>
    <row r="1269" spans="1:18" s="2" customFormat="1" x14ac:dyDescent="0.25">
      <c r="A1269" s="276" t="str">
        <f>IF(ISBLANK(INDEX('Policy Characteristics'!A:A,MATCH($C1269,'Policy Characteristics'!$C:$C,0))),"",INDEX('Policy Characteristics'!A:A,MATCH($C1269,'Policy Characteristics'!$C:$C,0)))</f>
        <v>Cross-Sector</v>
      </c>
      <c r="B1269" s="285" t="str">
        <f>IF(ISBLANK(INDEX('Policy Characteristics'!B:B,MATCH($C1269,'Policy Characteristics'!$C:$C,0))),"",INDEX('Policy Characteristics'!B:B,MATCH($C1269,'Policy Characteristics'!$C:$C,0)))</f>
        <v>Exempt Process Emissions from C Tax</v>
      </c>
      <c r="C1269" s="276" t="str">
        <f t="shared" si="54"/>
        <v>BEPEfCT Boolean Exempt Process Emissions from Carbon Tax</v>
      </c>
      <c r="D1269" s="6" t="s">
        <v>3109</v>
      </c>
      <c r="E1269" s="6"/>
      <c r="F1269" t="s">
        <v>3073</v>
      </c>
      <c r="G1269" s="6"/>
      <c r="H1269" s="49">
        <v>1636</v>
      </c>
      <c r="I1269" s="348" t="s">
        <v>45</v>
      </c>
      <c r="J1269" s="277" t="str">
        <f>IF(ISBLANK(INDEX('Policy Characteristics'!D:D,MATCH($C1269,'Policy Characteristics'!$C:$C,0))),"",INDEX('Policy Characteristics'!D:D,MATCH($C1269,'Policy Characteristics'!$C:$C,0)))</f>
        <v/>
      </c>
      <c r="K1269" s="276" t="str">
        <f>IF(ISBLANK(INDEX('Policy Characteristics'!E:E,MATCH($C1269,'Policy Characteristics'!$C:$C,0))),"",INDEX('Policy Characteristics'!E:E,MATCH($C1269,'Policy Characteristics'!$C:$C,0)))</f>
        <v>cross toggle whether carbon tax affects process emissions</v>
      </c>
      <c r="L1269" s="276">
        <f>IF(ISBLANK(INDEX('Policy Characteristics'!F:F,MATCH($C1269,'Policy Characteristics'!$C:$C,0))),"",INDEX('Policy Characteristics'!F:F,MATCH($C1269,'Policy Characteristics'!$C:$C,0)))</f>
        <v>0</v>
      </c>
      <c r="M1269" s="276">
        <f>IF(ISBLANK(INDEX('Policy Characteristics'!G:G,MATCH($C1269,'Policy Characteristics'!$C:$C,0))),"",INDEX('Policy Characteristics'!G:G,MATCH($C1269,'Policy Characteristics'!$C:$C,0)))</f>
        <v>1</v>
      </c>
      <c r="N1269" s="276">
        <f>IF(ISBLANK(INDEX('Policy Characteristics'!H:H,MATCH($C1269,'Policy Characteristics'!$C:$C,0))),"",INDEX('Policy Characteristics'!H:H,MATCH($C1269,'Policy Characteristics'!$C:$C,0)))</f>
        <v>1</v>
      </c>
      <c r="O1269" s="276" t="str">
        <f>IF(ISBLANK(INDEX('Policy Characteristics'!I:I,MATCH($C1269,'Policy Characteristics'!$C:$C,0))),"",INDEX('Policy Characteristics'!I:I,MATCH($C1269,'Policy Characteristics'!$C:$C,0)))</f>
        <v>on/off</v>
      </c>
      <c r="P1269" s="276" t="str">
        <f>IF(ISBLANK(INDEX('Policy Characteristics'!J:J,MATCH($C1269,'Policy Characteristics'!$C:$C,0))),"",INDEX('Policy Characteristics'!J:J,MATCH($C1269,'Policy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69" s="276" t="str">
        <f>IF(ISBLANK(INDEX('Policy Characteristics'!K:K,MATCH($C1269,'Policy Characteristics'!$C:$C,0))),"",INDEX('Policy Characteristics'!K:K,MATCH($C1269,'Policy Characteristics'!$C:$C,0)))</f>
        <v>fuels.html#carbon-tax</v>
      </c>
      <c r="R1269" s="276" t="str">
        <f>IF(ISBLANK(INDEX('Policy Characteristics'!L:L,MATCH($C1269,'Policy Characteristics'!$C:$C,0))),"",INDEX('Policy Characteristics'!L:L,MATCH($C1269,'Policy Characteristics'!$C:$C,0)))</f>
        <v>carbon-tax.html</v>
      </c>
    </row>
    <row r="1270" spans="1:18" s="2" customFormat="1" x14ac:dyDescent="0.25">
      <c r="A1270" s="276" t="str">
        <f>IF(ISBLANK(INDEX('Policy Characteristics'!A:A,MATCH($C1270,'Policy Characteristics'!$C:$C,0))),"",INDEX('Policy Characteristics'!A:A,MATCH($C1270,'Policy Characteristics'!$C:$C,0)))</f>
        <v>Cross-Sector</v>
      </c>
      <c r="B1270" s="285" t="str">
        <f>IF(ISBLANK(INDEX('Policy Characteristics'!B:B,MATCH($C1270,'Policy Characteristics'!$C:$C,0))),"",INDEX('Policy Characteristics'!B:B,MATCH($C1270,'Policy Characteristics'!$C:$C,0)))</f>
        <v>Exempt Process Emissions from C Tax</v>
      </c>
      <c r="C1270" s="276" t="str">
        <f t="shared" si="54"/>
        <v>BEPEfCT Boolean Exempt Process Emissions from Carbon Tax</v>
      </c>
      <c r="D1270" s="6" t="s">
        <v>3110</v>
      </c>
      <c r="E1270" s="6"/>
      <c r="F1270" t="s">
        <v>2605</v>
      </c>
      <c r="G1270" s="6"/>
      <c r="H1270" s="49">
        <v>1637</v>
      </c>
      <c r="I1270" s="348" t="s">
        <v>44</v>
      </c>
      <c r="J1270" s="277" t="str">
        <f>IF(ISBLANK(INDEX('Policy Characteristics'!D:D,MATCH($C1270,'Policy Characteristics'!$C:$C,0))),"",INDEX('Policy Characteristics'!D:D,MATCH($C1270,'Policy Characteristics'!$C:$C,0)))</f>
        <v/>
      </c>
      <c r="K1270" s="276" t="str">
        <f>IF(ISBLANK(INDEX('Policy Characteristics'!E:E,MATCH($C1270,'Policy Characteristics'!$C:$C,0))),"",INDEX('Policy Characteristics'!E:E,MATCH($C1270,'Policy Characteristics'!$C:$C,0)))</f>
        <v>cross toggle whether carbon tax affects process emissions</v>
      </c>
      <c r="L1270" s="276">
        <f>IF(ISBLANK(INDEX('Policy Characteristics'!F:F,MATCH($C1270,'Policy Characteristics'!$C:$C,0))),"",INDEX('Policy Characteristics'!F:F,MATCH($C1270,'Policy Characteristics'!$C:$C,0)))</f>
        <v>0</v>
      </c>
      <c r="M1270" s="276">
        <f>IF(ISBLANK(INDEX('Policy Characteristics'!G:G,MATCH($C1270,'Policy Characteristics'!$C:$C,0))),"",INDEX('Policy Characteristics'!G:G,MATCH($C1270,'Policy Characteristics'!$C:$C,0)))</f>
        <v>1</v>
      </c>
      <c r="N1270" s="276">
        <f>IF(ISBLANK(INDEX('Policy Characteristics'!H:H,MATCH($C1270,'Policy Characteristics'!$C:$C,0))),"",INDEX('Policy Characteristics'!H:H,MATCH($C1270,'Policy Characteristics'!$C:$C,0)))</f>
        <v>1</v>
      </c>
      <c r="O1270" s="276" t="str">
        <f>IF(ISBLANK(INDEX('Policy Characteristics'!I:I,MATCH($C1270,'Policy Characteristics'!$C:$C,0))),"",INDEX('Policy Characteristics'!I:I,MATCH($C1270,'Policy Characteristics'!$C:$C,0)))</f>
        <v>on/off</v>
      </c>
      <c r="P1270" s="276" t="str">
        <f>IF(ISBLANK(INDEX('Policy Characteristics'!J:J,MATCH($C1270,'Policy Characteristics'!$C:$C,0))),"",INDEX('Policy Characteristics'!J:J,MATCH($C1270,'Policy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0" s="276" t="str">
        <f>IF(ISBLANK(INDEX('Policy Characteristics'!K:K,MATCH($C1270,'Policy Characteristics'!$C:$C,0))),"",INDEX('Policy Characteristics'!K:K,MATCH($C1270,'Policy Characteristics'!$C:$C,0)))</f>
        <v>fuels.html#carbon-tax</v>
      </c>
      <c r="R1270" s="276" t="str">
        <f>IF(ISBLANK(INDEX('Policy Characteristics'!L:L,MATCH($C1270,'Policy Characteristics'!$C:$C,0))),"",INDEX('Policy Characteristics'!L:L,MATCH($C1270,'Policy Characteristics'!$C:$C,0)))</f>
        <v>carbon-tax.html</v>
      </c>
    </row>
    <row r="1271" spans="1:18" s="2" customFormat="1" x14ac:dyDescent="0.25">
      <c r="A1271" s="276" t="str">
        <f>IF(ISBLANK(INDEX('Policy Characteristics'!A:A,MATCH($C1271,'Policy Characteristics'!$C:$C,0))),"",INDEX('Policy Characteristics'!A:A,MATCH($C1271,'Policy Characteristics'!$C:$C,0)))</f>
        <v>Cross-Sector</v>
      </c>
      <c r="B1271" s="285" t="str">
        <f>IF(ISBLANK(INDEX('Policy Characteristics'!B:B,MATCH($C1271,'Policy Characteristics'!$C:$C,0))),"",INDEX('Policy Characteristics'!B:B,MATCH($C1271,'Policy Characteristics'!$C:$C,0)))</f>
        <v>Exempt Process Emissions from C Tax</v>
      </c>
      <c r="C1271" s="276" t="str">
        <f t="shared" si="54"/>
        <v>BEPEfCT Boolean Exempt Process Emissions from Carbon Tax</v>
      </c>
      <c r="D1271" s="6" t="s">
        <v>3111</v>
      </c>
      <c r="E1271" s="6"/>
      <c r="F1271" t="s">
        <v>3074</v>
      </c>
      <c r="G1271" s="6"/>
      <c r="H1271" s="49">
        <v>1638</v>
      </c>
      <c r="I1271" s="348" t="s">
        <v>45</v>
      </c>
      <c r="J1271" s="277" t="str">
        <f>IF(ISBLANK(INDEX('Policy Characteristics'!D:D,MATCH($C1271,'Policy Characteristics'!$C:$C,0))),"",INDEX('Policy Characteristics'!D:D,MATCH($C1271,'Policy Characteristics'!$C:$C,0)))</f>
        <v/>
      </c>
      <c r="K1271" s="276" t="str">
        <f>IF(ISBLANK(INDEX('Policy Characteristics'!E:E,MATCH($C1271,'Policy Characteristics'!$C:$C,0))),"",INDEX('Policy Characteristics'!E:E,MATCH($C1271,'Policy Characteristics'!$C:$C,0)))</f>
        <v>cross toggle whether carbon tax affects process emissions</v>
      </c>
      <c r="L1271" s="276">
        <f>IF(ISBLANK(INDEX('Policy Characteristics'!F:F,MATCH($C1271,'Policy Characteristics'!$C:$C,0))),"",INDEX('Policy Characteristics'!F:F,MATCH($C1271,'Policy Characteristics'!$C:$C,0)))</f>
        <v>0</v>
      </c>
      <c r="M1271" s="276">
        <f>IF(ISBLANK(INDEX('Policy Characteristics'!G:G,MATCH($C1271,'Policy Characteristics'!$C:$C,0))),"",INDEX('Policy Characteristics'!G:G,MATCH($C1271,'Policy Characteristics'!$C:$C,0)))</f>
        <v>1</v>
      </c>
      <c r="N1271" s="276">
        <f>IF(ISBLANK(INDEX('Policy Characteristics'!H:H,MATCH($C1271,'Policy Characteristics'!$C:$C,0))),"",INDEX('Policy Characteristics'!H:H,MATCH($C1271,'Policy Characteristics'!$C:$C,0)))</f>
        <v>1</v>
      </c>
      <c r="O1271" s="276" t="str">
        <f>IF(ISBLANK(INDEX('Policy Characteristics'!I:I,MATCH($C1271,'Policy Characteristics'!$C:$C,0))),"",INDEX('Policy Characteristics'!I:I,MATCH($C1271,'Policy Characteristics'!$C:$C,0)))</f>
        <v>on/off</v>
      </c>
      <c r="P1271" s="276" t="str">
        <f>IF(ISBLANK(INDEX('Policy Characteristics'!J:J,MATCH($C1271,'Policy Characteristics'!$C:$C,0))),"",INDEX('Policy Characteristics'!J:J,MATCH($C1271,'Policy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1" s="276" t="str">
        <f>IF(ISBLANK(INDEX('Policy Characteristics'!K:K,MATCH($C1271,'Policy Characteristics'!$C:$C,0))),"",INDEX('Policy Characteristics'!K:K,MATCH($C1271,'Policy Characteristics'!$C:$C,0)))</f>
        <v>fuels.html#carbon-tax</v>
      </c>
      <c r="R1271" s="276" t="str">
        <f>IF(ISBLANK(INDEX('Policy Characteristics'!L:L,MATCH($C1271,'Policy Characteristics'!$C:$C,0))),"",INDEX('Policy Characteristics'!L:L,MATCH($C1271,'Policy Characteristics'!$C:$C,0)))</f>
        <v>carbon-tax.html</v>
      </c>
    </row>
    <row r="1272" spans="1:18" s="2" customFormat="1" x14ac:dyDescent="0.25">
      <c r="A1272" s="276" t="str">
        <f>IF(ISBLANK(INDEX('Policy Characteristics'!A:A,MATCH($C1272,'Policy Characteristics'!$C:$C,0))),"",INDEX('Policy Characteristics'!A:A,MATCH($C1272,'Policy Characteristics'!$C:$C,0)))</f>
        <v>Cross-Sector</v>
      </c>
      <c r="B1272" s="285" t="str">
        <f>IF(ISBLANK(INDEX('Policy Characteristics'!B:B,MATCH($C1272,'Policy Characteristics'!$C:$C,0))),"",INDEX('Policy Characteristics'!B:B,MATCH($C1272,'Policy Characteristics'!$C:$C,0)))</f>
        <v>Exempt Process Emissions from C Tax</v>
      </c>
      <c r="C1272" s="276" t="str">
        <f t="shared" si="54"/>
        <v>BEPEfCT Boolean Exempt Process Emissions from Carbon Tax</v>
      </c>
      <c r="D1272" s="6" t="s">
        <v>3112</v>
      </c>
      <c r="E1272" s="6"/>
      <c r="F1272" t="s">
        <v>3075</v>
      </c>
      <c r="G1272" s="6"/>
      <c r="H1272" s="49">
        <v>1639</v>
      </c>
      <c r="I1272" s="348" t="s">
        <v>45</v>
      </c>
      <c r="J1272" s="277" t="str">
        <f>IF(ISBLANK(INDEX('Policy Characteristics'!D:D,MATCH($C1272,'Policy Characteristics'!$C:$C,0))),"",INDEX('Policy Characteristics'!D:D,MATCH($C1272,'Policy Characteristics'!$C:$C,0)))</f>
        <v/>
      </c>
      <c r="K1272" s="276" t="str">
        <f>IF(ISBLANK(INDEX('Policy Characteristics'!E:E,MATCH($C1272,'Policy Characteristics'!$C:$C,0))),"",INDEX('Policy Characteristics'!E:E,MATCH($C1272,'Policy Characteristics'!$C:$C,0)))</f>
        <v>cross toggle whether carbon tax affects process emissions</v>
      </c>
      <c r="L1272" s="276">
        <f>IF(ISBLANK(INDEX('Policy Characteristics'!F:F,MATCH($C1272,'Policy Characteristics'!$C:$C,0))),"",INDEX('Policy Characteristics'!F:F,MATCH($C1272,'Policy Characteristics'!$C:$C,0)))</f>
        <v>0</v>
      </c>
      <c r="M1272" s="276">
        <f>IF(ISBLANK(INDEX('Policy Characteristics'!G:G,MATCH($C1272,'Policy Characteristics'!$C:$C,0))),"",INDEX('Policy Characteristics'!G:G,MATCH($C1272,'Policy Characteristics'!$C:$C,0)))</f>
        <v>1</v>
      </c>
      <c r="N1272" s="276">
        <f>IF(ISBLANK(INDEX('Policy Characteristics'!H:H,MATCH($C1272,'Policy Characteristics'!$C:$C,0))),"",INDEX('Policy Characteristics'!H:H,MATCH($C1272,'Policy Characteristics'!$C:$C,0)))</f>
        <v>1</v>
      </c>
      <c r="O1272" s="276" t="str">
        <f>IF(ISBLANK(INDEX('Policy Characteristics'!I:I,MATCH($C1272,'Policy Characteristics'!$C:$C,0))),"",INDEX('Policy Characteristics'!I:I,MATCH($C1272,'Policy Characteristics'!$C:$C,0)))</f>
        <v>on/off</v>
      </c>
      <c r="P1272" s="276" t="str">
        <f>IF(ISBLANK(INDEX('Policy Characteristics'!J:J,MATCH($C1272,'Policy Characteristics'!$C:$C,0))),"",INDEX('Policy Characteristics'!J:J,MATCH($C1272,'Policy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2" s="276" t="str">
        <f>IF(ISBLANK(INDEX('Policy Characteristics'!K:K,MATCH($C1272,'Policy Characteristics'!$C:$C,0))),"",INDEX('Policy Characteristics'!K:K,MATCH($C1272,'Policy Characteristics'!$C:$C,0)))</f>
        <v>fuels.html#carbon-tax</v>
      </c>
      <c r="R1272" s="276" t="str">
        <f>IF(ISBLANK(INDEX('Policy Characteristics'!L:L,MATCH($C1272,'Policy Characteristics'!$C:$C,0))),"",INDEX('Policy Characteristics'!L:L,MATCH($C1272,'Policy Characteristics'!$C:$C,0)))</f>
        <v>carbon-tax.html</v>
      </c>
    </row>
    <row r="1273" spans="1:18" s="2" customFormat="1" x14ac:dyDescent="0.25">
      <c r="A1273" s="276" t="str">
        <f>IF(ISBLANK(INDEX('Policy Characteristics'!A:A,MATCH($C1273,'Policy Characteristics'!$C:$C,0))),"",INDEX('Policy Characteristics'!A:A,MATCH($C1273,'Policy Characteristics'!$C:$C,0)))</f>
        <v>Cross-Sector</v>
      </c>
      <c r="B1273" s="285" t="str">
        <f>IF(ISBLANK(INDEX('Policy Characteristics'!B:B,MATCH($C1273,'Policy Characteristics'!$C:$C,0))),"",INDEX('Policy Characteristics'!B:B,MATCH($C1273,'Policy Characteristics'!$C:$C,0)))</f>
        <v>Exempt Process Emissions from C Tax</v>
      </c>
      <c r="C1273" s="276" t="str">
        <f t="shared" si="54"/>
        <v>BEPEfCT Boolean Exempt Process Emissions from Carbon Tax</v>
      </c>
      <c r="D1273" s="6" t="s">
        <v>3113</v>
      </c>
      <c r="E1273" s="6"/>
      <c r="F1273" t="s">
        <v>3076</v>
      </c>
      <c r="G1273" s="6"/>
      <c r="H1273" s="49">
        <v>1640</v>
      </c>
      <c r="I1273" s="348" t="s">
        <v>45</v>
      </c>
      <c r="J1273" s="277" t="str">
        <f>IF(ISBLANK(INDEX('Policy Characteristics'!D:D,MATCH($C1273,'Policy Characteristics'!$C:$C,0))),"",INDEX('Policy Characteristics'!D:D,MATCH($C1273,'Policy Characteristics'!$C:$C,0)))</f>
        <v/>
      </c>
      <c r="K1273" s="276" t="str">
        <f>IF(ISBLANK(INDEX('Policy Characteristics'!E:E,MATCH($C1273,'Policy Characteristics'!$C:$C,0))),"",INDEX('Policy Characteristics'!E:E,MATCH($C1273,'Policy Characteristics'!$C:$C,0)))</f>
        <v>cross toggle whether carbon tax affects process emissions</v>
      </c>
      <c r="L1273" s="276">
        <f>IF(ISBLANK(INDEX('Policy Characteristics'!F:F,MATCH($C1273,'Policy Characteristics'!$C:$C,0))),"",INDEX('Policy Characteristics'!F:F,MATCH($C1273,'Policy Characteristics'!$C:$C,0)))</f>
        <v>0</v>
      </c>
      <c r="M1273" s="276">
        <f>IF(ISBLANK(INDEX('Policy Characteristics'!G:G,MATCH($C1273,'Policy Characteristics'!$C:$C,0))),"",INDEX('Policy Characteristics'!G:G,MATCH($C1273,'Policy Characteristics'!$C:$C,0)))</f>
        <v>1</v>
      </c>
      <c r="N1273" s="276">
        <f>IF(ISBLANK(INDEX('Policy Characteristics'!H:H,MATCH($C1273,'Policy Characteristics'!$C:$C,0))),"",INDEX('Policy Characteristics'!H:H,MATCH($C1273,'Policy Characteristics'!$C:$C,0)))</f>
        <v>1</v>
      </c>
      <c r="O1273" s="276" t="str">
        <f>IF(ISBLANK(INDEX('Policy Characteristics'!I:I,MATCH($C1273,'Policy Characteristics'!$C:$C,0))),"",INDEX('Policy Characteristics'!I:I,MATCH($C1273,'Policy Characteristics'!$C:$C,0)))</f>
        <v>on/off</v>
      </c>
      <c r="P1273" s="276" t="str">
        <f>IF(ISBLANK(INDEX('Policy Characteristics'!J:J,MATCH($C1273,'Policy Characteristics'!$C:$C,0))),"",INDEX('Policy Characteristics'!J:J,MATCH($C1273,'Policy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3" s="276" t="str">
        <f>IF(ISBLANK(INDEX('Policy Characteristics'!K:K,MATCH($C1273,'Policy Characteristics'!$C:$C,0))),"",INDEX('Policy Characteristics'!K:K,MATCH($C1273,'Policy Characteristics'!$C:$C,0)))</f>
        <v>fuels.html#carbon-tax</v>
      </c>
      <c r="R1273" s="276" t="str">
        <f>IF(ISBLANK(INDEX('Policy Characteristics'!L:L,MATCH($C1273,'Policy Characteristics'!$C:$C,0))),"",INDEX('Policy Characteristics'!L:L,MATCH($C1273,'Policy Characteristics'!$C:$C,0)))</f>
        <v>carbon-tax.html</v>
      </c>
    </row>
    <row r="1274" spans="1:18" s="2" customFormat="1" x14ac:dyDescent="0.25">
      <c r="A1274" s="276" t="str">
        <f>IF(ISBLANK(INDEX('Policy Characteristics'!A:A,MATCH($C1274,'Policy Characteristics'!$C:$C,0))),"",INDEX('Policy Characteristics'!A:A,MATCH($C1274,'Policy Characteristics'!$C:$C,0)))</f>
        <v>Cross-Sector</v>
      </c>
      <c r="B1274" s="285" t="str">
        <f>IF(ISBLANK(INDEX('Policy Characteristics'!B:B,MATCH($C1274,'Policy Characteristics'!$C:$C,0))),"",INDEX('Policy Characteristics'!B:B,MATCH($C1274,'Policy Characteristics'!$C:$C,0)))</f>
        <v>Exempt Process Emissions from C Tax</v>
      </c>
      <c r="C1274" s="276" t="str">
        <f t="shared" si="54"/>
        <v>BEPEfCT Boolean Exempt Process Emissions from Carbon Tax</v>
      </c>
      <c r="D1274" s="6" t="s">
        <v>3114</v>
      </c>
      <c r="E1274" s="6"/>
      <c r="F1274" t="s">
        <v>2606</v>
      </c>
      <c r="G1274" s="6"/>
      <c r="H1274" s="49">
        <v>1641</v>
      </c>
      <c r="I1274" s="348" t="s">
        <v>45</v>
      </c>
      <c r="J1274" s="277" t="str">
        <f>IF(ISBLANK(INDEX('Policy Characteristics'!D:D,MATCH($C1274,'Policy Characteristics'!$C:$C,0))),"",INDEX('Policy Characteristics'!D:D,MATCH($C1274,'Policy Characteristics'!$C:$C,0)))</f>
        <v/>
      </c>
      <c r="K1274" s="276" t="str">
        <f>IF(ISBLANK(INDEX('Policy Characteristics'!E:E,MATCH($C1274,'Policy Characteristics'!$C:$C,0))),"",INDEX('Policy Characteristics'!E:E,MATCH($C1274,'Policy Characteristics'!$C:$C,0)))</f>
        <v>cross toggle whether carbon tax affects process emissions</v>
      </c>
      <c r="L1274" s="276">
        <f>IF(ISBLANK(INDEX('Policy Characteristics'!F:F,MATCH($C1274,'Policy Characteristics'!$C:$C,0))),"",INDEX('Policy Characteristics'!F:F,MATCH($C1274,'Policy Characteristics'!$C:$C,0)))</f>
        <v>0</v>
      </c>
      <c r="M1274" s="276">
        <f>IF(ISBLANK(INDEX('Policy Characteristics'!G:G,MATCH($C1274,'Policy Characteristics'!$C:$C,0))),"",INDEX('Policy Characteristics'!G:G,MATCH($C1274,'Policy Characteristics'!$C:$C,0)))</f>
        <v>1</v>
      </c>
      <c r="N1274" s="276">
        <f>IF(ISBLANK(INDEX('Policy Characteristics'!H:H,MATCH($C1274,'Policy Characteristics'!$C:$C,0))),"",INDEX('Policy Characteristics'!H:H,MATCH($C1274,'Policy Characteristics'!$C:$C,0)))</f>
        <v>1</v>
      </c>
      <c r="O1274" s="276" t="str">
        <f>IF(ISBLANK(INDEX('Policy Characteristics'!I:I,MATCH($C1274,'Policy Characteristics'!$C:$C,0))),"",INDEX('Policy Characteristics'!I:I,MATCH($C1274,'Policy Characteristics'!$C:$C,0)))</f>
        <v>on/off</v>
      </c>
      <c r="P1274" s="276" t="str">
        <f>IF(ISBLANK(INDEX('Policy Characteristics'!J:J,MATCH($C1274,'Policy Characteristics'!$C:$C,0))),"",INDEX('Policy Characteristics'!J:J,MATCH($C1274,'Policy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4" s="276" t="str">
        <f>IF(ISBLANK(INDEX('Policy Characteristics'!K:K,MATCH($C1274,'Policy Characteristics'!$C:$C,0))),"",INDEX('Policy Characteristics'!K:K,MATCH($C1274,'Policy Characteristics'!$C:$C,0)))</f>
        <v>fuels.html#carbon-tax</v>
      </c>
      <c r="R1274" s="276" t="str">
        <f>IF(ISBLANK(INDEX('Policy Characteristics'!L:L,MATCH($C1274,'Policy Characteristics'!$C:$C,0))),"",INDEX('Policy Characteristics'!L:L,MATCH($C1274,'Policy Characteristics'!$C:$C,0)))</f>
        <v>carbon-tax.html</v>
      </c>
    </row>
    <row r="1275" spans="1:18" s="2" customFormat="1" x14ac:dyDescent="0.25">
      <c r="A1275" s="276" t="str">
        <f>IF(ISBLANK(INDEX('Policy Characteristics'!A:A,MATCH($C1275,'Policy Characteristics'!$C:$C,0))),"",INDEX('Policy Characteristics'!A:A,MATCH($C1275,'Policy Characteristics'!$C:$C,0)))</f>
        <v>Cross-Sector</v>
      </c>
      <c r="B1275" s="285" t="str">
        <f>IF(ISBLANK(INDEX('Policy Characteristics'!B:B,MATCH($C1275,'Policy Characteristics'!$C:$C,0))),"",INDEX('Policy Characteristics'!B:B,MATCH($C1275,'Policy Characteristics'!$C:$C,0)))</f>
        <v>Exempt Process Emissions from C Tax</v>
      </c>
      <c r="C1275" s="276" t="str">
        <f t="shared" si="54"/>
        <v>BEPEfCT Boolean Exempt Process Emissions from Carbon Tax</v>
      </c>
      <c r="D1275" s="6" t="s">
        <v>3115</v>
      </c>
      <c r="E1275" s="6"/>
      <c r="F1275" t="s">
        <v>3077</v>
      </c>
      <c r="G1275" s="6"/>
      <c r="H1275" s="49">
        <v>1642</v>
      </c>
      <c r="I1275" s="348" t="s">
        <v>45</v>
      </c>
      <c r="J1275" s="277" t="str">
        <f>IF(ISBLANK(INDEX('Policy Characteristics'!D:D,MATCH($C1275,'Policy Characteristics'!$C:$C,0))),"",INDEX('Policy Characteristics'!D:D,MATCH($C1275,'Policy Characteristics'!$C:$C,0)))</f>
        <v/>
      </c>
      <c r="K1275" s="276" t="str">
        <f>IF(ISBLANK(INDEX('Policy Characteristics'!E:E,MATCH($C1275,'Policy Characteristics'!$C:$C,0))),"",INDEX('Policy Characteristics'!E:E,MATCH($C1275,'Policy Characteristics'!$C:$C,0)))</f>
        <v>cross toggle whether carbon tax affects process emissions</v>
      </c>
      <c r="L1275" s="276">
        <f>IF(ISBLANK(INDEX('Policy Characteristics'!F:F,MATCH($C1275,'Policy Characteristics'!$C:$C,0))),"",INDEX('Policy Characteristics'!F:F,MATCH($C1275,'Policy Characteristics'!$C:$C,0)))</f>
        <v>0</v>
      </c>
      <c r="M1275" s="276">
        <f>IF(ISBLANK(INDEX('Policy Characteristics'!G:G,MATCH($C1275,'Policy Characteristics'!$C:$C,0))),"",INDEX('Policy Characteristics'!G:G,MATCH($C1275,'Policy Characteristics'!$C:$C,0)))</f>
        <v>1</v>
      </c>
      <c r="N1275" s="276">
        <f>IF(ISBLANK(INDEX('Policy Characteristics'!H:H,MATCH($C1275,'Policy Characteristics'!$C:$C,0))),"",INDEX('Policy Characteristics'!H:H,MATCH($C1275,'Policy Characteristics'!$C:$C,0)))</f>
        <v>1</v>
      </c>
      <c r="O1275" s="276" t="str">
        <f>IF(ISBLANK(INDEX('Policy Characteristics'!I:I,MATCH($C1275,'Policy Characteristics'!$C:$C,0))),"",INDEX('Policy Characteristics'!I:I,MATCH($C1275,'Policy Characteristics'!$C:$C,0)))</f>
        <v>on/off</v>
      </c>
      <c r="P1275" s="276" t="str">
        <f>IF(ISBLANK(INDEX('Policy Characteristics'!J:J,MATCH($C1275,'Policy Characteristics'!$C:$C,0))),"",INDEX('Policy Characteristics'!J:J,MATCH($C1275,'Policy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5" s="276" t="str">
        <f>IF(ISBLANK(INDEX('Policy Characteristics'!K:K,MATCH($C1275,'Policy Characteristics'!$C:$C,0))),"",INDEX('Policy Characteristics'!K:K,MATCH($C1275,'Policy Characteristics'!$C:$C,0)))</f>
        <v>fuels.html#carbon-tax</v>
      </c>
      <c r="R1275" s="276" t="str">
        <f>IF(ISBLANK(INDEX('Policy Characteristics'!L:L,MATCH($C1275,'Policy Characteristics'!$C:$C,0))),"",INDEX('Policy Characteristics'!L:L,MATCH($C1275,'Policy Characteristics'!$C:$C,0)))</f>
        <v>carbon-tax.html</v>
      </c>
    </row>
    <row r="1276" spans="1:18" s="2" customFormat="1" x14ac:dyDescent="0.25">
      <c r="A1276" s="276" t="str">
        <f>IF(ISBLANK(INDEX('Policy Characteristics'!A:A,MATCH($C1276,'Policy Characteristics'!$C:$C,0))),"",INDEX('Policy Characteristics'!A:A,MATCH($C1276,'Policy Characteristics'!$C:$C,0)))</f>
        <v>Cross-Sector</v>
      </c>
      <c r="B1276" s="285" t="str">
        <f>IF(ISBLANK(INDEX('Policy Characteristics'!B:B,MATCH($C1276,'Policy Characteristics'!$C:$C,0))),"",INDEX('Policy Characteristics'!B:B,MATCH($C1276,'Policy Characteristics'!$C:$C,0)))</f>
        <v>Exempt Process Emissions from C Tax</v>
      </c>
      <c r="C1276" s="276" t="str">
        <f t="shared" si="54"/>
        <v>BEPEfCT Boolean Exempt Process Emissions from Carbon Tax</v>
      </c>
      <c r="D1276" s="6" t="s">
        <v>3116</v>
      </c>
      <c r="E1276" s="6"/>
      <c r="F1276" t="s">
        <v>3078</v>
      </c>
      <c r="G1276" s="6"/>
      <c r="H1276" s="49">
        <v>1643</v>
      </c>
      <c r="I1276" s="348" t="s">
        <v>45</v>
      </c>
      <c r="J1276" s="277" t="str">
        <f>IF(ISBLANK(INDEX('Policy Characteristics'!D:D,MATCH($C1276,'Policy Characteristics'!$C:$C,0))),"",INDEX('Policy Characteristics'!D:D,MATCH($C1276,'Policy Characteristics'!$C:$C,0)))</f>
        <v/>
      </c>
      <c r="K1276" s="276" t="str">
        <f>IF(ISBLANK(INDEX('Policy Characteristics'!E:E,MATCH($C1276,'Policy Characteristics'!$C:$C,0))),"",INDEX('Policy Characteristics'!E:E,MATCH($C1276,'Policy Characteristics'!$C:$C,0)))</f>
        <v>cross toggle whether carbon tax affects process emissions</v>
      </c>
      <c r="L1276" s="276">
        <f>IF(ISBLANK(INDEX('Policy Characteristics'!F:F,MATCH($C1276,'Policy Characteristics'!$C:$C,0))),"",INDEX('Policy Characteristics'!F:F,MATCH($C1276,'Policy Characteristics'!$C:$C,0)))</f>
        <v>0</v>
      </c>
      <c r="M1276" s="276">
        <f>IF(ISBLANK(INDEX('Policy Characteristics'!G:G,MATCH($C1276,'Policy Characteristics'!$C:$C,0))),"",INDEX('Policy Characteristics'!G:G,MATCH($C1276,'Policy Characteristics'!$C:$C,0)))</f>
        <v>1</v>
      </c>
      <c r="N1276" s="276">
        <f>IF(ISBLANK(INDEX('Policy Characteristics'!H:H,MATCH($C1276,'Policy Characteristics'!$C:$C,0))),"",INDEX('Policy Characteristics'!H:H,MATCH($C1276,'Policy Characteristics'!$C:$C,0)))</f>
        <v>1</v>
      </c>
      <c r="O1276" s="276" t="str">
        <f>IF(ISBLANK(INDEX('Policy Characteristics'!I:I,MATCH($C1276,'Policy Characteristics'!$C:$C,0))),"",INDEX('Policy Characteristics'!I:I,MATCH($C1276,'Policy Characteristics'!$C:$C,0)))</f>
        <v>on/off</v>
      </c>
      <c r="P1276" s="276" t="str">
        <f>IF(ISBLANK(INDEX('Policy Characteristics'!J:J,MATCH($C1276,'Policy Characteristics'!$C:$C,0))),"",INDEX('Policy Characteristics'!J:J,MATCH($C1276,'Policy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6" s="276" t="str">
        <f>IF(ISBLANK(INDEX('Policy Characteristics'!K:K,MATCH($C1276,'Policy Characteristics'!$C:$C,0))),"",INDEX('Policy Characteristics'!K:K,MATCH($C1276,'Policy Characteristics'!$C:$C,0)))</f>
        <v>fuels.html#carbon-tax</v>
      </c>
      <c r="R1276" s="276" t="str">
        <f>IF(ISBLANK(INDEX('Policy Characteristics'!L:L,MATCH($C1276,'Policy Characteristics'!$C:$C,0))),"",INDEX('Policy Characteristics'!L:L,MATCH($C1276,'Policy Characteristics'!$C:$C,0)))</f>
        <v>carbon-tax.html</v>
      </c>
    </row>
    <row r="1277" spans="1:18" s="2" customFormat="1" x14ac:dyDescent="0.25">
      <c r="A1277" s="276" t="str">
        <f>IF(ISBLANK(INDEX('Policy Characteristics'!A:A,MATCH($C1277,'Policy Characteristics'!$C:$C,0))),"",INDEX('Policy Characteristics'!A:A,MATCH($C1277,'Policy Characteristics'!$C:$C,0)))</f>
        <v>Cross-Sector</v>
      </c>
      <c r="B1277" s="285" t="str">
        <f>IF(ISBLANK(INDEX('Policy Characteristics'!B:B,MATCH($C1277,'Policy Characteristics'!$C:$C,0))),"",INDEX('Policy Characteristics'!B:B,MATCH($C1277,'Policy Characteristics'!$C:$C,0)))</f>
        <v>Exempt Process Emissions from C Tax</v>
      </c>
      <c r="C1277" s="276" t="str">
        <f t="shared" si="54"/>
        <v>BEPEfCT Boolean Exempt Process Emissions from Carbon Tax</v>
      </c>
      <c r="D1277" s="6" t="s">
        <v>3117</v>
      </c>
      <c r="E1277" s="6"/>
      <c r="F1277" t="s">
        <v>3079</v>
      </c>
      <c r="G1277" s="6"/>
      <c r="H1277" s="49">
        <v>1644</v>
      </c>
      <c r="I1277" s="348" t="s">
        <v>45</v>
      </c>
      <c r="J1277" s="277" t="str">
        <f>IF(ISBLANK(INDEX('Policy Characteristics'!D:D,MATCH($C1277,'Policy Characteristics'!$C:$C,0))),"",INDEX('Policy Characteristics'!D:D,MATCH($C1277,'Policy Characteristics'!$C:$C,0)))</f>
        <v/>
      </c>
      <c r="K1277" s="276" t="str">
        <f>IF(ISBLANK(INDEX('Policy Characteristics'!E:E,MATCH($C1277,'Policy Characteristics'!$C:$C,0))),"",INDEX('Policy Characteristics'!E:E,MATCH($C1277,'Policy Characteristics'!$C:$C,0)))</f>
        <v>cross toggle whether carbon tax affects process emissions</v>
      </c>
      <c r="L1277" s="276">
        <f>IF(ISBLANK(INDEX('Policy Characteristics'!F:F,MATCH($C1277,'Policy Characteristics'!$C:$C,0))),"",INDEX('Policy Characteristics'!F:F,MATCH($C1277,'Policy Characteristics'!$C:$C,0)))</f>
        <v>0</v>
      </c>
      <c r="M1277" s="276">
        <f>IF(ISBLANK(INDEX('Policy Characteristics'!G:G,MATCH($C1277,'Policy Characteristics'!$C:$C,0))),"",INDEX('Policy Characteristics'!G:G,MATCH($C1277,'Policy Characteristics'!$C:$C,0)))</f>
        <v>1</v>
      </c>
      <c r="N1277" s="276">
        <f>IF(ISBLANK(INDEX('Policy Characteristics'!H:H,MATCH($C1277,'Policy Characteristics'!$C:$C,0))),"",INDEX('Policy Characteristics'!H:H,MATCH($C1277,'Policy Characteristics'!$C:$C,0)))</f>
        <v>1</v>
      </c>
      <c r="O1277" s="276" t="str">
        <f>IF(ISBLANK(INDEX('Policy Characteristics'!I:I,MATCH($C1277,'Policy Characteristics'!$C:$C,0))),"",INDEX('Policy Characteristics'!I:I,MATCH($C1277,'Policy Characteristics'!$C:$C,0)))</f>
        <v>on/off</v>
      </c>
      <c r="P1277" s="276" t="str">
        <f>IF(ISBLANK(INDEX('Policy Characteristics'!J:J,MATCH($C1277,'Policy Characteristics'!$C:$C,0))),"",INDEX('Policy Characteristics'!J:J,MATCH($C1277,'Policy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7" s="276" t="str">
        <f>IF(ISBLANK(INDEX('Policy Characteristics'!K:K,MATCH($C1277,'Policy Characteristics'!$C:$C,0))),"",INDEX('Policy Characteristics'!K:K,MATCH($C1277,'Policy Characteristics'!$C:$C,0)))</f>
        <v>fuels.html#carbon-tax</v>
      </c>
      <c r="R1277" s="276" t="str">
        <f>IF(ISBLANK(INDEX('Policy Characteristics'!L:L,MATCH($C1277,'Policy Characteristics'!$C:$C,0))),"",INDEX('Policy Characteristics'!L:L,MATCH($C1277,'Policy Characteristics'!$C:$C,0)))</f>
        <v>carbon-tax.html</v>
      </c>
    </row>
    <row r="1278" spans="1:18" s="2" customFormat="1" x14ac:dyDescent="0.25">
      <c r="A1278" s="276" t="str">
        <f>IF(ISBLANK(INDEX('Policy Characteristics'!A:A,MATCH($C1278,'Policy Characteristics'!$C:$C,0))),"",INDEX('Policy Characteristics'!A:A,MATCH($C1278,'Policy Characteristics'!$C:$C,0)))</f>
        <v>Cross-Sector</v>
      </c>
      <c r="B1278" s="285" t="str">
        <f>IF(ISBLANK(INDEX('Policy Characteristics'!B:B,MATCH($C1278,'Policy Characteristics'!$C:$C,0))),"",INDEX('Policy Characteristics'!B:B,MATCH($C1278,'Policy Characteristics'!$C:$C,0)))</f>
        <v>Exempt Process Emissions from C Tax</v>
      </c>
      <c r="C1278" s="276" t="str">
        <f t="shared" si="54"/>
        <v>BEPEfCT Boolean Exempt Process Emissions from Carbon Tax</v>
      </c>
      <c r="D1278" s="6" t="s">
        <v>3118</v>
      </c>
      <c r="E1278" s="6"/>
      <c r="F1278" t="s">
        <v>3080</v>
      </c>
      <c r="G1278" s="6"/>
      <c r="H1278" s="49">
        <v>1645</v>
      </c>
      <c r="I1278" s="348" t="s">
        <v>45</v>
      </c>
      <c r="J1278" s="277" t="str">
        <f>IF(ISBLANK(INDEX('Policy Characteristics'!D:D,MATCH($C1278,'Policy Characteristics'!$C:$C,0))),"",INDEX('Policy Characteristics'!D:D,MATCH($C1278,'Policy Characteristics'!$C:$C,0)))</f>
        <v/>
      </c>
      <c r="K1278" s="276" t="str">
        <f>IF(ISBLANK(INDEX('Policy Characteristics'!E:E,MATCH($C1278,'Policy Characteristics'!$C:$C,0))),"",INDEX('Policy Characteristics'!E:E,MATCH($C1278,'Policy Characteristics'!$C:$C,0)))</f>
        <v>cross toggle whether carbon tax affects process emissions</v>
      </c>
      <c r="L1278" s="276">
        <f>IF(ISBLANK(INDEX('Policy Characteristics'!F:F,MATCH($C1278,'Policy Characteristics'!$C:$C,0))),"",INDEX('Policy Characteristics'!F:F,MATCH($C1278,'Policy Characteristics'!$C:$C,0)))</f>
        <v>0</v>
      </c>
      <c r="M1278" s="276">
        <f>IF(ISBLANK(INDEX('Policy Characteristics'!G:G,MATCH($C1278,'Policy Characteristics'!$C:$C,0))),"",INDEX('Policy Characteristics'!G:G,MATCH($C1278,'Policy Characteristics'!$C:$C,0)))</f>
        <v>1</v>
      </c>
      <c r="N1278" s="276">
        <f>IF(ISBLANK(INDEX('Policy Characteristics'!H:H,MATCH($C1278,'Policy Characteristics'!$C:$C,0))),"",INDEX('Policy Characteristics'!H:H,MATCH($C1278,'Policy Characteristics'!$C:$C,0)))</f>
        <v>1</v>
      </c>
      <c r="O1278" s="276" t="str">
        <f>IF(ISBLANK(INDEX('Policy Characteristics'!I:I,MATCH($C1278,'Policy Characteristics'!$C:$C,0))),"",INDEX('Policy Characteristics'!I:I,MATCH($C1278,'Policy Characteristics'!$C:$C,0)))</f>
        <v>on/off</v>
      </c>
      <c r="P1278" s="276" t="str">
        <f>IF(ISBLANK(INDEX('Policy Characteristics'!J:J,MATCH($C1278,'Policy Characteristics'!$C:$C,0))),"",INDEX('Policy Characteristics'!J:J,MATCH($C1278,'Policy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8" s="276" t="str">
        <f>IF(ISBLANK(INDEX('Policy Characteristics'!K:K,MATCH($C1278,'Policy Characteristics'!$C:$C,0))),"",INDEX('Policy Characteristics'!K:K,MATCH($C1278,'Policy Characteristics'!$C:$C,0)))</f>
        <v>fuels.html#carbon-tax</v>
      </c>
      <c r="R1278" s="276" t="str">
        <f>IF(ISBLANK(INDEX('Policy Characteristics'!L:L,MATCH($C1278,'Policy Characteristics'!$C:$C,0))),"",INDEX('Policy Characteristics'!L:L,MATCH($C1278,'Policy Characteristics'!$C:$C,0)))</f>
        <v>carbon-tax.html</v>
      </c>
    </row>
    <row r="1279" spans="1:18" s="2" customFormat="1" x14ac:dyDescent="0.25">
      <c r="A1279" s="276" t="str">
        <f>IF(ISBLANK(INDEX('Policy Characteristics'!A:A,MATCH($C1279,'Policy Characteristics'!$C:$C,0))),"",INDEX('Policy Characteristics'!A:A,MATCH($C1279,'Policy Characteristics'!$C:$C,0)))</f>
        <v>Cross-Sector</v>
      </c>
      <c r="B1279" s="285" t="str">
        <f>IF(ISBLANK(INDEX('Policy Characteristics'!B:B,MATCH($C1279,'Policy Characteristics'!$C:$C,0))),"",INDEX('Policy Characteristics'!B:B,MATCH($C1279,'Policy Characteristics'!$C:$C,0)))</f>
        <v>Exempt Process Emissions from C Tax</v>
      </c>
      <c r="C1279" s="276" t="str">
        <f t="shared" si="54"/>
        <v>BEPEfCT Boolean Exempt Process Emissions from Carbon Tax</v>
      </c>
      <c r="D1279" s="6" t="s">
        <v>3119</v>
      </c>
      <c r="E1279" s="6"/>
      <c r="F1279" t="s">
        <v>3081</v>
      </c>
      <c r="G1279" s="6"/>
      <c r="H1279" s="49">
        <v>1646</v>
      </c>
      <c r="I1279" s="348" t="s">
        <v>45</v>
      </c>
      <c r="J1279" s="277" t="str">
        <f>IF(ISBLANK(INDEX('Policy Characteristics'!D:D,MATCH($C1279,'Policy Characteristics'!$C:$C,0))),"",INDEX('Policy Characteristics'!D:D,MATCH($C1279,'Policy Characteristics'!$C:$C,0)))</f>
        <v/>
      </c>
      <c r="K1279" s="276" t="str">
        <f>IF(ISBLANK(INDEX('Policy Characteristics'!E:E,MATCH($C1279,'Policy Characteristics'!$C:$C,0))),"",INDEX('Policy Characteristics'!E:E,MATCH($C1279,'Policy Characteristics'!$C:$C,0)))</f>
        <v>cross toggle whether carbon tax affects process emissions</v>
      </c>
      <c r="L1279" s="276">
        <f>IF(ISBLANK(INDEX('Policy Characteristics'!F:F,MATCH($C1279,'Policy Characteristics'!$C:$C,0))),"",INDEX('Policy Characteristics'!F:F,MATCH($C1279,'Policy Characteristics'!$C:$C,0)))</f>
        <v>0</v>
      </c>
      <c r="M1279" s="276">
        <f>IF(ISBLANK(INDEX('Policy Characteristics'!G:G,MATCH($C1279,'Policy Characteristics'!$C:$C,0))),"",INDEX('Policy Characteristics'!G:G,MATCH($C1279,'Policy Characteristics'!$C:$C,0)))</f>
        <v>1</v>
      </c>
      <c r="N1279" s="276">
        <f>IF(ISBLANK(INDEX('Policy Characteristics'!H:H,MATCH($C1279,'Policy Characteristics'!$C:$C,0))),"",INDEX('Policy Characteristics'!H:H,MATCH($C1279,'Policy Characteristics'!$C:$C,0)))</f>
        <v>1</v>
      </c>
      <c r="O1279" s="276" t="str">
        <f>IF(ISBLANK(INDEX('Policy Characteristics'!I:I,MATCH($C1279,'Policy Characteristics'!$C:$C,0))),"",INDEX('Policy Characteristics'!I:I,MATCH($C1279,'Policy Characteristics'!$C:$C,0)))</f>
        <v>on/off</v>
      </c>
      <c r="P1279" s="276" t="str">
        <f>IF(ISBLANK(INDEX('Policy Characteristics'!J:J,MATCH($C1279,'Policy Characteristics'!$C:$C,0))),"",INDEX('Policy Characteristics'!J:J,MATCH($C1279,'Policy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79" s="276" t="str">
        <f>IF(ISBLANK(INDEX('Policy Characteristics'!K:K,MATCH($C1279,'Policy Characteristics'!$C:$C,0))),"",INDEX('Policy Characteristics'!K:K,MATCH($C1279,'Policy Characteristics'!$C:$C,0)))</f>
        <v>fuels.html#carbon-tax</v>
      </c>
      <c r="R1279" s="276" t="str">
        <f>IF(ISBLANK(INDEX('Policy Characteristics'!L:L,MATCH($C1279,'Policy Characteristics'!$C:$C,0))),"",INDEX('Policy Characteristics'!L:L,MATCH($C1279,'Policy Characteristics'!$C:$C,0)))</f>
        <v>carbon-tax.html</v>
      </c>
    </row>
    <row r="1280" spans="1:18" s="2" customFormat="1" x14ac:dyDescent="0.25">
      <c r="A1280" s="276" t="str">
        <f>IF(ISBLANK(INDEX('Policy Characteristics'!A:A,MATCH($C1280,'Policy Characteristics'!$C:$C,0))),"",INDEX('Policy Characteristics'!A:A,MATCH($C1280,'Policy Characteristics'!$C:$C,0)))</f>
        <v>Cross-Sector</v>
      </c>
      <c r="B1280" s="285" t="str">
        <f>IF(ISBLANK(INDEX('Policy Characteristics'!B:B,MATCH($C1280,'Policy Characteristics'!$C:$C,0))),"",INDEX('Policy Characteristics'!B:B,MATCH($C1280,'Policy Characteristics'!$C:$C,0)))</f>
        <v>Exempt Process Emissions from C Tax</v>
      </c>
      <c r="C1280" s="276" t="str">
        <f t="shared" si="54"/>
        <v>BEPEfCT Boolean Exempt Process Emissions from Carbon Tax</v>
      </c>
      <c r="D1280" s="6" t="s">
        <v>3120</v>
      </c>
      <c r="E1280" s="6"/>
      <c r="F1280" t="s">
        <v>3082</v>
      </c>
      <c r="G1280" s="6"/>
      <c r="H1280" s="49">
        <v>1647</v>
      </c>
      <c r="I1280" s="348" t="s">
        <v>45</v>
      </c>
      <c r="J1280" s="277" t="str">
        <f>IF(ISBLANK(INDEX('Policy Characteristics'!D:D,MATCH($C1280,'Policy Characteristics'!$C:$C,0))),"",INDEX('Policy Characteristics'!D:D,MATCH($C1280,'Policy Characteristics'!$C:$C,0)))</f>
        <v/>
      </c>
      <c r="K1280" s="276" t="str">
        <f>IF(ISBLANK(INDEX('Policy Characteristics'!E:E,MATCH($C1280,'Policy Characteristics'!$C:$C,0))),"",INDEX('Policy Characteristics'!E:E,MATCH($C1280,'Policy Characteristics'!$C:$C,0)))</f>
        <v>cross toggle whether carbon tax affects process emissions</v>
      </c>
      <c r="L1280" s="276">
        <f>IF(ISBLANK(INDEX('Policy Characteristics'!F:F,MATCH($C1280,'Policy Characteristics'!$C:$C,0))),"",INDEX('Policy Characteristics'!F:F,MATCH($C1280,'Policy Characteristics'!$C:$C,0)))</f>
        <v>0</v>
      </c>
      <c r="M1280" s="276">
        <f>IF(ISBLANK(INDEX('Policy Characteristics'!G:G,MATCH($C1280,'Policy Characteristics'!$C:$C,0))),"",INDEX('Policy Characteristics'!G:G,MATCH($C1280,'Policy Characteristics'!$C:$C,0)))</f>
        <v>1</v>
      </c>
      <c r="N1280" s="276">
        <f>IF(ISBLANK(INDEX('Policy Characteristics'!H:H,MATCH($C1280,'Policy Characteristics'!$C:$C,0))),"",INDEX('Policy Characteristics'!H:H,MATCH($C1280,'Policy Characteristics'!$C:$C,0)))</f>
        <v>1</v>
      </c>
      <c r="O1280" s="276" t="str">
        <f>IF(ISBLANK(INDEX('Policy Characteristics'!I:I,MATCH($C1280,'Policy Characteristics'!$C:$C,0))),"",INDEX('Policy Characteristics'!I:I,MATCH($C1280,'Policy Characteristics'!$C:$C,0)))</f>
        <v>on/off</v>
      </c>
      <c r="P1280" s="276" t="str">
        <f>IF(ISBLANK(INDEX('Policy Characteristics'!J:J,MATCH($C1280,'Policy Characteristics'!$C:$C,0))),"",INDEX('Policy Characteristics'!J:J,MATCH($C1280,'Policy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0" s="276" t="str">
        <f>IF(ISBLANK(INDEX('Policy Characteristics'!K:K,MATCH($C1280,'Policy Characteristics'!$C:$C,0))),"",INDEX('Policy Characteristics'!K:K,MATCH($C1280,'Policy Characteristics'!$C:$C,0)))</f>
        <v>fuels.html#carbon-tax</v>
      </c>
      <c r="R1280" s="276" t="str">
        <f>IF(ISBLANK(INDEX('Policy Characteristics'!L:L,MATCH($C1280,'Policy Characteristics'!$C:$C,0))),"",INDEX('Policy Characteristics'!L:L,MATCH($C1280,'Policy Characteristics'!$C:$C,0)))</f>
        <v>carbon-tax.html</v>
      </c>
    </row>
    <row r="1281" spans="1:18" s="2" customFormat="1" x14ac:dyDescent="0.25">
      <c r="A1281" s="276" t="str">
        <f>IF(ISBLANK(INDEX('Policy Characteristics'!A:A,MATCH($C1281,'Policy Characteristics'!$C:$C,0))),"",INDEX('Policy Characteristics'!A:A,MATCH($C1281,'Policy Characteristics'!$C:$C,0)))</f>
        <v>Cross-Sector</v>
      </c>
      <c r="B1281" s="285" t="str">
        <f>IF(ISBLANK(INDEX('Policy Characteristics'!B:B,MATCH($C1281,'Policy Characteristics'!$C:$C,0))),"",INDEX('Policy Characteristics'!B:B,MATCH($C1281,'Policy Characteristics'!$C:$C,0)))</f>
        <v>Exempt Process Emissions from C Tax</v>
      </c>
      <c r="C1281" s="276" t="str">
        <f t="shared" si="54"/>
        <v>BEPEfCT Boolean Exempt Process Emissions from Carbon Tax</v>
      </c>
      <c r="D1281" s="6" t="s">
        <v>3121</v>
      </c>
      <c r="E1281" s="6"/>
      <c r="F1281" t="s">
        <v>3083</v>
      </c>
      <c r="G1281" s="6"/>
      <c r="H1281" s="49">
        <v>1648</v>
      </c>
      <c r="I1281" s="348" t="s">
        <v>45</v>
      </c>
      <c r="J1281" s="277" t="str">
        <f>IF(ISBLANK(INDEX('Policy Characteristics'!D:D,MATCH($C1281,'Policy Characteristics'!$C:$C,0))),"",INDEX('Policy Characteristics'!D:D,MATCH($C1281,'Policy Characteristics'!$C:$C,0)))</f>
        <v/>
      </c>
      <c r="K1281" s="276" t="str">
        <f>IF(ISBLANK(INDEX('Policy Characteristics'!E:E,MATCH($C1281,'Policy Characteristics'!$C:$C,0))),"",INDEX('Policy Characteristics'!E:E,MATCH($C1281,'Policy Characteristics'!$C:$C,0)))</f>
        <v>cross toggle whether carbon tax affects process emissions</v>
      </c>
      <c r="L1281" s="276">
        <f>IF(ISBLANK(INDEX('Policy Characteristics'!F:F,MATCH($C1281,'Policy Characteristics'!$C:$C,0))),"",INDEX('Policy Characteristics'!F:F,MATCH($C1281,'Policy Characteristics'!$C:$C,0)))</f>
        <v>0</v>
      </c>
      <c r="M1281" s="276">
        <f>IF(ISBLANK(INDEX('Policy Characteristics'!G:G,MATCH($C1281,'Policy Characteristics'!$C:$C,0))),"",INDEX('Policy Characteristics'!G:G,MATCH($C1281,'Policy Characteristics'!$C:$C,0)))</f>
        <v>1</v>
      </c>
      <c r="N1281" s="276">
        <f>IF(ISBLANK(INDEX('Policy Characteristics'!H:H,MATCH($C1281,'Policy Characteristics'!$C:$C,0))),"",INDEX('Policy Characteristics'!H:H,MATCH($C1281,'Policy Characteristics'!$C:$C,0)))</f>
        <v>1</v>
      </c>
      <c r="O1281" s="276" t="str">
        <f>IF(ISBLANK(INDEX('Policy Characteristics'!I:I,MATCH($C1281,'Policy Characteristics'!$C:$C,0))),"",INDEX('Policy Characteristics'!I:I,MATCH($C1281,'Policy Characteristics'!$C:$C,0)))</f>
        <v>on/off</v>
      </c>
      <c r="P1281" s="276" t="str">
        <f>IF(ISBLANK(INDEX('Policy Characteristics'!J:J,MATCH($C1281,'Policy Characteristics'!$C:$C,0))),"",INDEX('Policy Characteristics'!J:J,MATCH($C1281,'Policy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1" s="276" t="str">
        <f>IF(ISBLANK(INDEX('Policy Characteristics'!K:K,MATCH($C1281,'Policy Characteristics'!$C:$C,0))),"",INDEX('Policy Characteristics'!K:K,MATCH($C1281,'Policy Characteristics'!$C:$C,0)))</f>
        <v>fuels.html#carbon-tax</v>
      </c>
      <c r="R1281" s="276" t="str">
        <f>IF(ISBLANK(INDEX('Policy Characteristics'!L:L,MATCH($C1281,'Policy Characteristics'!$C:$C,0))),"",INDEX('Policy Characteristics'!L:L,MATCH($C1281,'Policy Characteristics'!$C:$C,0)))</f>
        <v>carbon-tax.html</v>
      </c>
    </row>
    <row r="1282" spans="1:18" s="2" customFormat="1" x14ac:dyDescent="0.25">
      <c r="A1282" s="276" t="str">
        <f>IF(ISBLANK(INDEX('Policy Characteristics'!A:A,MATCH($C1282,'Policy Characteristics'!$C:$C,0))),"",INDEX('Policy Characteristics'!A:A,MATCH($C1282,'Policy Characteristics'!$C:$C,0)))</f>
        <v>Cross-Sector</v>
      </c>
      <c r="B1282" s="285" t="str">
        <f>IF(ISBLANK(INDEX('Policy Characteristics'!B:B,MATCH($C1282,'Policy Characteristics'!$C:$C,0))),"",INDEX('Policy Characteristics'!B:B,MATCH($C1282,'Policy Characteristics'!$C:$C,0)))</f>
        <v>Exempt Process Emissions from C Tax</v>
      </c>
      <c r="C1282" s="276" t="str">
        <f t="shared" si="54"/>
        <v>BEPEfCT Boolean Exempt Process Emissions from Carbon Tax</v>
      </c>
      <c r="D1282" s="6" t="s">
        <v>3122</v>
      </c>
      <c r="E1282" s="6"/>
      <c r="F1282" t="s">
        <v>3084</v>
      </c>
      <c r="G1282" s="6"/>
      <c r="H1282" s="49">
        <v>1649</v>
      </c>
      <c r="I1282" s="348" t="s">
        <v>45</v>
      </c>
      <c r="J1282" s="277" t="str">
        <f>IF(ISBLANK(INDEX('Policy Characteristics'!D:D,MATCH($C1282,'Policy Characteristics'!$C:$C,0))),"",INDEX('Policy Characteristics'!D:D,MATCH($C1282,'Policy Characteristics'!$C:$C,0)))</f>
        <v/>
      </c>
      <c r="K1282" s="276" t="str">
        <f>IF(ISBLANK(INDEX('Policy Characteristics'!E:E,MATCH($C1282,'Policy Characteristics'!$C:$C,0))),"",INDEX('Policy Characteristics'!E:E,MATCH($C1282,'Policy Characteristics'!$C:$C,0)))</f>
        <v>cross toggle whether carbon tax affects process emissions</v>
      </c>
      <c r="L1282" s="276">
        <f>IF(ISBLANK(INDEX('Policy Characteristics'!F:F,MATCH($C1282,'Policy Characteristics'!$C:$C,0))),"",INDEX('Policy Characteristics'!F:F,MATCH($C1282,'Policy Characteristics'!$C:$C,0)))</f>
        <v>0</v>
      </c>
      <c r="M1282" s="276">
        <f>IF(ISBLANK(INDEX('Policy Characteristics'!G:G,MATCH($C1282,'Policy Characteristics'!$C:$C,0))),"",INDEX('Policy Characteristics'!G:G,MATCH($C1282,'Policy Characteristics'!$C:$C,0)))</f>
        <v>1</v>
      </c>
      <c r="N1282" s="276">
        <f>IF(ISBLANK(INDEX('Policy Characteristics'!H:H,MATCH($C1282,'Policy Characteristics'!$C:$C,0))),"",INDEX('Policy Characteristics'!H:H,MATCH($C1282,'Policy Characteristics'!$C:$C,0)))</f>
        <v>1</v>
      </c>
      <c r="O1282" s="276" t="str">
        <f>IF(ISBLANK(INDEX('Policy Characteristics'!I:I,MATCH($C1282,'Policy Characteristics'!$C:$C,0))),"",INDEX('Policy Characteristics'!I:I,MATCH($C1282,'Policy Characteristics'!$C:$C,0)))</f>
        <v>on/off</v>
      </c>
      <c r="P1282" s="276" t="str">
        <f>IF(ISBLANK(INDEX('Policy Characteristics'!J:J,MATCH($C1282,'Policy Characteristics'!$C:$C,0))),"",INDEX('Policy Characteristics'!J:J,MATCH($C1282,'Policy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2" s="276" t="str">
        <f>IF(ISBLANK(INDEX('Policy Characteristics'!K:K,MATCH($C1282,'Policy Characteristics'!$C:$C,0))),"",INDEX('Policy Characteristics'!K:K,MATCH($C1282,'Policy Characteristics'!$C:$C,0)))</f>
        <v>fuels.html#carbon-tax</v>
      </c>
      <c r="R1282" s="276" t="str">
        <f>IF(ISBLANK(INDEX('Policy Characteristics'!L:L,MATCH($C1282,'Policy Characteristics'!$C:$C,0))),"",INDEX('Policy Characteristics'!L:L,MATCH($C1282,'Policy Characteristics'!$C:$C,0)))</f>
        <v>carbon-tax.html</v>
      </c>
    </row>
    <row r="1283" spans="1:18" s="2" customFormat="1" x14ac:dyDescent="0.25">
      <c r="A1283" s="276" t="str">
        <f>IF(ISBLANK(INDEX('Policy Characteristics'!A:A,MATCH($C1283,'Policy Characteristics'!$C:$C,0))),"",INDEX('Policy Characteristics'!A:A,MATCH($C1283,'Policy Characteristics'!$C:$C,0)))</f>
        <v>Cross-Sector</v>
      </c>
      <c r="B1283" s="285" t="str">
        <f>IF(ISBLANK(INDEX('Policy Characteristics'!B:B,MATCH($C1283,'Policy Characteristics'!$C:$C,0))),"",INDEX('Policy Characteristics'!B:B,MATCH($C1283,'Policy Characteristics'!$C:$C,0)))</f>
        <v>Exempt Process Emissions from C Tax</v>
      </c>
      <c r="C1283" s="276" t="str">
        <f t="shared" si="54"/>
        <v>BEPEfCT Boolean Exempt Process Emissions from Carbon Tax</v>
      </c>
      <c r="D1283" s="6" t="s">
        <v>3123</v>
      </c>
      <c r="E1283" s="6"/>
      <c r="F1283" t="s">
        <v>3085</v>
      </c>
      <c r="G1283" s="6"/>
      <c r="H1283" s="49">
        <v>1650</v>
      </c>
      <c r="I1283" s="348" t="s">
        <v>44</v>
      </c>
      <c r="J1283" s="277" t="str">
        <f>IF(ISBLANK(INDEX('Policy Characteristics'!D:D,MATCH($C1283,'Policy Characteristics'!$C:$C,0))),"",INDEX('Policy Characteristics'!D:D,MATCH($C1283,'Policy Characteristics'!$C:$C,0)))</f>
        <v/>
      </c>
      <c r="K1283" s="276" t="str">
        <f>IF(ISBLANK(INDEX('Policy Characteristics'!E:E,MATCH($C1283,'Policy Characteristics'!$C:$C,0))),"",INDEX('Policy Characteristics'!E:E,MATCH($C1283,'Policy Characteristics'!$C:$C,0)))</f>
        <v>cross toggle whether carbon tax affects process emissions</v>
      </c>
      <c r="L1283" s="276">
        <f>IF(ISBLANK(INDEX('Policy Characteristics'!F:F,MATCH($C1283,'Policy Characteristics'!$C:$C,0))),"",INDEX('Policy Characteristics'!F:F,MATCH($C1283,'Policy Characteristics'!$C:$C,0)))</f>
        <v>0</v>
      </c>
      <c r="M1283" s="276">
        <f>IF(ISBLANK(INDEX('Policy Characteristics'!G:G,MATCH($C1283,'Policy Characteristics'!$C:$C,0))),"",INDEX('Policy Characteristics'!G:G,MATCH($C1283,'Policy Characteristics'!$C:$C,0)))</f>
        <v>1</v>
      </c>
      <c r="N1283" s="276">
        <f>IF(ISBLANK(INDEX('Policy Characteristics'!H:H,MATCH($C1283,'Policy Characteristics'!$C:$C,0))),"",INDEX('Policy Characteristics'!H:H,MATCH($C1283,'Policy Characteristics'!$C:$C,0)))</f>
        <v>1</v>
      </c>
      <c r="O1283" s="276" t="str">
        <f>IF(ISBLANK(INDEX('Policy Characteristics'!I:I,MATCH($C1283,'Policy Characteristics'!$C:$C,0))),"",INDEX('Policy Characteristics'!I:I,MATCH($C1283,'Policy Characteristics'!$C:$C,0)))</f>
        <v>on/off</v>
      </c>
      <c r="P1283" s="276" t="str">
        <f>IF(ISBLANK(INDEX('Policy Characteristics'!J:J,MATCH($C1283,'Policy Characteristics'!$C:$C,0))),"",INDEX('Policy Characteristics'!J:J,MATCH($C1283,'Policy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3" s="276" t="str">
        <f>IF(ISBLANK(INDEX('Policy Characteristics'!K:K,MATCH($C1283,'Policy Characteristics'!$C:$C,0))),"",INDEX('Policy Characteristics'!K:K,MATCH($C1283,'Policy Characteristics'!$C:$C,0)))</f>
        <v>fuels.html#carbon-tax</v>
      </c>
      <c r="R1283" s="276" t="str">
        <f>IF(ISBLANK(INDEX('Policy Characteristics'!L:L,MATCH($C1283,'Policy Characteristics'!$C:$C,0))),"",INDEX('Policy Characteristics'!L:L,MATCH($C1283,'Policy Characteristics'!$C:$C,0)))</f>
        <v>carbon-tax.html</v>
      </c>
    </row>
    <row r="1284" spans="1:18" s="2" customFormat="1" x14ac:dyDescent="0.25">
      <c r="A1284" s="276" t="str">
        <f>IF(ISBLANK(INDEX('Policy Characteristics'!A:A,MATCH($C1284,'Policy Characteristics'!$C:$C,0))),"",INDEX('Policy Characteristics'!A:A,MATCH($C1284,'Policy Characteristics'!$C:$C,0)))</f>
        <v>Cross-Sector</v>
      </c>
      <c r="B1284" s="285" t="str">
        <f>IF(ISBLANK(INDEX('Policy Characteristics'!B:B,MATCH($C1284,'Policy Characteristics'!$C:$C,0))),"",INDEX('Policy Characteristics'!B:B,MATCH($C1284,'Policy Characteristics'!$C:$C,0)))</f>
        <v>Exempt Process Emissions from C Tax</v>
      </c>
      <c r="C1284" s="276" t="str">
        <f t="shared" si="54"/>
        <v>BEPEfCT Boolean Exempt Process Emissions from Carbon Tax</v>
      </c>
      <c r="D1284" s="6" t="s">
        <v>3124</v>
      </c>
      <c r="E1284" s="6"/>
      <c r="F1284" t="s">
        <v>3127</v>
      </c>
      <c r="G1284" s="6"/>
      <c r="H1284" s="49">
        <v>1651</v>
      </c>
      <c r="I1284" s="348" t="s">
        <v>44</v>
      </c>
      <c r="J1284" s="277" t="str">
        <f>IF(ISBLANK(INDEX('Policy Characteristics'!D:D,MATCH($C1284,'Policy Characteristics'!$C:$C,0))),"",INDEX('Policy Characteristics'!D:D,MATCH($C1284,'Policy Characteristics'!$C:$C,0)))</f>
        <v/>
      </c>
      <c r="K1284" s="276" t="str">
        <f>IF(ISBLANK(INDEX('Policy Characteristics'!E:E,MATCH($C1284,'Policy Characteristics'!$C:$C,0))),"",INDEX('Policy Characteristics'!E:E,MATCH($C1284,'Policy Characteristics'!$C:$C,0)))</f>
        <v>cross toggle whether carbon tax affects process emissions</v>
      </c>
      <c r="L1284" s="276">
        <f>IF(ISBLANK(INDEX('Policy Characteristics'!F:F,MATCH($C1284,'Policy Characteristics'!$C:$C,0))),"",INDEX('Policy Characteristics'!F:F,MATCH($C1284,'Policy Characteristics'!$C:$C,0)))</f>
        <v>0</v>
      </c>
      <c r="M1284" s="276">
        <f>IF(ISBLANK(INDEX('Policy Characteristics'!G:G,MATCH($C1284,'Policy Characteristics'!$C:$C,0))),"",INDEX('Policy Characteristics'!G:G,MATCH($C1284,'Policy Characteristics'!$C:$C,0)))</f>
        <v>1</v>
      </c>
      <c r="N1284" s="276">
        <f>IF(ISBLANK(INDEX('Policy Characteristics'!H:H,MATCH($C1284,'Policy Characteristics'!$C:$C,0))),"",INDEX('Policy Characteristics'!H:H,MATCH($C1284,'Policy Characteristics'!$C:$C,0)))</f>
        <v>1</v>
      </c>
      <c r="O1284" s="276" t="str">
        <f>IF(ISBLANK(INDEX('Policy Characteristics'!I:I,MATCH($C1284,'Policy Characteristics'!$C:$C,0))),"",INDEX('Policy Characteristics'!I:I,MATCH($C1284,'Policy Characteristics'!$C:$C,0)))</f>
        <v>on/off</v>
      </c>
      <c r="P1284" s="276" t="str">
        <f>IF(ISBLANK(INDEX('Policy Characteristics'!J:J,MATCH($C1284,'Policy Characteristics'!$C:$C,0))),"",INDEX('Policy Characteristics'!J:J,MATCH($C1284,'Policy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4" s="276" t="str">
        <f>IF(ISBLANK(INDEX('Policy Characteristics'!K:K,MATCH($C1284,'Policy Characteristics'!$C:$C,0))),"",INDEX('Policy Characteristics'!K:K,MATCH($C1284,'Policy Characteristics'!$C:$C,0)))</f>
        <v>fuels.html#carbon-tax</v>
      </c>
      <c r="R1284" s="276" t="str">
        <f>IF(ISBLANK(INDEX('Policy Characteristics'!L:L,MATCH($C1284,'Policy Characteristics'!$C:$C,0))),"",INDEX('Policy Characteristics'!L:L,MATCH($C1284,'Policy Characteristics'!$C:$C,0)))</f>
        <v>carbon-tax.html</v>
      </c>
    </row>
    <row r="1285" spans="1:18" s="2" customFormat="1" x14ac:dyDescent="0.25">
      <c r="A1285" s="276" t="str">
        <f>IF(ISBLANK(INDEX('Policy Characteristics'!A:A,MATCH($C1285,'Policy Characteristics'!$C:$C,0))),"",INDEX('Policy Characteristics'!A:A,MATCH($C1285,'Policy Characteristics'!$C:$C,0)))</f>
        <v>Cross-Sector</v>
      </c>
      <c r="B1285" s="285" t="str">
        <f>IF(ISBLANK(INDEX('Policy Characteristics'!B:B,MATCH($C1285,'Policy Characteristics'!$C:$C,0))),"",INDEX('Policy Characteristics'!B:B,MATCH($C1285,'Policy Characteristics'!$C:$C,0)))</f>
        <v>Exempt Process Emissions from C Tax</v>
      </c>
      <c r="C1285" s="276" t="str">
        <f t="shared" si="54"/>
        <v>BEPEfCT Boolean Exempt Process Emissions from Carbon Tax</v>
      </c>
      <c r="D1285" s="6" t="s">
        <v>3125</v>
      </c>
      <c r="E1285" s="6"/>
      <c r="F1285" t="s">
        <v>3086</v>
      </c>
      <c r="G1285" s="6"/>
      <c r="H1285" s="49">
        <v>1652</v>
      </c>
      <c r="I1285" s="348" t="s">
        <v>45</v>
      </c>
      <c r="J1285" s="277" t="str">
        <f>IF(ISBLANK(INDEX('Policy Characteristics'!D:D,MATCH($C1285,'Policy Characteristics'!$C:$C,0))),"",INDEX('Policy Characteristics'!D:D,MATCH($C1285,'Policy Characteristics'!$C:$C,0)))</f>
        <v/>
      </c>
      <c r="K1285" s="276" t="str">
        <f>IF(ISBLANK(INDEX('Policy Characteristics'!E:E,MATCH($C1285,'Policy Characteristics'!$C:$C,0))),"",INDEX('Policy Characteristics'!E:E,MATCH($C1285,'Policy Characteristics'!$C:$C,0)))</f>
        <v>cross toggle whether carbon tax affects process emissions</v>
      </c>
      <c r="L1285" s="276">
        <f>IF(ISBLANK(INDEX('Policy Characteristics'!F:F,MATCH($C1285,'Policy Characteristics'!$C:$C,0))),"",INDEX('Policy Characteristics'!F:F,MATCH($C1285,'Policy Characteristics'!$C:$C,0)))</f>
        <v>0</v>
      </c>
      <c r="M1285" s="276">
        <f>IF(ISBLANK(INDEX('Policy Characteristics'!G:G,MATCH($C1285,'Policy Characteristics'!$C:$C,0))),"",INDEX('Policy Characteristics'!G:G,MATCH($C1285,'Policy Characteristics'!$C:$C,0)))</f>
        <v>1</v>
      </c>
      <c r="N1285" s="276">
        <f>IF(ISBLANK(INDEX('Policy Characteristics'!H:H,MATCH($C1285,'Policy Characteristics'!$C:$C,0))),"",INDEX('Policy Characteristics'!H:H,MATCH($C1285,'Policy Characteristics'!$C:$C,0)))</f>
        <v>1</v>
      </c>
      <c r="O1285" s="276" t="str">
        <f>IF(ISBLANK(INDEX('Policy Characteristics'!I:I,MATCH($C1285,'Policy Characteristics'!$C:$C,0))),"",INDEX('Policy Characteristics'!I:I,MATCH($C1285,'Policy Characteristics'!$C:$C,0)))</f>
        <v>on/off</v>
      </c>
      <c r="P1285" s="276" t="str">
        <f>IF(ISBLANK(INDEX('Policy Characteristics'!J:J,MATCH($C1285,'Policy Characteristics'!$C:$C,0))),"",INDEX('Policy Characteristics'!J:J,MATCH($C1285,'Policy Characteristics'!$C:$C,0)))</f>
        <v>**Description:** This policy prevents the carbon tax from being levied on process emissions (non-energy greenhouse gas emissions from industrial and agricultural operations). By default, we exempt agriculture and water and waste process emissions, as these are generally not covered by carbon tax proposals.</v>
      </c>
      <c r="Q1285" s="276" t="str">
        <f>IF(ISBLANK(INDEX('Policy Characteristics'!K:K,MATCH($C1285,'Policy Characteristics'!$C:$C,0))),"",INDEX('Policy Characteristics'!K:K,MATCH($C1285,'Policy Characteristics'!$C:$C,0)))</f>
        <v>fuels.html#carbon-tax</v>
      </c>
      <c r="R1285" s="276" t="str">
        <f>IF(ISBLANK(INDEX('Policy Characteristics'!L:L,MATCH($C1285,'Policy Characteristics'!$C:$C,0))),"",INDEX('Policy Characteristics'!L:L,MATCH($C1285,'Policy Characteristics'!$C:$C,0)))</f>
        <v>carbon-tax.html</v>
      </c>
    </row>
    <row r="1286" spans="1:18" s="2" customFormat="1" x14ac:dyDescent="0.25">
      <c r="A1286" s="276" t="str">
        <f>IF(ISBLANK(INDEX('Policy Characteristics'!A:A,MATCH($C1286,'Policy Characteristics'!$C:$C,0))),"",INDEX('Policy Characteristics'!A:A,MATCH($C1286,'Policy Characteristics'!$C:$C,0)))</f>
        <v>Cross-Sector</v>
      </c>
      <c r="B1286" s="285" t="str">
        <f>IF(ISBLANK(INDEX('Policy Characteristics'!B:B,MATCH($C1286,'Policy Characteristics'!$C:$C,0))),"",INDEX('Policy Characteristics'!B:B,MATCH($C1286,'Policy Characteristics'!$C:$C,0)))</f>
        <v>Toggle Carbon Tax Border Adjustment</v>
      </c>
      <c r="C1286" s="1" t="s">
        <v>3448</v>
      </c>
      <c r="D1286" s="6"/>
      <c r="E1286" s="6"/>
      <c r="F1286" s="6"/>
      <c r="G1286" s="6"/>
      <c r="H1286" s="49">
        <v>1627</v>
      </c>
      <c r="I1286" s="348" t="s">
        <v>44</v>
      </c>
      <c r="J1286" s="277" t="str">
        <f>IF(ISBLANK(INDEX('Policy Characteristics'!D:D,MATCH($C1286,'Policy Characteristics'!$C:$C,0))),"",INDEX('Policy Characteristics'!D:D,MATCH($C1286,'Policy Characteristics'!$C:$C,0)))</f>
        <v/>
      </c>
      <c r="K1286" s="276" t="str">
        <f>IF(ISBLANK(INDEX('Policy Characteristics'!E:E,MATCH($C1286,'Policy Characteristics'!$C:$C,0))),"",INDEX('Policy Characteristics'!E:E,MATCH($C1286,'Policy Characteristics'!$C:$C,0)))</f>
        <v/>
      </c>
      <c r="L1286" s="276">
        <f>IF(ISBLANK(INDEX('Policy Characteristics'!F:F,MATCH($C1286,'Policy Characteristics'!$C:$C,0))),"",INDEX('Policy Characteristics'!F:F,MATCH($C1286,'Policy Characteristics'!$C:$C,0)))</f>
        <v>0</v>
      </c>
      <c r="M1286" s="276">
        <f>IF(ISBLANK(INDEX('Policy Characteristics'!G:G,MATCH($C1286,'Policy Characteristics'!$C:$C,0))),"",INDEX('Policy Characteristics'!G:G,MATCH($C1286,'Policy Characteristics'!$C:$C,0)))</f>
        <v>1</v>
      </c>
      <c r="N1286" s="276">
        <f>IF(ISBLANK(INDEX('Policy Characteristics'!H:H,MATCH($C1286,'Policy Characteristics'!$C:$C,0))),"",INDEX('Policy Characteristics'!H:H,MATCH($C1286,'Policy Characteristics'!$C:$C,0)))</f>
        <v>1</v>
      </c>
      <c r="O1286" s="276" t="str">
        <f>IF(ISBLANK(INDEX('Policy Characteristics'!I:I,MATCH($C1286,'Policy Characteristics'!$C:$C,0))),"",INDEX('Policy Characteristics'!I:I,MATCH($C1286,'Policy Characteristics'!$C:$C,0)))</f>
        <v>on/off</v>
      </c>
      <c r="P1286" s="276" t="str">
        <f>IF(ISBLANK(INDEX('Policy Characteristics'!J:J,MATCH($C1286,'Policy Characteristics'!$C:$C,0))),"",INDEX('Policy Characteristics'!J:J,MATCH($C1286,'Policy Characteristics'!$C:$C,0)))</f>
        <v>**Description:** By default, carbon taxes apply to only domestically produced goods. If set to zero, this policy enables carbon tax border adjustments, meaning the carbon tax will apply to both domestically produced and imported goods.</v>
      </c>
      <c r="Q1286" s="276" t="str">
        <f>IF(ISBLANK(INDEX('Policy Characteristics'!K:K,MATCH($C1286,'Policy Characteristics'!$C:$C,0))),"",INDEX('Policy Characteristics'!K:K,MATCH($C1286,'Policy Characteristics'!$C:$C,0)))</f>
        <v>fuels.html#carbon-tax</v>
      </c>
      <c r="R1286" s="276" t="str">
        <f>IF(ISBLANK(INDEX('Policy Characteristics'!L:L,MATCH($C1286,'Policy Characteristics'!$C:$C,0))),"",INDEX('Policy Characteristics'!L:L,MATCH($C1286,'Policy Characteristics'!$C:$C,0)))</f>
        <v>carbon-tax.html</v>
      </c>
    </row>
    <row r="1287" spans="1:18" s="2" customFormat="1" x14ac:dyDescent="0.25">
      <c r="A1287" s="276" t="str">
        <f>IF(ISBLANK(INDEX('Policy Characteristics'!A:A,MATCH($C1287,'Policy Characteristics'!$C:$C,0))),"",INDEX('Policy Characteristics'!A:A,MATCH($C1287,'Policy Characteristics'!$C:$C,0)))</f>
        <v>Cross-Sector</v>
      </c>
      <c r="B1287" s="285" t="str">
        <f>IF(ISBLANK(INDEX('Policy Characteristics'!B:B,MATCH($C1287,'Policy Characteristics'!$C:$C,0))),"",INDEX('Policy Characteristics'!B:B,MATCH($C1287,'Policy Characteristics'!$C:$C,0)))</f>
        <v>Fixed Energy Prices</v>
      </c>
      <c r="C1287" s="340" t="s">
        <v>2743</v>
      </c>
      <c r="D1287" s="6" t="s">
        <v>53</v>
      </c>
      <c r="E1287" s="6"/>
      <c r="F1287" s="6" t="s">
        <v>94</v>
      </c>
      <c r="G1287" s="6"/>
      <c r="H1287" s="44">
        <v>720</v>
      </c>
      <c r="I1287" s="348" t="s">
        <v>45</v>
      </c>
      <c r="J1287" s="277" t="str">
        <f>IF(ISBLANK(INDEX('Policy Characteristics'!D:D,MATCH($C1287,'Policy Characteristics'!$C:$C,0))),"",INDEX('Policy Characteristics'!D:D,MATCH($C1287,'Policy Characteristics'!$C:$C,0)))</f>
        <v>Fixed Energy Prices</v>
      </c>
      <c r="K1287" s="276" t="str">
        <f>IF(ISBLANK(INDEX('Policy Characteristics'!E:E,MATCH($C1287,'Policy Characteristics'!$C:$C,0))),"",INDEX('Policy Characteristics'!E:E,MATCH($C1287,'Policy Characteristics'!$C:$C,0)))</f>
        <v>cross toggle whether policies affect energy prices</v>
      </c>
      <c r="L1287" s="276">
        <f>IF(ISBLANK(INDEX('Policy Characteristics'!F:F,MATCH($C1287,'Policy Characteristics'!$C:$C,0))),"",INDEX('Policy Characteristics'!F:F,MATCH($C1287,'Policy Characteristics'!$C:$C,0)))</f>
        <v>0</v>
      </c>
      <c r="M1287" s="276">
        <f>IF(ISBLANK(INDEX('Policy Characteristics'!G:G,MATCH($C1287,'Policy Characteristics'!$C:$C,0))),"",INDEX('Policy Characteristics'!G:G,MATCH($C1287,'Policy Characteristics'!$C:$C,0)))</f>
        <v>1</v>
      </c>
      <c r="N1287" s="276">
        <f>IF(ISBLANK(INDEX('Policy Characteristics'!H:H,MATCH($C1287,'Policy Characteristics'!$C:$C,0))),"",INDEX('Policy Characteristics'!H:H,MATCH($C1287,'Policy Characteristics'!$C:$C,0)))</f>
        <v>1</v>
      </c>
      <c r="O1287" s="276" t="str">
        <f>IF(ISBLANK(INDEX('Policy Characteristics'!I:I,MATCH($C1287,'Policy Characteristics'!$C:$C,0))),"",INDEX('Policy Characteristics'!I:I,MATCH($C1287,'Policy Characteristics'!$C:$C,0)))</f>
        <v>on/off</v>
      </c>
      <c r="P1287" s="276" t="str">
        <f>IF(ISBLANK(INDEX('Policy Characteristics'!J:J,MATCH($C1287,'Policy Characteristics'!$C:$C,0))),"",INDEX('Policy Characteristics'!J:J,MATCH($C1287,'Policy Characteristics'!$C:$C,0)))</f>
        <v/>
      </c>
      <c r="Q1287" s="276" t="str">
        <f>IF(ISBLANK(INDEX('Policy Characteristics'!K:K,MATCH($C1287,'Policy Characteristics'!$C:$C,0))),"",INDEX('Policy Characteristics'!K:K,MATCH($C1287,'Policy Characteristics'!$C:$C,0)))</f>
        <v/>
      </c>
      <c r="R1287" s="276" t="str">
        <f>IF(ISBLANK(INDEX('Policy Characteristics'!L:L,MATCH($C1287,'Policy Characteristics'!$C:$C,0))),"",INDEX('Policy Characteristics'!L:L,MATCH($C1287,'Policy Characteristics'!$C:$C,0)))</f>
        <v/>
      </c>
    </row>
    <row r="1288" spans="1:18" s="2" customFormat="1" x14ac:dyDescent="0.25">
      <c r="A1288" s="276" t="str">
        <f>IF(ISBLANK(INDEX('Policy Characteristics'!A:A,MATCH($C1288,'Policy Characteristics'!$C:$C,0))),"",INDEX('Policy Characteristics'!A:A,MATCH($C1288,'Policy Characteristics'!$C:$C,0)))</f>
        <v>Cross-Sector</v>
      </c>
      <c r="B1288" s="285" t="str">
        <f>IF(ISBLANK(INDEX('Policy Characteristics'!B:B,MATCH($C1288,'Policy Characteristics'!$C:$C,0))),"",INDEX('Policy Characteristics'!B:B,MATCH($C1288,'Policy Characteristics'!$C:$C,0)))</f>
        <v>Fixed Energy Prices</v>
      </c>
      <c r="C1288" s="276" t="str">
        <f t="shared" ref="C1288:C1289" si="55">C$1287</f>
        <v>Toggle Whether Policies Affect Energy Prices</v>
      </c>
      <c r="D1288" s="6" t="s">
        <v>76</v>
      </c>
      <c r="E1288" s="6"/>
      <c r="F1288" s="6" t="s">
        <v>100</v>
      </c>
      <c r="G1288" s="6"/>
      <c r="H1288" s="44">
        <v>721</v>
      </c>
      <c r="I1288" s="348" t="s">
        <v>45</v>
      </c>
      <c r="J1288" s="277" t="str">
        <f>IF(ISBLANK(INDEX('Policy Characteristics'!D:D,MATCH($C1288,'Policy Characteristics'!$C:$C,0))),"",INDEX('Policy Characteristics'!D:D,MATCH($C1288,'Policy Characteristics'!$C:$C,0)))</f>
        <v>Fixed Energy Prices</v>
      </c>
      <c r="K1288" s="276" t="str">
        <f>IF(ISBLANK(INDEX('Policy Characteristics'!E:E,MATCH($C1288,'Policy Characteristics'!$C:$C,0))),"",INDEX('Policy Characteristics'!E:E,MATCH($C1288,'Policy Characteristics'!$C:$C,0)))</f>
        <v>cross toggle whether policies affect energy prices</v>
      </c>
      <c r="L1288" s="276">
        <f>IF(ISBLANK(INDEX('Policy Characteristics'!F:F,MATCH($C1288,'Policy Characteristics'!$C:$C,0))),"",INDEX('Policy Characteristics'!F:F,MATCH($C1288,'Policy Characteristics'!$C:$C,0)))</f>
        <v>0</v>
      </c>
      <c r="M1288" s="276">
        <f>IF(ISBLANK(INDEX('Policy Characteristics'!G:G,MATCH($C1288,'Policy Characteristics'!$C:$C,0))),"",INDEX('Policy Characteristics'!G:G,MATCH($C1288,'Policy Characteristics'!$C:$C,0)))</f>
        <v>1</v>
      </c>
      <c r="N1288" s="276">
        <f>IF(ISBLANK(INDEX('Policy Characteristics'!H:H,MATCH($C1288,'Policy Characteristics'!$C:$C,0))),"",INDEX('Policy Characteristics'!H:H,MATCH($C1288,'Policy Characteristics'!$C:$C,0)))</f>
        <v>1</v>
      </c>
      <c r="O1288" s="276" t="str">
        <f>IF(ISBLANK(INDEX('Policy Characteristics'!I:I,MATCH($C1288,'Policy Characteristics'!$C:$C,0))),"",INDEX('Policy Characteristics'!I:I,MATCH($C1288,'Policy Characteristics'!$C:$C,0)))</f>
        <v>on/off</v>
      </c>
      <c r="P1288" s="276" t="str">
        <f>IF(ISBLANK(INDEX('Policy Characteristics'!J:J,MATCH($C1288,'Policy Characteristics'!$C:$C,0))),"",INDEX('Policy Characteristics'!J:J,MATCH($C1288,'Policy Characteristics'!$C:$C,0)))</f>
        <v/>
      </c>
      <c r="Q1288" s="276" t="str">
        <f>IF(ISBLANK(INDEX('Policy Characteristics'!K:K,MATCH($C1288,'Policy Characteristics'!$C:$C,0))),"",INDEX('Policy Characteristics'!K:K,MATCH($C1288,'Policy Characteristics'!$C:$C,0)))</f>
        <v/>
      </c>
      <c r="R1288" s="276" t="str">
        <f>IF(ISBLANK(INDEX('Policy Characteristics'!L:L,MATCH($C1288,'Policy Characteristics'!$C:$C,0))),"",INDEX('Policy Characteristics'!L:L,MATCH($C1288,'Policy Characteristics'!$C:$C,0)))</f>
        <v/>
      </c>
    </row>
    <row r="1289" spans="1:18" s="2" customFormat="1" x14ac:dyDescent="0.25">
      <c r="A1289" s="276" t="str">
        <f>IF(ISBLANK(INDEX('Policy Characteristics'!A:A,MATCH($C1289,'Policy Characteristics'!$C:$C,0))),"",INDEX('Policy Characteristics'!A:A,MATCH($C1289,'Policy Characteristics'!$C:$C,0)))</f>
        <v>Cross-Sector</v>
      </c>
      <c r="B1289" s="285" t="str">
        <f>IF(ISBLANK(INDEX('Policy Characteristics'!B:B,MATCH($C1289,'Policy Characteristics'!$C:$C,0))),"",INDEX('Policy Characteristics'!B:B,MATCH($C1289,'Policy Characteristics'!$C:$C,0)))</f>
        <v>Fixed Energy Prices</v>
      </c>
      <c r="C1289" s="276" t="str">
        <f t="shared" si="55"/>
        <v>Toggle Whether Policies Affect Energy Prices</v>
      </c>
      <c r="D1289" s="6" t="s">
        <v>2493</v>
      </c>
      <c r="E1289" s="6"/>
      <c r="F1289" s="6" t="s">
        <v>2497</v>
      </c>
      <c r="G1289" s="6"/>
      <c r="H1289" s="44">
        <v>722</v>
      </c>
      <c r="I1289" s="348" t="s">
        <v>45</v>
      </c>
      <c r="J1289" s="277" t="str">
        <f>IF(ISBLANK(INDEX('Policy Characteristics'!D:D,MATCH($C1289,'Policy Characteristics'!$C:$C,0))),"",INDEX('Policy Characteristics'!D:D,MATCH($C1289,'Policy Characteristics'!$C:$C,0)))</f>
        <v>Fixed Energy Prices</v>
      </c>
      <c r="K1289" s="276" t="str">
        <f>IF(ISBLANK(INDEX('Policy Characteristics'!E:E,MATCH($C1289,'Policy Characteristics'!$C:$C,0))),"",INDEX('Policy Characteristics'!E:E,MATCH($C1289,'Policy Characteristics'!$C:$C,0)))</f>
        <v>cross toggle whether policies affect energy prices</v>
      </c>
      <c r="L1289" s="276">
        <f>IF(ISBLANK(INDEX('Policy Characteristics'!F:F,MATCH($C1289,'Policy Characteristics'!$C:$C,0))),"",INDEX('Policy Characteristics'!F:F,MATCH($C1289,'Policy Characteristics'!$C:$C,0)))</f>
        <v>0</v>
      </c>
      <c r="M1289" s="276">
        <f>IF(ISBLANK(INDEX('Policy Characteristics'!G:G,MATCH($C1289,'Policy Characteristics'!$C:$C,0))),"",INDEX('Policy Characteristics'!G:G,MATCH($C1289,'Policy Characteristics'!$C:$C,0)))</f>
        <v>1</v>
      </c>
      <c r="N1289" s="276">
        <f>IF(ISBLANK(INDEX('Policy Characteristics'!H:H,MATCH($C1289,'Policy Characteristics'!$C:$C,0))),"",INDEX('Policy Characteristics'!H:H,MATCH($C1289,'Policy Characteristics'!$C:$C,0)))</f>
        <v>1</v>
      </c>
      <c r="O1289" s="276" t="str">
        <f>IF(ISBLANK(INDEX('Policy Characteristics'!I:I,MATCH($C1289,'Policy Characteristics'!$C:$C,0))),"",INDEX('Policy Characteristics'!I:I,MATCH($C1289,'Policy Characteristics'!$C:$C,0)))</f>
        <v>on/off</v>
      </c>
      <c r="P1289" s="276" t="str">
        <f>IF(ISBLANK(INDEX('Policy Characteristics'!J:J,MATCH($C1289,'Policy Characteristics'!$C:$C,0))),"",INDEX('Policy Characteristics'!J:J,MATCH($C1289,'Policy Characteristics'!$C:$C,0)))</f>
        <v/>
      </c>
      <c r="Q1289" s="276" t="str">
        <f>IF(ISBLANK(INDEX('Policy Characteristics'!K:K,MATCH($C1289,'Policy Characteristics'!$C:$C,0))),"",INDEX('Policy Characteristics'!K:K,MATCH($C1289,'Policy Characteristics'!$C:$C,0)))</f>
        <v/>
      </c>
      <c r="R1289" s="276" t="str">
        <f>IF(ISBLANK(INDEX('Policy Characteristics'!L:L,MATCH($C1289,'Policy Characteristics'!$C:$C,0))),"",INDEX('Policy Characteristics'!L:L,MATCH($C1289,'Policy Characteristics'!$C:$C,0)))</f>
        <v/>
      </c>
    </row>
    <row r="1290" spans="1:18" s="2" customFormat="1" x14ac:dyDescent="0.25">
      <c r="A1290" s="276" t="str">
        <f>IF(ISBLANK(INDEX('Policy Characteristics'!A:A,MATCH($C1290,'Policy Characteristics'!$C:$C,0))),"",INDEX('Policy Characteristics'!A:A,MATCH($C1290,'Policy Characteristics'!$C:$C,0)))</f>
        <v>Cross-Sector</v>
      </c>
      <c r="B1290" s="285" t="str">
        <f>IF(ISBLANK(INDEX('Policy Characteristics'!B:B,MATCH($C1290,'Policy Characteristics'!$C:$C,0))),"",INDEX('Policy Characteristics'!B:B,MATCH($C1290,'Policy Characteristics'!$C:$C,0)))</f>
        <v>Fixed Energy Prices</v>
      </c>
      <c r="C1290" s="340" t="s">
        <v>2743</v>
      </c>
      <c r="D1290" s="6" t="s">
        <v>464</v>
      </c>
      <c r="E1290" s="47"/>
      <c r="F1290" s="6" t="s">
        <v>461</v>
      </c>
      <c r="G1290" s="6"/>
      <c r="H1290" s="49">
        <v>836</v>
      </c>
      <c r="I1290" s="348" t="s">
        <v>45</v>
      </c>
      <c r="J1290" s="277" t="str">
        <f>IF(ISBLANK(INDEX('Policy Characteristics'!D:D,MATCH($C1290,'Policy Characteristics'!$C:$C,0))),"",INDEX('Policy Characteristics'!D:D,MATCH($C1290,'Policy Characteristics'!$C:$C,0)))</f>
        <v>Fixed Energy Prices</v>
      </c>
      <c r="K1290" s="276" t="str">
        <f>IF(ISBLANK(INDEX('Policy Characteristics'!E:E,MATCH($C1290,'Policy Characteristics'!$C:$C,0))),"",INDEX('Policy Characteristics'!E:E,MATCH($C1290,'Policy Characteristics'!$C:$C,0)))</f>
        <v>cross toggle whether policies affect energy prices</v>
      </c>
      <c r="L1290" s="276">
        <f>IF(ISBLANK(INDEX('Policy Characteristics'!F:F,MATCH($C1290,'Policy Characteristics'!$C:$C,0))),"",INDEX('Policy Characteristics'!F:F,MATCH($C1290,'Policy Characteristics'!$C:$C,0)))</f>
        <v>0</v>
      </c>
      <c r="M1290" s="276">
        <f>IF(ISBLANK(INDEX('Policy Characteristics'!G:G,MATCH($C1290,'Policy Characteristics'!$C:$C,0))),"",INDEX('Policy Characteristics'!G:G,MATCH($C1290,'Policy Characteristics'!$C:$C,0)))</f>
        <v>1</v>
      </c>
      <c r="N1290" s="276">
        <f>IF(ISBLANK(INDEX('Policy Characteristics'!H:H,MATCH($C1290,'Policy Characteristics'!$C:$C,0))),"",INDEX('Policy Characteristics'!H:H,MATCH($C1290,'Policy Characteristics'!$C:$C,0)))</f>
        <v>1</v>
      </c>
      <c r="O1290" s="276" t="str">
        <f>IF(ISBLANK(INDEX('Policy Characteristics'!I:I,MATCH($C1290,'Policy Characteristics'!$C:$C,0))),"",INDEX('Policy Characteristics'!I:I,MATCH($C1290,'Policy Characteristics'!$C:$C,0)))</f>
        <v>on/off</v>
      </c>
      <c r="P1290" s="276" t="str">
        <f>IF(ISBLANK(INDEX('Policy Characteristics'!J:J,MATCH($C1290,'Policy Characteristics'!$C:$C,0))),"",INDEX('Policy Characteristics'!J:J,MATCH($C1290,'Policy Characteristics'!$C:$C,0)))</f>
        <v/>
      </c>
      <c r="Q1290" s="276" t="str">
        <f>IF(ISBLANK(INDEX('Policy Characteristics'!K:K,MATCH($C1290,'Policy Characteristics'!$C:$C,0))),"",INDEX('Policy Characteristics'!K:K,MATCH($C1290,'Policy Characteristics'!$C:$C,0)))</f>
        <v/>
      </c>
      <c r="R1290" s="276" t="str">
        <f>IF(ISBLANK(INDEX('Policy Characteristics'!L:L,MATCH($C1290,'Policy Characteristics'!$C:$C,0))),"",INDEX('Policy Characteristics'!L:L,MATCH($C1290,'Policy Characteristics'!$C:$C,0)))</f>
        <v/>
      </c>
    </row>
    <row r="1291" spans="1:18" s="2" customFormat="1" x14ac:dyDescent="0.25">
      <c r="A1291" s="276" t="str">
        <f>IF(ISBLANK(INDEX('Policy Characteristics'!A:A,MATCH($C1291,'Policy Characteristics'!$C:$C,0))),"",INDEX('Policy Characteristics'!A:A,MATCH($C1291,'Policy Characteristics'!$C:$C,0)))</f>
        <v>Cross-Sector</v>
      </c>
      <c r="B1291" s="285" t="str">
        <f>IF(ISBLANK(INDEX('Policy Characteristics'!B:B,MATCH($C1291,'Policy Characteristics'!$C:$C,0))),"",INDEX('Policy Characteristics'!B:B,MATCH($C1291,'Policy Characteristics'!$C:$C,0)))</f>
        <v>Fixed Energy Prices</v>
      </c>
      <c r="C1291" s="276" t="str">
        <f t="shared" ref="C1291:C1301" si="56">C$1290</f>
        <v>Toggle Whether Policies Affect Energy Prices</v>
      </c>
      <c r="D1291" s="6" t="s">
        <v>47</v>
      </c>
      <c r="E1291" s="47"/>
      <c r="F1291" s="6" t="s">
        <v>88</v>
      </c>
      <c r="G1291" s="6"/>
      <c r="H1291" s="44">
        <v>837</v>
      </c>
      <c r="I1291" s="348" t="s">
        <v>45</v>
      </c>
      <c r="J1291" s="277" t="str">
        <f>IF(ISBLANK(INDEX('Policy Characteristics'!D:D,MATCH($C1291,'Policy Characteristics'!$C:$C,0))),"",INDEX('Policy Characteristics'!D:D,MATCH($C1291,'Policy Characteristics'!$C:$C,0)))</f>
        <v>Fixed Energy Prices</v>
      </c>
      <c r="K1291" s="276" t="str">
        <f>IF(ISBLANK(INDEX('Policy Characteristics'!E:E,MATCH($C1291,'Policy Characteristics'!$C:$C,0))),"",INDEX('Policy Characteristics'!E:E,MATCH($C1291,'Policy Characteristics'!$C:$C,0)))</f>
        <v>cross toggle whether policies affect energy prices</v>
      </c>
      <c r="L1291" s="276">
        <f>IF(ISBLANK(INDEX('Policy Characteristics'!F:F,MATCH($C1291,'Policy Characteristics'!$C:$C,0))),"",INDEX('Policy Characteristics'!F:F,MATCH($C1291,'Policy Characteristics'!$C:$C,0)))</f>
        <v>0</v>
      </c>
      <c r="M1291" s="276">
        <f>IF(ISBLANK(INDEX('Policy Characteristics'!G:G,MATCH($C1291,'Policy Characteristics'!$C:$C,0))),"",INDEX('Policy Characteristics'!G:G,MATCH($C1291,'Policy Characteristics'!$C:$C,0)))</f>
        <v>1</v>
      </c>
      <c r="N1291" s="276">
        <f>IF(ISBLANK(INDEX('Policy Characteristics'!H:H,MATCH($C1291,'Policy Characteristics'!$C:$C,0))),"",INDEX('Policy Characteristics'!H:H,MATCH($C1291,'Policy Characteristics'!$C:$C,0)))</f>
        <v>1</v>
      </c>
      <c r="O1291" s="276" t="str">
        <f>IF(ISBLANK(INDEX('Policy Characteristics'!I:I,MATCH($C1291,'Policy Characteristics'!$C:$C,0))),"",INDEX('Policy Characteristics'!I:I,MATCH($C1291,'Policy Characteristics'!$C:$C,0)))</f>
        <v>on/off</v>
      </c>
      <c r="P1291" s="276" t="str">
        <f>IF(ISBLANK(INDEX('Policy Characteristics'!J:J,MATCH($C1291,'Policy Characteristics'!$C:$C,0))),"",INDEX('Policy Characteristics'!J:J,MATCH($C1291,'Policy Characteristics'!$C:$C,0)))</f>
        <v/>
      </c>
      <c r="Q1291" s="276" t="str">
        <f>IF(ISBLANK(INDEX('Policy Characteristics'!K:K,MATCH($C1291,'Policy Characteristics'!$C:$C,0))),"",INDEX('Policy Characteristics'!K:K,MATCH($C1291,'Policy Characteristics'!$C:$C,0)))</f>
        <v/>
      </c>
      <c r="R1291" s="276" t="str">
        <f>IF(ISBLANK(INDEX('Policy Characteristics'!L:L,MATCH($C1291,'Policy Characteristics'!$C:$C,0))),"",INDEX('Policy Characteristics'!L:L,MATCH($C1291,'Policy Characteristics'!$C:$C,0)))</f>
        <v/>
      </c>
    </row>
    <row r="1292" spans="1:18" s="2" customFormat="1" x14ac:dyDescent="0.25">
      <c r="A1292" s="276" t="str">
        <f>IF(ISBLANK(INDEX('Policy Characteristics'!A:A,MATCH($C1292,'Policy Characteristics'!$C:$C,0))),"",INDEX('Policy Characteristics'!A:A,MATCH($C1292,'Policy Characteristics'!$C:$C,0)))</f>
        <v>Cross-Sector</v>
      </c>
      <c r="B1292" s="285" t="str">
        <f>IF(ISBLANK(INDEX('Policy Characteristics'!B:B,MATCH($C1292,'Policy Characteristics'!$C:$C,0))),"",INDEX('Policy Characteristics'!B:B,MATCH($C1292,'Policy Characteristics'!$C:$C,0)))</f>
        <v>Fixed Energy Prices</v>
      </c>
      <c r="C1292" s="276" t="str">
        <f t="shared" si="56"/>
        <v>Toggle Whether Policies Affect Energy Prices</v>
      </c>
      <c r="D1292" s="6" t="s">
        <v>52</v>
      </c>
      <c r="E1292" s="47"/>
      <c r="F1292" s="6" t="s">
        <v>93</v>
      </c>
      <c r="G1292" s="6"/>
      <c r="H1292" s="49">
        <v>838</v>
      </c>
      <c r="I1292" s="348" t="s">
        <v>45</v>
      </c>
      <c r="J1292" s="277" t="str">
        <f>IF(ISBLANK(INDEX('Policy Characteristics'!D:D,MATCH($C1292,'Policy Characteristics'!$C:$C,0))),"",INDEX('Policy Characteristics'!D:D,MATCH($C1292,'Policy Characteristics'!$C:$C,0)))</f>
        <v>Fixed Energy Prices</v>
      </c>
      <c r="K1292" s="276" t="str">
        <f>IF(ISBLANK(INDEX('Policy Characteristics'!E:E,MATCH($C1292,'Policy Characteristics'!$C:$C,0))),"",INDEX('Policy Characteristics'!E:E,MATCH($C1292,'Policy Characteristics'!$C:$C,0)))</f>
        <v>cross toggle whether policies affect energy prices</v>
      </c>
      <c r="L1292" s="276">
        <f>IF(ISBLANK(INDEX('Policy Characteristics'!F:F,MATCH($C1292,'Policy Characteristics'!$C:$C,0))),"",INDEX('Policy Characteristics'!F:F,MATCH($C1292,'Policy Characteristics'!$C:$C,0)))</f>
        <v>0</v>
      </c>
      <c r="M1292" s="276">
        <f>IF(ISBLANK(INDEX('Policy Characteristics'!G:G,MATCH($C1292,'Policy Characteristics'!$C:$C,0))),"",INDEX('Policy Characteristics'!G:G,MATCH($C1292,'Policy Characteristics'!$C:$C,0)))</f>
        <v>1</v>
      </c>
      <c r="N1292" s="276">
        <f>IF(ISBLANK(INDEX('Policy Characteristics'!H:H,MATCH($C1292,'Policy Characteristics'!$C:$C,0))),"",INDEX('Policy Characteristics'!H:H,MATCH($C1292,'Policy Characteristics'!$C:$C,0)))</f>
        <v>1</v>
      </c>
      <c r="O1292" s="276" t="str">
        <f>IF(ISBLANK(INDEX('Policy Characteristics'!I:I,MATCH($C1292,'Policy Characteristics'!$C:$C,0))),"",INDEX('Policy Characteristics'!I:I,MATCH($C1292,'Policy Characteristics'!$C:$C,0)))</f>
        <v>on/off</v>
      </c>
      <c r="P1292" s="276" t="str">
        <f>IF(ISBLANK(INDEX('Policy Characteristics'!J:J,MATCH($C1292,'Policy Characteristics'!$C:$C,0))),"",INDEX('Policy Characteristics'!J:J,MATCH($C1292,'Policy Characteristics'!$C:$C,0)))</f>
        <v/>
      </c>
      <c r="Q1292" s="276" t="str">
        <f>IF(ISBLANK(INDEX('Policy Characteristics'!K:K,MATCH($C1292,'Policy Characteristics'!$C:$C,0))),"",INDEX('Policy Characteristics'!K:K,MATCH($C1292,'Policy Characteristics'!$C:$C,0)))</f>
        <v/>
      </c>
      <c r="R1292" s="276" t="str">
        <f>IF(ISBLANK(INDEX('Policy Characteristics'!L:L,MATCH($C1292,'Policy Characteristics'!$C:$C,0))),"",INDEX('Policy Characteristics'!L:L,MATCH($C1292,'Policy Characteristics'!$C:$C,0)))</f>
        <v/>
      </c>
    </row>
    <row r="1293" spans="1:18" s="2" customFormat="1" x14ac:dyDescent="0.25">
      <c r="A1293" s="276" t="str">
        <f>IF(ISBLANK(INDEX('Policy Characteristics'!A:A,MATCH($C1293,'Policy Characteristics'!$C:$C,0))),"",INDEX('Policy Characteristics'!A:A,MATCH($C1293,'Policy Characteristics'!$C:$C,0)))</f>
        <v>Cross-Sector</v>
      </c>
      <c r="B1293" s="285" t="str">
        <f>IF(ISBLANK(INDEX('Policy Characteristics'!B:B,MATCH($C1293,'Policy Characteristics'!$C:$C,0))),"",INDEX('Policy Characteristics'!B:B,MATCH($C1293,'Policy Characteristics'!$C:$C,0)))</f>
        <v>Fixed Energy Prices</v>
      </c>
      <c r="C1293" s="276" t="str">
        <f t="shared" si="56"/>
        <v>Toggle Whether Policies Affect Energy Prices</v>
      </c>
      <c r="D1293" s="6" t="s">
        <v>54</v>
      </c>
      <c r="E1293" s="47"/>
      <c r="F1293" s="6" t="s">
        <v>96</v>
      </c>
      <c r="G1293" s="6"/>
      <c r="H1293" s="44">
        <v>839</v>
      </c>
      <c r="I1293" s="348" t="s">
        <v>45</v>
      </c>
      <c r="J1293" s="277" t="str">
        <f>IF(ISBLANK(INDEX('Policy Characteristics'!D:D,MATCH($C1293,'Policy Characteristics'!$C:$C,0))),"",INDEX('Policy Characteristics'!D:D,MATCH($C1293,'Policy Characteristics'!$C:$C,0)))</f>
        <v>Fixed Energy Prices</v>
      </c>
      <c r="K1293" s="276" t="str">
        <f>IF(ISBLANK(INDEX('Policy Characteristics'!E:E,MATCH($C1293,'Policy Characteristics'!$C:$C,0))),"",INDEX('Policy Characteristics'!E:E,MATCH($C1293,'Policy Characteristics'!$C:$C,0)))</f>
        <v>cross toggle whether policies affect energy prices</v>
      </c>
      <c r="L1293" s="276">
        <f>IF(ISBLANK(INDEX('Policy Characteristics'!F:F,MATCH($C1293,'Policy Characteristics'!$C:$C,0))),"",INDEX('Policy Characteristics'!F:F,MATCH($C1293,'Policy Characteristics'!$C:$C,0)))</f>
        <v>0</v>
      </c>
      <c r="M1293" s="276">
        <f>IF(ISBLANK(INDEX('Policy Characteristics'!G:G,MATCH($C1293,'Policy Characteristics'!$C:$C,0))),"",INDEX('Policy Characteristics'!G:G,MATCH($C1293,'Policy Characteristics'!$C:$C,0)))</f>
        <v>1</v>
      </c>
      <c r="N1293" s="276">
        <f>IF(ISBLANK(INDEX('Policy Characteristics'!H:H,MATCH($C1293,'Policy Characteristics'!$C:$C,0))),"",INDEX('Policy Characteristics'!H:H,MATCH($C1293,'Policy Characteristics'!$C:$C,0)))</f>
        <v>1</v>
      </c>
      <c r="O1293" s="276" t="str">
        <f>IF(ISBLANK(INDEX('Policy Characteristics'!I:I,MATCH($C1293,'Policy Characteristics'!$C:$C,0))),"",INDEX('Policy Characteristics'!I:I,MATCH($C1293,'Policy Characteristics'!$C:$C,0)))</f>
        <v>on/off</v>
      </c>
      <c r="P1293" s="276" t="str">
        <f>IF(ISBLANK(INDEX('Policy Characteristics'!J:J,MATCH($C1293,'Policy Characteristics'!$C:$C,0))),"",INDEX('Policy Characteristics'!J:J,MATCH($C1293,'Policy Characteristics'!$C:$C,0)))</f>
        <v/>
      </c>
      <c r="Q1293" s="276" t="str">
        <f>IF(ISBLANK(INDEX('Policy Characteristics'!K:K,MATCH($C1293,'Policy Characteristics'!$C:$C,0))),"",INDEX('Policy Characteristics'!K:K,MATCH($C1293,'Policy Characteristics'!$C:$C,0)))</f>
        <v/>
      </c>
      <c r="R1293" s="276" t="str">
        <f>IF(ISBLANK(INDEX('Policy Characteristics'!L:L,MATCH($C1293,'Policy Characteristics'!$C:$C,0))),"",INDEX('Policy Characteristics'!L:L,MATCH($C1293,'Policy Characteristics'!$C:$C,0)))</f>
        <v/>
      </c>
    </row>
    <row r="1294" spans="1:18" s="2" customFormat="1" x14ac:dyDescent="0.25">
      <c r="A1294" s="276" t="str">
        <f>IF(ISBLANK(INDEX('Policy Characteristics'!A:A,MATCH($C1294,'Policy Characteristics'!$C:$C,0))),"",INDEX('Policy Characteristics'!A:A,MATCH($C1294,'Policy Characteristics'!$C:$C,0)))</f>
        <v>Cross-Sector</v>
      </c>
      <c r="B1294" s="285" t="str">
        <f>IF(ISBLANK(INDEX('Policy Characteristics'!B:B,MATCH($C1294,'Policy Characteristics'!$C:$C,0))),"",INDEX('Policy Characteristics'!B:B,MATCH($C1294,'Policy Characteristics'!$C:$C,0)))</f>
        <v>Fixed Energy Prices</v>
      </c>
      <c r="C1294" s="276" t="str">
        <f t="shared" si="56"/>
        <v>Toggle Whether Policies Affect Energy Prices</v>
      </c>
      <c r="D1294" s="6" t="s">
        <v>55</v>
      </c>
      <c r="E1294" s="47"/>
      <c r="F1294" s="6" t="s">
        <v>97</v>
      </c>
      <c r="G1294" s="6"/>
      <c r="H1294" s="49">
        <v>840</v>
      </c>
      <c r="I1294" s="348" t="s">
        <v>45</v>
      </c>
      <c r="J1294" s="277" t="str">
        <f>IF(ISBLANK(INDEX('Policy Characteristics'!D:D,MATCH($C1294,'Policy Characteristics'!$C:$C,0))),"",INDEX('Policy Characteristics'!D:D,MATCH($C1294,'Policy Characteristics'!$C:$C,0)))</f>
        <v>Fixed Energy Prices</v>
      </c>
      <c r="K1294" s="276" t="str">
        <f>IF(ISBLANK(INDEX('Policy Characteristics'!E:E,MATCH($C1294,'Policy Characteristics'!$C:$C,0))),"",INDEX('Policy Characteristics'!E:E,MATCH($C1294,'Policy Characteristics'!$C:$C,0)))</f>
        <v>cross toggle whether policies affect energy prices</v>
      </c>
      <c r="L1294" s="276">
        <f>IF(ISBLANK(INDEX('Policy Characteristics'!F:F,MATCH($C1294,'Policy Characteristics'!$C:$C,0))),"",INDEX('Policy Characteristics'!F:F,MATCH($C1294,'Policy Characteristics'!$C:$C,0)))</f>
        <v>0</v>
      </c>
      <c r="M1294" s="276">
        <f>IF(ISBLANK(INDEX('Policy Characteristics'!G:G,MATCH($C1294,'Policy Characteristics'!$C:$C,0))),"",INDEX('Policy Characteristics'!G:G,MATCH($C1294,'Policy Characteristics'!$C:$C,0)))</f>
        <v>1</v>
      </c>
      <c r="N1294" s="276">
        <f>IF(ISBLANK(INDEX('Policy Characteristics'!H:H,MATCH($C1294,'Policy Characteristics'!$C:$C,0))),"",INDEX('Policy Characteristics'!H:H,MATCH($C1294,'Policy Characteristics'!$C:$C,0)))</f>
        <v>1</v>
      </c>
      <c r="O1294" s="276" t="str">
        <f>IF(ISBLANK(INDEX('Policy Characteristics'!I:I,MATCH($C1294,'Policy Characteristics'!$C:$C,0))),"",INDEX('Policy Characteristics'!I:I,MATCH($C1294,'Policy Characteristics'!$C:$C,0)))</f>
        <v>on/off</v>
      </c>
      <c r="P1294" s="276" t="str">
        <f>IF(ISBLANK(INDEX('Policy Characteristics'!J:J,MATCH($C1294,'Policy Characteristics'!$C:$C,0))),"",INDEX('Policy Characteristics'!J:J,MATCH($C1294,'Policy Characteristics'!$C:$C,0)))</f>
        <v/>
      </c>
      <c r="Q1294" s="276" t="str">
        <f>IF(ISBLANK(INDEX('Policy Characteristics'!K:K,MATCH($C1294,'Policy Characteristics'!$C:$C,0))),"",INDEX('Policy Characteristics'!K:K,MATCH($C1294,'Policy Characteristics'!$C:$C,0)))</f>
        <v/>
      </c>
      <c r="R1294" s="276" t="str">
        <f>IF(ISBLANK(INDEX('Policy Characteristics'!L:L,MATCH($C1294,'Policy Characteristics'!$C:$C,0))),"",INDEX('Policy Characteristics'!L:L,MATCH($C1294,'Policy Characteristics'!$C:$C,0)))</f>
        <v/>
      </c>
    </row>
    <row r="1295" spans="1:18" s="2" customFormat="1" x14ac:dyDescent="0.25">
      <c r="A1295" s="276" t="str">
        <f>IF(ISBLANK(INDEX('Policy Characteristics'!A:A,MATCH($C1295,'Policy Characteristics'!$C:$C,0))),"",INDEX('Policy Characteristics'!A:A,MATCH($C1295,'Policy Characteristics'!$C:$C,0)))</f>
        <v>Cross-Sector</v>
      </c>
      <c r="B1295" s="285" t="str">
        <f>IF(ISBLANK(INDEX('Policy Characteristics'!B:B,MATCH($C1295,'Policy Characteristics'!$C:$C,0))),"",INDEX('Policy Characteristics'!B:B,MATCH($C1295,'Policy Characteristics'!$C:$C,0)))</f>
        <v>Fixed Energy Prices</v>
      </c>
      <c r="C1295" s="276" t="str">
        <f t="shared" si="56"/>
        <v>Toggle Whether Policies Affect Energy Prices</v>
      </c>
      <c r="D1295" s="6" t="s">
        <v>56</v>
      </c>
      <c r="E1295" s="47"/>
      <c r="F1295" s="6" t="s">
        <v>98</v>
      </c>
      <c r="G1295" s="6"/>
      <c r="H1295" s="44">
        <v>841</v>
      </c>
      <c r="I1295" s="348" t="s">
        <v>45</v>
      </c>
      <c r="J1295" s="277" t="str">
        <f>IF(ISBLANK(INDEX('Policy Characteristics'!D:D,MATCH($C1295,'Policy Characteristics'!$C:$C,0))),"",INDEX('Policy Characteristics'!D:D,MATCH($C1295,'Policy Characteristics'!$C:$C,0)))</f>
        <v>Fixed Energy Prices</v>
      </c>
      <c r="K1295" s="276" t="str">
        <f>IF(ISBLANK(INDEX('Policy Characteristics'!E:E,MATCH($C1295,'Policy Characteristics'!$C:$C,0))),"",INDEX('Policy Characteristics'!E:E,MATCH($C1295,'Policy Characteristics'!$C:$C,0)))</f>
        <v>cross toggle whether policies affect energy prices</v>
      </c>
      <c r="L1295" s="276">
        <f>IF(ISBLANK(INDEX('Policy Characteristics'!F:F,MATCH($C1295,'Policy Characteristics'!$C:$C,0))),"",INDEX('Policy Characteristics'!F:F,MATCH($C1295,'Policy Characteristics'!$C:$C,0)))</f>
        <v>0</v>
      </c>
      <c r="M1295" s="276">
        <f>IF(ISBLANK(INDEX('Policy Characteristics'!G:G,MATCH($C1295,'Policy Characteristics'!$C:$C,0))),"",INDEX('Policy Characteristics'!G:G,MATCH($C1295,'Policy Characteristics'!$C:$C,0)))</f>
        <v>1</v>
      </c>
      <c r="N1295" s="276">
        <f>IF(ISBLANK(INDEX('Policy Characteristics'!H:H,MATCH($C1295,'Policy Characteristics'!$C:$C,0))),"",INDEX('Policy Characteristics'!H:H,MATCH($C1295,'Policy Characteristics'!$C:$C,0)))</f>
        <v>1</v>
      </c>
      <c r="O1295" s="276" t="str">
        <f>IF(ISBLANK(INDEX('Policy Characteristics'!I:I,MATCH($C1295,'Policy Characteristics'!$C:$C,0))),"",INDEX('Policy Characteristics'!I:I,MATCH($C1295,'Policy Characteristics'!$C:$C,0)))</f>
        <v>on/off</v>
      </c>
      <c r="P1295" s="276" t="str">
        <f>IF(ISBLANK(INDEX('Policy Characteristics'!J:J,MATCH($C1295,'Policy Characteristics'!$C:$C,0))),"",INDEX('Policy Characteristics'!J:J,MATCH($C1295,'Policy Characteristics'!$C:$C,0)))</f>
        <v/>
      </c>
      <c r="Q1295" s="276" t="str">
        <f>IF(ISBLANK(INDEX('Policy Characteristics'!K:K,MATCH($C1295,'Policy Characteristics'!$C:$C,0))),"",INDEX('Policy Characteristics'!K:K,MATCH($C1295,'Policy Characteristics'!$C:$C,0)))</f>
        <v/>
      </c>
      <c r="R1295" s="276" t="str">
        <f>IF(ISBLANK(INDEX('Policy Characteristics'!L:L,MATCH($C1295,'Policy Characteristics'!$C:$C,0))),"",INDEX('Policy Characteristics'!L:L,MATCH($C1295,'Policy Characteristics'!$C:$C,0)))</f>
        <v/>
      </c>
    </row>
    <row r="1296" spans="1:18" s="2" customFormat="1" x14ac:dyDescent="0.25">
      <c r="A1296" s="276" t="str">
        <f>IF(ISBLANK(INDEX('Policy Characteristics'!A:A,MATCH($C1296,'Policy Characteristics'!$C:$C,0))),"",INDEX('Policy Characteristics'!A:A,MATCH($C1296,'Policy Characteristics'!$C:$C,0)))</f>
        <v>Cross-Sector</v>
      </c>
      <c r="B1296" s="285" t="str">
        <f>IF(ISBLANK(INDEX('Policy Characteristics'!B:B,MATCH($C1296,'Policy Characteristics'!$C:$C,0))),"",INDEX('Policy Characteristics'!B:B,MATCH($C1296,'Policy Characteristics'!$C:$C,0)))</f>
        <v>Fixed Energy Prices</v>
      </c>
      <c r="C1296" s="276" t="str">
        <f t="shared" si="56"/>
        <v>Toggle Whether Policies Affect Energy Prices</v>
      </c>
      <c r="D1296" s="6" t="s">
        <v>57</v>
      </c>
      <c r="E1296" s="47"/>
      <c r="F1296" s="6" t="s">
        <v>99</v>
      </c>
      <c r="G1296" s="6"/>
      <c r="H1296" s="49">
        <v>842</v>
      </c>
      <c r="I1296" s="348" t="s">
        <v>45</v>
      </c>
      <c r="J1296" s="277" t="str">
        <f>IF(ISBLANK(INDEX('Policy Characteristics'!D:D,MATCH($C1296,'Policy Characteristics'!$C:$C,0))),"",INDEX('Policy Characteristics'!D:D,MATCH($C1296,'Policy Characteristics'!$C:$C,0)))</f>
        <v>Fixed Energy Prices</v>
      </c>
      <c r="K1296" s="276" t="str">
        <f>IF(ISBLANK(INDEX('Policy Characteristics'!E:E,MATCH($C1296,'Policy Characteristics'!$C:$C,0))),"",INDEX('Policy Characteristics'!E:E,MATCH($C1296,'Policy Characteristics'!$C:$C,0)))</f>
        <v>cross toggle whether policies affect energy prices</v>
      </c>
      <c r="L1296" s="276">
        <f>IF(ISBLANK(INDEX('Policy Characteristics'!F:F,MATCH($C1296,'Policy Characteristics'!$C:$C,0))),"",INDEX('Policy Characteristics'!F:F,MATCH($C1296,'Policy Characteristics'!$C:$C,0)))</f>
        <v>0</v>
      </c>
      <c r="M1296" s="276">
        <f>IF(ISBLANK(INDEX('Policy Characteristics'!G:G,MATCH($C1296,'Policy Characteristics'!$C:$C,0))),"",INDEX('Policy Characteristics'!G:G,MATCH($C1296,'Policy Characteristics'!$C:$C,0)))</f>
        <v>1</v>
      </c>
      <c r="N1296" s="276">
        <f>IF(ISBLANK(INDEX('Policy Characteristics'!H:H,MATCH($C1296,'Policy Characteristics'!$C:$C,0))),"",INDEX('Policy Characteristics'!H:H,MATCH($C1296,'Policy Characteristics'!$C:$C,0)))</f>
        <v>1</v>
      </c>
      <c r="O1296" s="276" t="str">
        <f>IF(ISBLANK(INDEX('Policy Characteristics'!I:I,MATCH($C1296,'Policy Characteristics'!$C:$C,0))),"",INDEX('Policy Characteristics'!I:I,MATCH($C1296,'Policy Characteristics'!$C:$C,0)))</f>
        <v>on/off</v>
      </c>
      <c r="P1296" s="276" t="str">
        <f>IF(ISBLANK(INDEX('Policy Characteristics'!J:J,MATCH($C1296,'Policy Characteristics'!$C:$C,0))),"",INDEX('Policy Characteristics'!J:J,MATCH($C1296,'Policy Characteristics'!$C:$C,0)))</f>
        <v/>
      </c>
      <c r="Q1296" s="276" t="str">
        <f>IF(ISBLANK(INDEX('Policy Characteristics'!K:K,MATCH($C1296,'Policy Characteristics'!$C:$C,0))),"",INDEX('Policy Characteristics'!K:K,MATCH($C1296,'Policy Characteristics'!$C:$C,0)))</f>
        <v/>
      </c>
      <c r="R1296" s="276" t="str">
        <f>IF(ISBLANK(INDEX('Policy Characteristics'!L:L,MATCH($C1296,'Policy Characteristics'!$C:$C,0))),"",INDEX('Policy Characteristics'!L:L,MATCH($C1296,'Policy Characteristics'!$C:$C,0)))</f>
        <v/>
      </c>
    </row>
    <row r="1297" spans="1:18" s="2" customFormat="1" x14ac:dyDescent="0.25">
      <c r="A1297" s="276" t="str">
        <f>IF(ISBLANK(INDEX('Policy Characteristics'!A:A,MATCH($C1297,'Policy Characteristics'!$C:$C,0))),"",INDEX('Policy Characteristics'!A:A,MATCH($C1297,'Policy Characteristics'!$C:$C,0)))</f>
        <v>Cross-Sector</v>
      </c>
      <c r="B1297" s="285" t="str">
        <f>IF(ISBLANK(INDEX('Policy Characteristics'!B:B,MATCH($C1297,'Policy Characteristics'!$C:$C,0))),"",INDEX('Policy Characteristics'!B:B,MATCH($C1297,'Policy Characteristics'!$C:$C,0)))</f>
        <v>Fixed Energy Prices</v>
      </c>
      <c r="C1297" s="276" t="str">
        <f t="shared" si="56"/>
        <v>Toggle Whether Policies Affect Energy Prices</v>
      </c>
      <c r="D1297" s="6" t="s">
        <v>2498</v>
      </c>
      <c r="E1297" s="47"/>
      <c r="F1297" s="6" t="s">
        <v>2499</v>
      </c>
      <c r="G1297" s="6"/>
      <c r="H1297" s="44">
        <v>843</v>
      </c>
      <c r="I1297" s="348" t="s">
        <v>45</v>
      </c>
      <c r="J1297" s="277" t="str">
        <f>IF(ISBLANK(INDEX('Policy Characteristics'!D:D,MATCH($C1297,'Policy Characteristics'!$C:$C,0))),"",INDEX('Policy Characteristics'!D:D,MATCH($C1297,'Policy Characteristics'!$C:$C,0)))</f>
        <v>Fixed Energy Prices</v>
      </c>
      <c r="K1297" s="276" t="str">
        <f>IF(ISBLANK(INDEX('Policy Characteristics'!E:E,MATCH($C1297,'Policy Characteristics'!$C:$C,0))),"",INDEX('Policy Characteristics'!E:E,MATCH($C1297,'Policy Characteristics'!$C:$C,0)))</f>
        <v>cross toggle whether policies affect energy prices</v>
      </c>
      <c r="L1297" s="276">
        <f>IF(ISBLANK(INDEX('Policy Characteristics'!F:F,MATCH($C1297,'Policy Characteristics'!$C:$C,0))),"",INDEX('Policy Characteristics'!F:F,MATCH($C1297,'Policy Characteristics'!$C:$C,0)))</f>
        <v>0</v>
      </c>
      <c r="M1297" s="276">
        <f>IF(ISBLANK(INDEX('Policy Characteristics'!G:G,MATCH($C1297,'Policy Characteristics'!$C:$C,0))),"",INDEX('Policy Characteristics'!G:G,MATCH($C1297,'Policy Characteristics'!$C:$C,0)))</f>
        <v>1</v>
      </c>
      <c r="N1297" s="276">
        <f>IF(ISBLANK(INDEX('Policy Characteristics'!H:H,MATCH($C1297,'Policy Characteristics'!$C:$C,0))),"",INDEX('Policy Characteristics'!H:H,MATCH($C1297,'Policy Characteristics'!$C:$C,0)))</f>
        <v>1</v>
      </c>
      <c r="O1297" s="276" t="str">
        <f>IF(ISBLANK(INDEX('Policy Characteristics'!I:I,MATCH($C1297,'Policy Characteristics'!$C:$C,0))),"",INDEX('Policy Characteristics'!I:I,MATCH($C1297,'Policy Characteristics'!$C:$C,0)))</f>
        <v>on/off</v>
      </c>
      <c r="P1297" s="276" t="str">
        <f>IF(ISBLANK(INDEX('Policy Characteristics'!J:J,MATCH($C1297,'Policy Characteristics'!$C:$C,0))),"",INDEX('Policy Characteristics'!J:J,MATCH($C1297,'Policy Characteristics'!$C:$C,0)))</f>
        <v/>
      </c>
      <c r="Q1297" s="276" t="str">
        <f>IF(ISBLANK(INDEX('Policy Characteristics'!K:K,MATCH($C1297,'Policy Characteristics'!$C:$C,0))),"",INDEX('Policy Characteristics'!K:K,MATCH($C1297,'Policy Characteristics'!$C:$C,0)))</f>
        <v/>
      </c>
      <c r="R1297" s="276" t="str">
        <f>IF(ISBLANK(INDEX('Policy Characteristics'!L:L,MATCH($C1297,'Policy Characteristics'!$C:$C,0))),"",INDEX('Policy Characteristics'!L:L,MATCH($C1297,'Policy Characteristics'!$C:$C,0)))</f>
        <v/>
      </c>
    </row>
    <row r="1298" spans="1:18" s="2" customFormat="1" x14ac:dyDescent="0.25">
      <c r="A1298" s="276" t="str">
        <f>IF(ISBLANK(INDEX('Policy Characteristics'!A:A,MATCH($C1298,'Policy Characteristics'!$C:$C,0))),"",INDEX('Policy Characteristics'!A:A,MATCH($C1298,'Policy Characteristics'!$C:$C,0)))</f>
        <v>Cross-Sector</v>
      </c>
      <c r="B1298" s="285" t="str">
        <f>IF(ISBLANK(INDEX('Policy Characteristics'!B:B,MATCH($C1298,'Policy Characteristics'!$C:$C,0))),"",INDEX('Policy Characteristics'!B:B,MATCH($C1298,'Policy Characteristics'!$C:$C,0)))</f>
        <v>Fixed Energy Prices</v>
      </c>
      <c r="C1298" s="276" t="str">
        <f t="shared" si="56"/>
        <v>Toggle Whether Policies Affect Energy Prices</v>
      </c>
      <c r="D1298" s="6" t="s">
        <v>457</v>
      </c>
      <c r="E1298" s="47"/>
      <c r="F1298" s="6" t="s">
        <v>458</v>
      </c>
      <c r="G1298" s="6"/>
      <c r="H1298" s="49">
        <v>844</v>
      </c>
      <c r="I1298" s="348" t="s">
        <v>45</v>
      </c>
      <c r="J1298" s="277" t="str">
        <f>IF(ISBLANK(INDEX('Policy Characteristics'!D:D,MATCH($C1298,'Policy Characteristics'!$C:$C,0))),"",INDEX('Policy Characteristics'!D:D,MATCH($C1298,'Policy Characteristics'!$C:$C,0)))</f>
        <v>Fixed Energy Prices</v>
      </c>
      <c r="K1298" s="276" t="str">
        <f>IF(ISBLANK(INDEX('Policy Characteristics'!E:E,MATCH($C1298,'Policy Characteristics'!$C:$C,0))),"",INDEX('Policy Characteristics'!E:E,MATCH($C1298,'Policy Characteristics'!$C:$C,0)))</f>
        <v>cross toggle whether policies affect energy prices</v>
      </c>
      <c r="L1298" s="276">
        <f>IF(ISBLANK(INDEX('Policy Characteristics'!F:F,MATCH($C1298,'Policy Characteristics'!$C:$C,0))),"",INDEX('Policy Characteristics'!F:F,MATCH($C1298,'Policy Characteristics'!$C:$C,0)))</f>
        <v>0</v>
      </c>
      <c r="M1298" s="276">
        <f>IF(ISBLANK(INDEX('Policy Characteristics'!G:G,MATCH($C1298,'Policy Characteristics'!$C:$C,0))),"",INDEX('Policy Characteristics'!G:G,MATCH($C1298,'Policy Characteristics'!$C:$C,0)))</f>
        <v>1</v>
      </c>
      <c r="N1298" s="276">
        <f>IF(ISBLANK(INDEX('Policy Characteristics'!H:H,MATCH($C1298,'Policy Characteristics'!$C:$C,0))),"",INDEX('Policy Characteristics'!H:H,MATCH($C1298,'Policy Characteristics'!$C:$C,0)))</f>
        <v>1</v>
      </c>
      <c r="O1298" s="276" t="str">
        <f>IF(ISBLANK(INDEX('Policy Characteristics'!I:I,MATCH($C1298,'Policy Characteristics'!$C:$C,0))),"",INDEX('Policy Characteristics'!I:I,MATCH($C1298,'Policy Characteristics'!$C:$C,0)))</f>
        <v>on/off</v>
      </c>
      <c r="P1298" s="276" t="str">
        <f>IF(ISBLANK(INDEX('Policy Characteristics'!J:J,MATCH($C1298,'Policy Characteristics'!$C:$C,0))),"",INDEX('Policy Characteristics'!J:J,MATCH($C1298,'Policy Characteristics'!$C:$C,0)))</f>
        <v/>
      </c>
      <c r="Q1298" s="276" t="str">
        <f>IF(ISBLANK(INDEX('Policy Characteristics'!K:K,MATCH($C1298,'Policy Characteristics'!$C:$C,0))),"",INDEX('Policy Characteristics'!K:K,MATCH($C1298,'Policy Characteristics'!$C:$C,0)))</f>
        <v/>
      </c>
      <c r="R1298" s="276" t="str">
        <f>IF(ISBLANK(INDEX('Policy Characteristics'!L:L,MATCH($C1298,'Policy Characteristics'!$C:$C,0))),"",INDEX('Policy Characteristics'!L:L,MATCH($C1298,'Policy Characteristics'!$C:$C,0)))</f>
        <v/>
      </c>
    </row>
    <row r="1299" spans="1:18" s="2" customFormat="1" x14ac:dyDescent="0.25">
      <c r="A1299" s="276" t="str">
        <f>IF(ISBLANK(INDEX('Policy Characteristics'!A:A,MATCH($C1299,'Policy Characteristics'!$C:$C,0))),"",INDEX('Policy Characteristics'!A:A,MATCH($C1299,'Policy Characteristics'!$C:$C,0)))</f>
        <v>Cross-Sector</v>
      </c>
      <c r="B1299" s="285" t="str">
        <f>IF(ISBLANK(INDEX('Policy Characteristics'!B:B,MATCH($C1299,'Policy Characteristics'!$C:$C,0))),"",INDEX('Policy Characteristics'!B:B,MATCH($C1299,'Policy Characteristics'!$C:$C,0)))</f>
        <v>Fixed Energy Prices</v>
      </c>
      <c r="C1299" s="276" t="str">
        <f t="shared" si="56"/>
        <v>Toggle Whether Policies Affect Energy Prices</v>
      </c>
      <c r="D1299" s="6" t="s">
        <v>2490</v>
      </c>
      <c r="E1299" s="47"/>
      <c r="F1299" s="6" t="s">
        <v>2494</v>
      </c>
      <c r="G1299" s="6"/>
      <c r="H1299" s="44">
        <v>845</v>
      </c>
      <c r="I1299" s="348" t="s">
        <v>45</v>
      </c>
      <c r="J1299" s="277" t="str">
        <f>IF(ISBLANK(INDEX('Policy Characteristics'!D:D,MATCH($C1299,'Policy Characteristics'!$C:$C,0))),"",INDEX('Policy Characteristics'!D:D,MATCH($C1299,'Policy Characteristics'!$C:$C,0)))</f>
        <v>Fixed Energy Prices</v>
      </c>
      <c r="K1299" s="276" t="str">
        <f>IF(ISBLANK(INDEX('Policy Characteristics'!E:E,MATCH($C1299,'Policy Characteristics'!$C:$C,0))),"",INDEX('Policy Characteristics'!E:E,MATCH($C1299,'Policy Characteristics'!$C:$C,0)))</f>
        <v>cross toggle whether policies affect energy prices</v>
      </c>
      <c r="L1299" s="276">
        <f>IF(ISBLANK(INDEX('Policy Characteristics'!F:F,MATCH($C1299,'Policy Characteristics'!$C:$C,0))),"",INDEX('Policy Characteristics'!F:F,MATCH($C1299,'Policy Characteristics'!$C:$C,0)))</f>
        <v>0</v>
      </c>
      <c r="M1299" s="276">
        <f>IF(ISBLANK(INDEX('Policy Characteristics'!G:G,MATCH($C1299,'Policy Characteristics'!$C:$C,0))),"",INDEX('Policy Characteristics'!G:G,MATCH($C1299,'Policy Characteristics'!$C:$C,0)))</f>
        <v>1</v>
      </c>
      <c r="N1299" s="276">
        <f>IF(ISBLANK(INDEX('Policy Characteristics'!H:H,MATCH($C1299,'Policy Characteristics'!$C:$C,0))),"",INDEX('Policy Characteristics'!H:H,MATCH($C1299,'Policy Characteristics'!$C:$C,0)))</f>
        <v>1</v>
      </c>
      <c r="O1299" s="276" t="str">
        <f>IF(ISBLANK(INDEX('Policy Characteristics'!I:I,MATCH($C1299,'Policy Characteristics'!$C:$C,0))),"",INDEX('Policy Characteristics'!I:I,MATCH($C1299,'Policy Characteristics'!$C:$C,0)))</f>
        <v>on/off</v>
      </c>
      <c r="P1299" s="276" t="str">
        <f>IF(ISBLANK(INDEX('Policy Characteristics'!J:J,MATCH($C1299,'Policy Characteristics'!$C:$C,0))),"",INDEX('Policy Characteristics'!J:J,MATCH($C1299,'Policy Characteristics'!$C:$C,0)))</f>
        <v/>
      </c>
      <c r="Q1299" s="276" t="str">
        <f>IF(ISBLANK(INDEX('Policy Characteristics'!K:K,MATCH($C1299,'Policy Characteristics'!$C:$C,0))),"",INDEX('Policy Characteristics'!K:K,MATCH($C1299,'Policy Characteristics'!$C:$C,0)))</f>
        <v/>
      </c>
      <c r="R1299" s="276" t="str">
        <f>IF(ISBLANK(INDEX('Policy Characteristics'!L:L,MATCH($C1299,'Policy Characteristics'!$C:$C,0))),"",INDEX('Policy Characteristics'!L:L,MATCH($C1299,'Policy Characteristics'!$C:$C,0)))</f>
        <v/>
      </c>
    </row>
    <row r="1300" spans="1:18" s="2" customFormat="1" x14ac:dyDescent="0.25">
      <c r="A1300" s="276" t="str">
        <f>IF(ISBLANK(INDEX('Policy Characteristics'!A:A,MATCH($C1300,'Policy Characteristics'!$C:$C,0))),"",INDEX('Policy Characteristics'!A:A,MATCH($C1300,'Policy Characteristics'!$C:$C,0)))</f>
        <v>Cross-Sector</v>
      </c>
      <c r="B1300" s="285" t="str">
        <f>IF(ISBLANK(INDEX('Policy Characteristics'!B:B,MATCH($C1300,'Policy Characteristics'!$C:$C,0))),"",INDEX('Policy Characteristics'!B:B,MATCH($C1300,'Policy Characteristics'!$C:$C,0)))</f>
        <v>Fixed Energy Prices</v>
      </c>
      <c r="C1300" s="276" t="str">
        <f t="shared" si="56"/>
        <v>Toggle Whether Policies Affect Energy Prices</v>
      </c>
      <c r="D1300" s="6" t="s">
        <v>2500</v>
      </c>
      <c r="E1300" s="47"/>
      <c r="F1300" s="6" t="s">
        <v>2501</v>
      </c>
      <c r="G1300" s="6"/>
      <c r="H1300" s="49">
        <v>846</v>
      </c>
      <c r="I1300" s="348" t="s">
        <v>45</v>
      </c>
      <c r="J1300" s="277" t="str">
        <f>IF(ISBLANK(INDEX('Policy Characteristics'!D:D,MATCH($C1300,'Policy Characteristics'!$C:$C,0))),"",INDEX('Policy Characteristics'!D:D,MATCH($C1300,'Policy Characteristics'!$C:$C,0)))</f>
        <v>Fixed Energy Prices</v>
      </c>
      <c r="K1300" s="276" t="str">
        <f>IF(ISBLANK(INDEX('Policy Characteristics'!E:E,MATCH($C1300,'Policy Characteristics'!$C:$C,0))),"",INDEX('Policy Characteristics'!E:E,MATCH($C1300,'Policy Characteristics'!$C:$C,0)))</f>
        <v>cross toggle whether policies affect energy prices</v>
      </c>
      <c r="L1300" s="276">
        <f>IF(ISBLANK(INDEX('Policy Characteristics'!F:F,MATCH($C1300,'Policy Characteristics'!$C:$C,0))),"",INDEX('Policy Characteristics'!F:F,MATCH($C1300,'Policy Characteristics'!$C:$C,0)))</f>
        <v>0</v>
      </c>
      <c r="M1300" s="276">
        <f>IF(ISBLANK(INDEX('Policy Characteristics'!G:G,MATCH($C1300,'Policy Characteristics'!$C:$C,0))),"",INDEX('Policy Characteristics'!G:G,MATCH($C1300,'Policy Characteristics'!$C:$C,0)))</f>
        <v>1</v>
      </c>
      <c r="N1300" s="276">
        <f>IF(ISBLANK(INDEX('Policy Characteristics'!H:H,MATCH($C1300,'Policy Characteristics'!$C:$C,0))),"",INDEX('Policy Characteristics'!H:H,MATCH($C1300,'Policy Characteristics'!$C:$C,0)))</f>
        <v>1</v>
      </c>
      <c r="O1300" s="276" t="str">
        <f>IF(ISBLANK(INDEX('Policy Characteristics'!I:I,MATCH($C1300,'Policy Characteristics'!$C:$C,0))),"",INDEX('Policy Characteristics'!I:I,MATCH($C1300,'Policy Characteristics'!$C:$C,0)))</f>
        <v>on/off</v>
      </c>
      <c r="P1300" s="276" t="str">
        <f>IF(ISBLANK(INDEX('Policy Characteristics'!J:J,MATCH($C1300,'Policy Characteristics'!$C:$C,0))),"",INDEX('Policy Characteristics'!J:J,MATCH($C1300,'Policy Characteristics'!$C:$C,0)))</f>
        <v/>
      </c>
      <c r="Q1300" s="276" t="str">
        <f>IF(ISBLANK(INDEX('Policy Characteristics'!K:K,MATCH($C1300,'Policy Characteristics'!$C:$C,0))),"",INDEX('Policy Characteristics'!K:K,MATCH($C1300,'Policy Characteristics'!$C:$C,0)))</f>
        <v/>
      </c>
      <c r="R1300" s="276" t="str">
        <f>IF(ISBLANK(INDEX('Policy Characteristics'!L:L,MATCH($C1300,'Policy Characteristics'!$C:$C,0))),"",INDEX('Policy Characteristics'!L:L,MATCH($C1300,'Policy Characteristics'!$C:$C,0)))</f>
        <v/>
      </c>
    </row>
    <row r="1301" spans="1:18" s="2" customFormat="1" x14ac:dyDescent="0.25">
      <c r="A1301" s="276" t="str">
        <f>IF(ISBLANK(INDEX('Policy Characteristics'!A:A,MATCH($C1301,'Policy Characteristics'!$C:$C,0))),"",INDEX('Policy Characteristics'!A:A,MATCH($C1301,'Policy Characteristics'!$C:$C,0)))</f>
        <v>Cross-Sector</v>
      </c>
      <c r="B1301" s="285" t="str">
        <f>IF(ISBLANK(INDEX('Policy Characteristics'!B:B,MATCH($C1301,'Policy Characteristics'!$C:$C,0))),"",INDEX('Policy Characteristics'!B:B,MATCH($C1301,'Policy Characteristics'!$C:$C,0)))</f>
        <v>Fixed Energy Prices</v>
      </c>
      <c r="C1301" s="276" t="str">
        <f t="shared" si="56"/>
        <v>Toggle Whether Policies Affect Energy Prices</v>
      </c>
      <c r="D1301" s="6" t="s">
        <v>2491</v>
      </c>
      <c r="E1301" s="47"/>
      <c r="F1301" s="6" t="s">
        <v>2495</v>
      </c>
      <c r="G1301" s="6"/>
      <c r="H1301" s="44">
        <v>847</v>
      </c>
      <c r="I1301" s="348" t="s">
        <v>45</v>
      </c>
      <c r="J1301" s="277" t="str">
        <f>IF(ISBLANK(INDEX('Policy Characteristics'!D:D,MATCH($C1301,'Policy Characteristics'!$C:$C,0))),"",INDEX('Policy Characteristics'!D:D,MATCH($C1301,'Policy Characteristics'!$C:$C,0)))</f>
        <v>Fixed Energy Prices</v>
      </c>
      <c r="K1301" s="276" t="str">
        <f>IF(ISBLANK(INDEX('Policy Characteristics'!E:E,MATCH($C1301,'Policy Characteristics'!$C:$C,0))),"",INDEX('Policy Characteristics'!E:E,MATCH($C1301,'Policy Characteristics'!$C:$C,0)))</f>
        <v>cross toggle whether policies affect energy prices</v>
      </c>
      <c r="L1301" s="276">
        <f>IF(ISBLANK(INDEX('Policy Characteristics'!F:F,MATCH($C1301,'Policy Characteristics'!$C:$C,0))),"",INDEX('Policy Characteristics'!F:F,MATCH($C1301,'Policy Characteristics'!$C:$C,0)))</f>
        <v>0</v>
      </c>
      <c r="M1301" s="276">
        <f>IF(ISBLANK(INDEX('Policy Characteristics'!G:G,MATCH($C1301,'Policy Characteristics'!$C:$C,0))),"",INDEX('Policy Characteristics'!G:G,MATCH($C1301,'Policy Characteristics'!$C:$C,0)))</f>
        <v>1</v>
      </c>
      <c r="N1301" s="276">
        <f>IF(ISBLANK(INDEX('Policy Characteristics'!H:H,MATCH($C1301,'Policy Characteristics'!$C:$C,0))),"",INDEX('Policy Characteristics'!H:H,MATCH($C1301,'Policy Characteristics'!$C:$C,0)))</f>
        <v>1</v>
      </c>
      <c r="O1301" s="276" t="str">
        <f>IF(ISBLANK(INDEX('Policy Characteristics'!I:I,MATCH($C1301,'Policy Characteristics'!$C:$C,0))),"",INDEX('Policy Characteristics'!I:I,MATCH($C1301,'Policy Characteristics'!$C:$C,0)))</f>
        <v>on/off</v>
      </c>
      <c r="P1301" s="276" t="str">
        <f>IF(ISBLANK(INDEX('Policy Characteristics'!J:J,MATCH($C1301,'Policy Characteristics'!$C:$C,0))),"",INDEX('Policy Characteristics'!J:J,MATCH($C1301,'Policy Characteristics'!$C:$C,0)))</f>
        <v/>
      </c>
      <c r="Q1301" s="276" t="str">
        <f>IF(ISBLANK(INDEX('Policy Characteristics'!K:K,MATCH($C1301,'Policy Characteristics'!$C:$C,0))),"",INDEX('Policy Characteristics'!K:K,MATCH($C1301,'Policy Characteristics'!$C:$C,0)))</f>
        <v/>
      </c>
      <c r="R1301" s="276" t="str">
        <f>IF(ISBLANK(INDEX('Policy Characteristics'!L:L,MATCH($C1301,'Policy Characteristics'!$C:$C,0))),"",INDEX('Policy Characteristics'!L:L,MATCH($C1301,'Policy Characteristics'!$C:$C,0)))</f>
        <v/>
      </c>
    </row>
    <row r="1302" spans="1:18" s="2" customFormat="1" x14ac:dyDescent="0.25">
      <c r="A1302" s="276" t="str">
        <f>IF(ISBLANK(INDEX('Policy Characteristics'!A:A,MATCH($C1302,'Policy Characteristics'!$C:$C,0))),"",INDEX('Policy Characteristics'!A:A,MATCH($C1302,'Policy Characteristics'!$C:$C,0)))</f>
        <v>Cross-Sector</v>
      </c>
      <c r="B1302" s="285" t="str">
        <f>IF(ISBLANK(INDEX('Policy Characteristics'!B:B,MATCH($C1302,'Policy Characteristics'!$C:$C,0))),"",INDEX('Policy Characteristics'!B:B,MATCH($C1302,'Policy Characteristics'!$C:$C,0)))</f>
        <v>Fuel Price Deregulation</v>
      </c>
      <c r="C1302" s="340" t="s">
        <v>2787</v>
      </c>
      <c r="D1302" s="6" t="s">
        <v>464</v>
      </c>
      <c r="E1302" s="47"/>
      <c r="F1302" s="6" t="s">
        <v>461</v>
      </c>
      <c r="G1302" s="6"/>
      <c r="H1302" s="44">
        <v>723</v>
      </c>
      <c r="I1302" s="348" t="s">
        <v>45</v>
      </c>
      <c r="J1302" s="277" t="str">
        <f>IF(ISBLANK(INDEX('Policy Characteristics'!D:D,MATCH($C1302,'Policy Characteristics'!$C:$C,0))),"",INDEX('Policy Characteristics'!D:D,MATCH($C1302,'Policy Characteristics'!$C:$C,0)))</f>
        <v>Fuel Price Deregulation</v>
      </c>
      <c r="K1302" s="276" t="str">
        <f>IF(ISBLANK(INDEX('Policy Characteristics'!E:E,MATCH($C1302,'Policy Characteristics'!$C:$C,0))),"",INDEX('Policy Characteristics'!E:E,MATCH($C1302,'Policy Characteristics'!$C:$C,0)))</f>
        <v>cross fuel price deregulation</v>
      </c>
      <c r="L1302" s="284">
        <f>IF(ISBLANK(INDEX('Policy Characteristics'!F:F,MATCH($C1302,'Policy Characteristics'!$C:$C,0))),"",INDEX('Policy Characteristics'!F:F,MATCH($C1302,'Policy Characteristics'!$C:$C,0)))</f>
        <v>0</v>
      </c>
      <c r="M1302" s="284">
        <f>IF(ISBLANK(INDEX('Policy Characteristics'!G:G,MATCH($C1302,'Policy Characteristics'!$C:$C,0))),"",INDEX('Policy Characteristics'!G:G,MATCH($C1302,'Policy Characteristics'!$C:$C,0)))</f>
        <v>1</v>
      </c>
      <c r="N1302" s="284">
        <f>IF(ISBLANK(INDEX('Policy Characteristics'!H:H,MATCH($C1302,'Policy Characteristics'!$C:$C,0))),"",INDEX('Policy Characteristics'!H:H,MATCH($C1302,'Policy Characteristics'!$C:$C,0)))</f>
        <v>0.01</v>
      </c>
      <c r="O1302" s="276" t="str">
        <f>IF(ISBLANK(INDEX('Policy Characteristics'!I:I,MATCH($C1302,'Policy Characteristics'!$C:$C,0))),"",INDEX('Policy Characteristics'!I:I,MATCH($C1302,'Policy Characteristics'!$C:$C,0)))</f>
        <v>% of price deregulated</v>
      </c>
      <c r="P1302" s="276" t="str">
        <f>IF(ISBLANK(INDEX('Policy Characteristics'!J:J,MATCH($C1302,'Policy Characteristics'!$C:$C,0))),"",INDEX('Policy Characteristics'!J:J,MATCH($C1302,'Policy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2" s="276" t="str">
        <f>IF(ISBLANK(INDEX('Policy Characteristics'!K:K,MATCH($C1302,'Policy Characteristics'!$C:$C,0))),"",INDEX('Policy Characteristics'!K:K,MATCH($C1302,'Policy Characteristics'!$C:$C,0)))</f>
        <v>fuels.html#fuel-price-deregulation</v>
      </c>
      <c r="R1302" s="276" t="str">
        <f>IF(ISBLANK(INDEX('Policy Characteristics'!L:L,MATCH($C1302,'Policy Characteristics'!$C:$C,0))),"",INDEX('Policy Characteristics'!L:L,MATCH($C1302,'Policy Characteristics'!$C:$C,0)))</f>
        <v/>
      </c>
    </row>
    <row r="1303" spans="1:18" s="2" customFormat="1" x14ac:dyDescent="0.25">
      <c r="A1303" s="276" t="str">
        <f>IF(ISBLANK(INDEX('Policy Characteristics'!A:A,MATCH($C1303,'Policy Characteristics'!$C:$C,0))),"",INDEX('Policy Characteristics'!A:A,MATCH($C1303,'Policy Characteristics'!$C:$C,0)))</f>
        <v>Cross-Sector</v>
      </c>
      <c r="B1303" s="285" t="str">
        <f>IF(ISBLANK(INDEX('Policy Characteristics'!B:B,MATCH($C1303,'Policy Characteristics'!$C:$C,0))),"",INDEX('Policy Characteristics'!B:B,MATCH($C1303,'Policy Characteristics'!$C:$C,0)))</f>
        <v>Fuel Price Deregulation</v>
      </c>
      <c r="C1303" s="276" t="str">
        <f t="shared" ref="C1303:C1316" si="57">C$1302</f>
        <v>Fuel Price Deregulation</v>
      </c>
      <c r="D1303" s="6" t="s">
        <v>47</v>
      </c>
      <c r="E1303" s="47"/>
      <c r="F1303" s="6" t="s">
        <v>88</v>
      </c>
      <c r="G1303" s="6"/>
      <c r="H1303" s="44">
        <v>724</v>
      </c>
      <c r="I1303" s="348" t="s">
        <v>45</v>
      </c>
      <c r="J1303" s="277" t="str">
        <f>IF(ISBLANK(INDEX('Policy Characteristics'!D:D,MATCH($C1303,'Policy Characteristics'!$C:$C,0))),"",INDEX('Policy Characteristics'!D:D,MATCH($C1303,'Policy Characteristics'!$C:$C,0)))</f>
        <v>Fuel Price Deregulation</v>
      </c>
      <c r="K1303" s="276" t="str">
        <f>IF(ISBLANK(INDEX('Policy Characteristics'!E:E,MATCH($C1303,'Policy Characteristics'!$C:$C,0))),"",INDEX('Policy Characteristics'!E:E,MATCH($C1303,'Policy Characteristics'!$C:$C,0)))</f>
        <v>cross fuel price deregulation</v>
      </c>
      <c r="L1303" s="284">
        <f>IF(ISBLANK(INDEX('Policy Characteristics'!F:F,MATCH($C1303,'Policy Characteristics'!$C:$C,0))),"",INDEX('Policy Characteristics'!F:F,MATCH($C1303,'Policy Characteristics'!$C:$C,0)))</f>
        <v>0</v>
      </c>
      <c r="M1303" s="284">
        <f>IF(ISBLANK(INDEX('Policy Characteristics'!G:G,MATCH($C1303,'Policy Characteristics'!$C:$C,0))),"",INDEX('Policy Characteristics'!G:G,MATCH($C1303,'Policy Characteristics'!$C:$C,0)))</f>
        <v>1</v>
      </c>
      <c r="N1303" s="284">
        <f>IF(ISBLANK(INDEX('Policy Characteristics'!H:H,MATCH($C1303,'Policy Characteristics'!$C:$C,0))),"",INDEX('Policy Characteristics'!H:H,MATCH($C1303,'Policy Characteristics'!$C:$C,0)))</f>
        <v>0.01</v>
      </c>
      <c r="O1303" s="276" t="str">
        <f>IF(ISBLANK(INDEX('Policy Characteristics'!I:I,MATCH($C1303,'Policy Characteristics'!$C:$C,0))),"",INDEX('Policy Characteristics'!I:I,MATCH($C1303,'Policy Characteristics'!$C:$C,0)))</f>
        <v>% of price deregulated</v>
      </c>
      <c r="P1303" s="276" t="str">
        <f>IF(ISBLANK(INDEX('Policy Characteristics'!J:J,MATCH($C1303,'Policy Characteristics'!$C:$C,0))),"",INDEX('Policy Characteristics'!J:J,MATCH($C1303,'Policy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3" s="276" t="str">
        <f>IF(ISBLANK(INDEX('Policy Characteristics'!K:K,MATCH($C1303,'Policy Characteristics'!$C:$C,0))),"",INDEX('Policy Characteristics'!K:K,MATCH($C1303,'Policy Characteristics'!$C:$C,0)))</f>
        <v>fuels.html#fuel-price-deregulation</v>
      </c>
      <c r="R1303" s="276" t="str">
        <f>IF(ISBLANK(INDEX('Policy Characteristics'!L:L,MATCH($C1303,'Policy Characteristics'!$C:$C,0))),"",INDEX('Policy Characteristics'!L:L,MATCH($C1303,'Policy Characteristics'!$C:$C,0)))</f>
        <v/>
      </c>
    </row>
    <row r="1304" spans="1:18" s="2" customFormat="1" x14ac:dyDescent="0.25">
      <c r="A1304" s="276" t="str">
        <f>IF(ISBLANK(INDEX('Policy Characteristics'!A:A,MATCH($C1304,'Policy Characteristics'!$C:$C,0))),"",INDEX('Policy Characteristics'!A:A,MATCH($C1304,'Policy Characteristics'!$C:$C,0)))</f>
        <v>Cross-Sector</v>
      </c>
      <c r="B1304" s="285" t="str">
        <f>IF(ISBLANK(INDEX('Policy Characteristics'!B:B,MATCH($C1304,'Policy Characteristics'!$C:$C,0))),"",INDEX('Policy Characteristics'!B:B,MATCH($C1304,'Policy Characteristics'!$C:$C,0)))</f>
        <v>Fuel Price Deregulation</v>
      </c>
      <c r="C1304" s="276" t="str">
        <f t="shared" si="57"/>
        <v>Fuel Price Deregulation</v>
      </c>
      <c r="D1304" s="6" t="s">
        <v>48</v>
      </c>
      <c r="E1304" s="47"/>
      <c r="F1304" s="6" t="s">
        <v>89</v>
      </c>
      <c r="G1304" s="6"/>
      <c r="H1304" s="44">
        <v>725</v>
      </c>
      <c r="I1304" s="348" t="s">
        <v>45</v>
      </c>
      <c r="J1304" s="277" t="str">
        <f>IF(ISBLANK(INDEX('Policy Characteristics'!D:D,MATCH($C1304,'Policy Characteristics'!$C:$C,0))),"",INDEX('Policy Characteristics'!D:D,MATCH($C1304,'Policy Characteristics'!$C:$C,0)))</f>
        <v>Fuel Price Deregulation</v>
      </c>
      <c r="K1304" s="276" t="str">
        <f>IF(ISBLANK(INDEX('Policy Characteristics'!E:E,MATCH($C1304,'Policy Characteristics'!$C:$C,0))),"",INDEX('Policy Characteristics'!E:E,MATCH($C1304,'Policy Characteristics'!$C:$C,0)))</f>
        <v>cross fuel price deregulation</v>
      </c>
      <c r="L1304" s="284">
        <f>IF(ISBLANK(INDEX('Policy Characteristics'!F:F,MATCH($C1304,'Policy Characteristics'!$C:$C,0))),"",INDEX('Policy Characteristics'!F:F,MATCH($C1304,'Policy Characteristics'!$C:$C,0)))</f>
        <v>0</v>
      </c>
      <c r="M1304" s="284">
        <f>IF(ISBLANK(INDEX('Policy Characteristics'!G:G,MATCH($C1304,'Policy Characteristics'!$C:$C,0))),"",INDEX('Policy Characteristics'!G:G,MATCH($C1304,'Policy Characteristics'!$C:$C,0)))</f>
        <v>1</v>
      </c>
      <c r="N1304" s="284">
        <f>IF(ISBLANK(INDEX('Policy Characteristics'!H:H,MATCH($C1304,'Policy Characteristics'!$C:$C,0))),"",INDEX('Policy Characteristics'!H:H,MATCH($C1304,'Policy Characteristics'!$C:$C,0)))</f>
        <v>0.01</v>
      </c>
      <c r="O1304" s="276" t="str">
        <f>IF(ISBLANK(INDEX('Policy Characteristics'!I:I,MATCH($C1304,'Policy Characteristics'!$C:$C,0))),"",INDEX('Policy Characteristics'!I:I,MATCH($C1304,'Policy Characteristics'!$C:$C,0)))</f>
        <v>% of price deregulated</v>
      </c>
      <c r="P1304" s="276" t="str">
        <f>IF(ISBLANK(INDEX('Policy Characteristics'!J:J,MATCH($C1304,'Policy Characteristics'!$C:$C,0))),"",INDEX('Policy Characteristics'!J:J,MATCH($C1304,'Policy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4" s="276" t="str">
        <f>IF(ISBLANK(INDEX('Policy Characteristics'!K:K,MATCH($C1304,'Policy Characteristics'!$C:$C,0))),"",INDEX('Policy Characteristics'!K:K,MATCH($C1304,'Policy Characteristics'!$C:$C,0)))</f>
        <v>fuels.html#fuel-price-deregulation</v>
      </c>
      <c r="R1304" s="276" t="str">
        <f>IF(ISBLANK(INDEX('Policy Characteristics'!L:L,MATCH($C1304,'Policy Characteristics'!$C:$C,0))),"",INDEX('Policy Characteristics'!L:L,MATCH($C1304,'Policy Characteristics'!$C:$C,0)))</f>
        <v/>
      </c>
    </row>
    <row r="1305" spans="1:18" s="2" customFormat="1" x14ac:dyDescent="0.25">
      <c r="A1305" s="276" t="str">
        <f>IF(ISBLANK(INDEX('Policy Characteristics'!A:A,MATCH($C1305,'Policy Characteristics'!$C:$C,0))),"",INDEX('Policy Characteristics'!A:A,MATCH($C1305,'Policy Characteristics'!$C:$C,0)))</f>
        <v>Cross-Sector</v>
      </c>
      <c r="B1305" s="285" t="str">
        <f>IF(ISBLANK(INDEX('Policy Characteristics'!B:B,MATCH($C1305,'Policy Characteristics'!$C:$C,0))),"",INDEX('Policy Characteristics'!B:B,MATCH($C1305,'Policy Characteristics'!$C:$C,0)))</f>
        <v>Fuel Price Deregulation</v>
      </c>
      <c r="C1305" s="276" t="str">
        <f t="shared" si="57"/>
        <v>Fuel Price Deregulation</v>
      </c>
      <c r="D1305" s="6" t="s">
        <v>52</v>
      </c>
      <c r="E1305" s="47"/>
      <c r="F1305" s="6" t="s">
        <v>93</v>
      </c>
      <c r="G1305" s="6"/>
      <c r="H1305" s="44">
        <v>726</v>
      </c>
      <c r="I1305" s="348" t="s">
        <v>45</v>
      </c>
      <c r="J1305" s="277" t="str">
        <f>IF(ISBLANK(INDEX('Policy Characteristics'!D:D,MATCH($C1305,'Policy Characteristics'!$C:$C,0))),"",INDEX('Policy Characteristics'!D:D,MATCH($C1305,'Policy Characteristics'!$C:$C,0)))</f>
        <v>Fuel Price Deregulation</v>
      </c>
      <c r="K1305" s="276" t="str">
        <f>IF(ISBLANK(INDEX('Policy Characteristics'!E:E,MATCH($C1305,'Policy Characteristics'!$C:$C,0))),"",INDEX('Policy Characteristics'!E:E,MATCH($C1305,'Policy Characteristics'!$C:$C,0)))</f>
        <v>cross fuel price deregulation</v>
      </c>
      <c r="L1305" s="284">
        <f>IF(ISBLANK(INDEX('Policy Characteristics'!F:F,MATCH($C1305,'Policy Characteristics'!$C:$C,0))),"",INDEX('Policy Characteristics'!F:F,MATCH($C1305,'Policy Characteristics'!$C:$C,0)))</f>
        <v>0</v>
      </c>
      <c r="M1305" s="284">
        <f>IF(ISBLANK(INDEX('Policy Characteristics'!G:G,MATCH($C1305,'Policy Characteristics'!$C:$C,0))),"",INDEX('Policy Characteristics'!G:G,MATCH($C1305,'Policy Characteristics'!$C:$C,0)))</f>
        <v>1</v>
      </c>
      <c r="N1305" s="284">
        <f>IF(ISBLANK(INDEX('Policy Characteristics'!H:H,MATCH($C1305,'Policy Characteristics'!$C:$C,0))),"",INDEX('Policy Characteristics'!H:H,MATCH($C1305,'Policy Characteristics'!$C:$C,0)))</f>
        <v>0.01</v>
      </c>
      <c r="O1305" s="276" t="str">
        <f>IF(ISBLANK(INDEX('Policy Characteristics'!I:I,MATCH($C1305,'Policy Characteristics'!$C:$C,0))),"",INDEX('Policy Characteristics'!I:I,MATCH($C1305,'Policy Characteristics'!$C:$C,0)))</f>
        <v>% of price deregulated</v>
      </c>
      <c r="P1305" s="276" t="str">
        <f>IF(ISBLANK(INDEX('Policy Characteristics'!J:J,MATCH($C1305,'Policy Characteristics'!$C:$C,0))),"",INDEX('Policy Characteristics'!J:J,MATCH($C1305,'Policy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5" s="276" t="str">
        <f>IF(ISBLANK(INDEX('Policy Characteristics'!K:K,MATCH($C1305,'Policy Characteristics'!$C:$C,0))),"",INDEX('Policy Characteristics'!K:K,MATCH($C1305,'Policy Characteristics'!$C:$C,0)))</f>
        <v>fuels.html#fuel-price-deregulation</v>
      </c>
      <c r="R1305" s="276" t="str">
        <f>IF(ISBLANK(INDEX('Policy Characteristics'!L:L,MATCH($C1305,'Policy Characteristics'!$C:$C,0))),"",INDEX('Policy Characteristics'!L:L,MATCH($C1305,'Policy Characteristics'!$C:$C,0)))</f>
        <v/>
      </c>
    </row>
    <row r="1306" spans="1:18" s="2" customFormat="1" x14ac:dyDescent="0.25">
      <c r="A1306" s="276" t="str">
        <f>IF(ISBLANK(INDEX('Policy Characteristics'!A:A,MATCH($C1306,'Policy Characteristics'!$C:$C,0))),"",INDEX('Policy Characteristics'!A:A,MATCH($C1306,'Policy Characteristics'!$C:$C,0)))</f>
        <v>Cross-Sector</v>
      </c>
      <c r="B1306" s="285" t="str">
        <f>IF(ISBLANK(INDEX('Policy Characteristics'!B:B,MATCH($C1306,'Policy Characteristics'!$C:$C,0))),"",INDEX('Policy Characteristics'!B:B,MATCH($C1306,'Policy Characteristics'!$C:$C,0)))</f>
        <v>Fuel Price Deregulation</v>
      </c>
      <c r="C1306" s="276" t="str">
        <f t="shared" si="57"/>
        <v>Fuel Price Deregulation</v>
      </c>
      <c r="D1306" s="6" t="s">
        <v>54</v>
      </c>
      <c r="E1306" s="47"/>
      <c r="F1306" s="6" t="s">
        <v>96</v>
      </c>
      <c r="G1306" s="6"/>
      <c r="H1306" s="44">
        <v>727</v>
      </c>
      <c r="I1306" s="348" t="s">
        <v>45</v>
      </c>
      <c r="J1306" s="277" t="str">
        <f>IF(ISBLANK(INDEX('Policy Characteristics'!D:D,MATCH($C1306,'Policy Characteristics'!$C:$C,0))),"",INDEX('Policy Characteristics'!D:D,MATCH($C1306,'Policy Characteristics'!$C:$C,0)))</f>
        <v>Fuel Price Deregulation</v>
      </c>
      <c r="K1306" s="276" t="str">
        <f>IF(ISBLANK(INDEX('Policy Characteristics'!E:E,MATCH($C1306,'Policy Characteristics'!$C:$C,0))),"",INDEX('Policy Characteristics'!E:E,MATCH($C1306,'Policy Characteristics'!$C:$C,0)))</f>
        <v>cross fuel price deregulation</v>
      </c>
      <c r="L1306" s="284">
        <f>IF(ISBLANK(INDEX('Policy Characteristics'!F:F,MATCH($C1306,'Policy Characteristics'!$C:$C,0))),"",INDEX('Policy Characteristics'!F:F,MATCH($C1306,'Policy Characteristics'!$C:$C,0)))</f>
        <v>0</v>
      </c>
      <c r="M1306" s="284">
        <f>IF(ISBLANK(INDEX('Policy Characteristics'!G:G,MATCH($C1306,'Policy Characteristics'!$C:$C,0))),"",INDEX('Policy Characteristics'!G:G,MATCH($C1306,'Policy Characteristics'!$C:$C,0)))</f>
        <v>1</v>
      </c>
      <c r="N1306" s="284">
        <f>IF(ISBLANK(INDEX('Policy Characteristics'!H:H,MATCH($C1306,'Policy Characteristics'!$C:$C,0))),"",INDEX('Policy Characteristics'!H:H,MATCH($C1306,'Policy Characteristics'!$C:$C,0)))</f>
        <v>0.01</v>
      </c>
      <c r="O1306" s="276" t="str">
        <f>IF(ISBLANK(INDEX('Policy Characteristics'!I:I,MATCH($C1306,'Policy Characteristics'!$C:$C,0))),"",INDEX('Policy Characteristics'!I:I,MATCH($C1306,'Policy Characteristics'!$C:$C,0)))</f>
        <v>% of price deregulated</v>
      </c>
      <c r="P1306" s="276" t="str">
        <f>IF(ISBLANK(INDEX('Policy Characteristics'!J:J,MATCH($C1306,'Policy Characteristics'!$C:$C,0))),"",INDEX('Policy Characteristics'!J:J,MATCH($C1306,'Policy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6" s="276" t="str">
        <f>IF(ISBLANK(INDEX('Policy Characteristics'!K:K,MATCH($C1306,'Policy Characteristics'!$C:$C,0))),"",INDEX('Policy Characteristics'!K:K,MATCH($C1306,'Policy Characteristics'!$C:$C,0)))</f>
        <v>fuels.html#fuel-price-deregulation</v>
      </c>
      <c r="R1306" s="276" t="str">
        <f>IF(ISBLANK(INDEX('Policy Characteristics'!L:L,MATCH($C1306,'Policy Characteristics'!$C:$C,0))),"",INDEX('Policy Characteristics'!L:L,MATCH($C1306,'Policy Characteristics'!$C:$C,0)))</f>
        <v/>
      </c>
    </row>
    <row r="1307" spans="1:18" s="2" customFormat="1" x14ac:dyDescent="0.25">
      <c r="A1307" s="276" t="str">
        <f>IF(ISBLANK(INDEX('Policy Characteristics'!A:A,MATCH($C1307,'Policy Characteristics'!$C:$C,0))),"",INDEX('Policy Characteristics'!A:A,MATCH($C1307,'Policy Characteristics'!$C:$C,0)))</f>
        <v>Cross-Sector</v>
      </c>
      <c r="B1307" s="285" t="str">
        <f>IF(ISBLANK(INDEX('Policy Characteristics'!B:B,MATCH($C1307,'Policy Characteristics'!$C:$C,0))),"",INDEX('Policy Characteristics'!B:B,MATCH($C1307,'Policy Characteristics'!$C:$C,0)))</f>
        <v>Fuel Price Deregulation</v>
      </c>
      <c r="C1307" s="276" t="str">
        <f t="shared" si="57"/>
        <v>Fuel Price Deregulation</v>
      </c>
      <c r="D1307" s="6" t="s">
        <v>55</v>
      </c>
      <c r="E1307" s="47"/>
      <c r="F1307" s="6" t="s">
        <v>97</v>
      </c>
      <c r="G1307" s="6"/>
      <c r="H1307" s="44">
        <v>728</v>
      </c>
      <c r="I1307" s="348" t="s">
        <v>45</v>
      </c>
      <c r="J1307" s="277" t="str">
        <f>IF(ISBLANK(INDEX('Policy Characteristics'!D:D,MATCH($C1307,'Policy Characteristics'!$C:$C,0))),"",INDEX('Policy Characteristics'!D:D,MATCH($C1307,'Policy Characteristics'!$C:$C,0)))</f>
        <v>Fuel Price Deregulation</v>
      </c>
      <c r="K1307" s="276" t="str">
        <f>IF(ISBLANK(INDEX('Policy Characteristics'!E:E,MATCH($C1307,'Policy Characteristics'!$C:$C,0))),"",INDEX('Policy Characteristics'!E:E,MATCH($C1307,'Policy Characteristics'!$C:$C,0)))</f>
        <v>cross fuel price deregulation</v>
      </c>
      <c r="L1307" s="284">
        <f>IF(ISBLANK(INDEX('Policy Characteristics'!F:F,MATCH($C1307,'Policy Characteristics'!$C:$C,0))),"",INDEX('Policy Characteristics'!F:F,MATCH($C1307,'Policy Characteristics'!$C:$C,0)))</f>
        <v>0</v>
      </c>
      <c r="M1307" s="284">
        <f>IF(ISBLANK(INDEX('Policy Characteristics'!G:G,MATCH($C1307,'Policy Characteristics'!$C:$C,0))),"",INDEX('Policy Characteristics'!G:G,MATCH($C1307,'Policy Characteristics'!$C:$C,0)))</f>
        <v>1</v>
      </c>
      <c r="N1307" s="284">
        <f>IF(ISBLANK(INDEX('Policy Characteristics'!H:H,MATCH($C1307,'Policy Characteristics'!$C:$C,0))),"",INDEX('Policy Characteristics'!H:H,MATCH($C1307,'Policy Characteristics'!$C:$C,0)))</f>
        <v>0.01</v>
      </c>
      <c r="O1307" s="276" t="str">
        <f>IF(ISBLANK(INDEX('Policy Characteristics'!I:I,MATCH($C1307,'Policy Characteristics'!$C:$C,0))),"",INDEX('Policy Characteristics'!I:I,MATCH($C1307,'Policy Characteristics'!$C:$C,0)))</f>
        <v>% of price deregulated</v>
      </c>
      <c r="P1307" s="276" t="str">
        <f>IF(ISBLANK(INDEX('Policy Characteristics'!J:J,MATCH($C1307,'Policy Characteristics'!$C:$C,0))),"",INDEX('Policy Characteristics'!J:J,MATCH($C1307,'Policy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7" s="276" t="str">
        <f>IF(ISBLANK(INDEX('Policy Characteristics'!K:K,MATCH($C1307,'Policy Characteristics'!$C:$C,0))),"",INDEX('Policy Characteristics'!K:K,MATCH($C1307,'Policy Characteristics'!$C:$C,0)))</f>
        <v>fuels.html#fuel-price-deregulation</v>
      </c>
      <c r="R1307" s="276" t="str">
        <f>IF(ISBLANK(INDEX('Policy Characteristics'!L:L,MATCH($C1307,'Policy Characteristics'!$C:$C,0))),"",INDEX('Policy Characteristics'!L:L,MATCH($C1307,'Policy Characteristics'!$C:$C,0)))</f>
        <v/>
      </c>
    </row>
    <row r="1308" spans="1:18" s="2" customFormat="1" x14ac:dyDescent="0.25">
      <c r="A1308" s="276" t="str">
        <f>IF(ISBLANK(INDEX('Policy Characteristics'!A:A,MATCH($C1308,'Policy Characteristics'!$C:$C,0))),"",INDEX('Policy Characteristics'!A:A,MATCH($C1308,'Policy Characteristics'!$C:$C,0)))</f>
        <v>Cross-Sector</v>
      </c>
      <c r="B1308" s="285" t="str">
        <f>IF(ISBLANK(INDEX('Policy Characteristics'!B:B,MATCH($C1308,'Policy Characteristics'!$C:$C,0))),"",INDEX('Policy Characteristics'!B:B,MATCH($C1308,'Policy Characteristics'!$C:$C,0)))</f>
        <v>Fuel Price Deregulation</v>
      </c>
      <c r="C1308" s="276" t="str">
        <f t="shared" si="57"/>
        <v>Fuel Price Deregulation</v>
      </c>
      <c r="D1308" s="6" t="s">
        <v>56</v>
      </c>
      <c r="E1308" s="47"/>
      <c r="F1308" s="6" t="s">
        <v>98</v>
      </c>
      <c r="G1308" s="6"/>
      <c r="H1308" s="44">
        <v>729</v>
      </c>
      <c r="I1308" s="348" t="s">
        <v>45</v>
      </c>
      <c r="J1308" s="277" t="str">
        <f>IF(ISBLANK(INDEX('Policy Characteristics'!D:D,MATCH($C1308,'Policy Characteristics'!$C:$C,0))),"",INDEX('Policy Characteristics'!D:D,MATCH($C1308,'Policy Characteristics'!$C:$C,0)))</f>
        <v>Fuel Price Deregulation</v>
      </c>
      <c r="K1308" s="276" t="str">
        <f>IF(ISBLANK(INDEX('Policy Characteristics'!E:E,MATCH($C1308,'Policy Characteristics'!$C:$C,0))),"",INDEX('Policy Characteristics'!E:E,MATCH($C1308,'Policy Characteristics'!$C:$C,0)))</f>
        <v>cross fuel price deregulation</v>
      </c>
      <c r="L1308" s="284">
        <f>IF(ISBLANK(INDEX('Policy Characteristics'!F:F,MATCH($C1308,'Policy Characteristics'!$C:$C,0))),"",INDEX('Policy Characteristics'!F:F,MATCH($C1308,'Policy Characteristics'!$C:$C,0)))</f>
        <v>0</v>
      </c>
      <c r="M1308" s="284">
        <f>IF(ISBLANK(INDEX('Policy Characteristics'!G:G,MATCH($C1308,'Policy Characteristics'!$C:$C,0))),"",INDEX('Policy Characteristics'!G:G,MATCH($C1308,'Policy Characteristics'!$C:$C,0)))</f>
        <v>1</v>
      </c>
      <c r="N1308" s="284">
        <f>IF(ISBLANK(INDEX('Policy Characteristics'!H:H,MATCH($C1308,'Policy Characteristics'!$C:$C,0))),"",INDEX('Policy Characteristics'!H:H,MATCH($C1308,'Policy Characteristics'!$C:$C,0)))</f>
        <v>0.01</v>
      </c>
      <c r="O1308" s="276" t="str">
        <f>IF(ISBLANK(INDEX('Policy Characteristics'!I:I,MATCH($C1308,'Policy Characteristics'!$C:$C,0))),"",INDEX('Policy Characteristics'!I:I,MATCH($C1308,'Policy Characteristics'!$C:$C,0)))</f>
        <v>% of price deregulated</v>
      </c>
      <c r="P1308" s="276" t="str">
        <f>IF(ISBLANK(INDEX('Policy Characteristics'!J:J,MATCH($C1308,'Policy Characteristics'!$C:$C,0))),"",INDEX('Policy Characteristics'!J:J,MATCH($C1308,'Policy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8" s="276" t="str">
        <f>IF(ISBLANK(INDEX('Policy Characteristics'!K:K,MATCH($C1308,'Policy Characteristics'!$C:$C,0))),"",INDEX('Policy Characteristics'!K:K,MATCH($C1308,'Policy Characteristics'!$C:$C,0)))</f>
        <v>fuels.html#fuel-price-deregulation</v>
      </c>
      <c r="R1308" s="276" t="str">
        <f>IF(ISBLANK(INDEX('Policy Characteristics'!L:L,MATCH($C1308,'Policy Characteristics'!$C:$C,0))),"",INDEX('Policy Characteristics'!L:L,MATCH($C1308,'Policy Characteristics'!$C:$C,0)))</f>
        <v/>
      </c>
    </row>
    <row r="1309" spans="1:18" s="2" customFormat="1" x14ac:dyDescent="0.25">
      <c r="A1309" s="276" t="str">
        <f>IF(ISBLANK(INDEX('Policy Characteristics'!A:A,MATCH($C1309,'Policy Characteristics'!$C:$C,0))),"",INDEX('Policy Characteristics'!A:A,MATCH($C1309,'Policy Characteristics'!$C:$C,0)))</f>
        <v>Cross-Sector</v>
      </c>
      <c r="B1309" s="285" t="str">
        <f>IF(ISBLANK(INDEX('Policy Characteristics'!B:B,MATCH($C1309,'Policy Characteristics'!$C:$C,0))),"",INDEX('Policy Characteristics'!B:B,MATCH($C1309,'Policy Characteristics'!$C:$C,0)))</f>
        <v>Fuel Price Deregulation</v>
      </c>
      <c r="C1309" s="276" t="str">
        <f t="shared" si="57"/>
        <v>Fuel Price Deregulation</v>
      </c>
      <c r="D1309" s="6" t="s">
        <v>57</v>
      </c>
      <c r="E1309" s="47"/>
      <c r="F1309" s="6" t="s">
        <v>99</v>
      </c>
      <c r="G1309" s="6"/>
      <c r="H1309" s="44">
        <v>730</v>
      </c>
      <c r="I1309" s="348" t="s">
        <v>45</v>
      </c>
      <c r="J1309" s="277" t="str">
        <f>IF(ISBLANK(INDEX('Policy Characteristics'!D:D,MATCH($C1309,'Policy Characteristics'!$C:$C,0))),"",INDEX('Policy Characteristics'!D:D,MATCH($C1309,'Policy Characteristics'!$C:$C,0)))</f>
        <v>Fuel Price Deregulation</v>
      </c>
      <c r="K1309" s="276" t="str">
        <f>IF(ISBLANK(INDEX('Policy Characteristics'!E:E,MATCH($C1309,'Policy Characteristics'!$C:$C,0))),"",INDEX('Policy Characteristics'!E:E,MATCH($C1309,'Policy Characteristics'!$C:$C,0)))</f>
        <v>cross fuel price deregulation</v>
      </c>
      <c r="L1309" s="284">
        <f>IF(ISBLANK(INDEX('Policy Characteristics'!F:F,MATCH($C1309,'Policy Characteristics'!$C:$C,0))),"",INDEX('Policy Characteristics'!F:F,MATCH($C1309,'Policy Characteristics'!$C:$C,0)))</f>
        <v>0</v>
      </c>
      <c r="M1309" s="284">
        <f>IF(ISBLANK(INDEX('Policy Characteristics'!G:G,MATCH($C1309,'Policy Characteristics'!$C:$C,0))),"",INDEX('Policy Characteristics'!G:G,MATCH($C1309,'Policy Characteristics'!$C:$C,0)))</f>
        <v>1</v>
      </c>
      <c r="N1309" s="284">
        <f>IF(ISBLANK(INDEX('Policy Characteristics'!H:H,MATCH($C1309,'Policy Characteristics'!$C:$C,0))),"",INDEX('Policy Characteristics'!H:H,MATCH($C1309,'Policy Characteristics'!$C:$C,0)))</f>
        <v>0.01</v>
      </c>
      <c r="O1309" s="276" t="str">
        <f>IF(ISBLANK(INDEX('Policy Characteristics'!I:I,MATCH($C1309,'Policy Characteristics'!$C:$C,0))),"",INDEX('Policy Characteristics'!I:I,MATCH($C1309,'Policy Characteristics'!$C:$C,0)))</f>
        <v>% of price deregulated</v>
      </c>
      <c r="P1309" s="276" t="str">
        <f>IF(ISBLANK(INDEX('Policy Characteristics'!J:J,MATCH($C1309,'Policy Characteristics'!$C:$C,0))),"",INDEX('Policy Characteristics'!J:J,MATCH($C1309,'Policy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09" s="276" t="str">
        <f>IF(ISBLANK(INDEX('Policy Characteristics'!K:K,MATCH($C1309,'Policy Characteristics'!$C:$C,0))),"",INDEX('Policy Characteristics'!K:K,MATCH($C1309,'Policy Characteristics'!$C:$C,0)))</f>
        <v>fuels.html#fuel-price-deregulation</v>
      </c>
      <c r="R1309" s="276" t="str">
        <f>IF(ISBLANK(INDEX('Policy Characteristics'!L:L,MATCH($C1309,'Policy Characteristics'!$C:$C,0))),"",INDEX('Policy Characteristics'!L:L,MATCH($C1309,'Policy Characteristics'!$C:$C,0)))</f>
        <v/>
      </c>
    </row>
    <row r="1310" spans="1:18" s="2" customFormat="1" x14ac:dyDescent="0.25">
      <c r="A1310" s="276" t="str">
        <f>IF(ISBLANK(INDEX('Policy Characteristics'!A:A,MATCH($C1310,'Policy Characteristics'!$C:$C,0))),"",INDEX('Policy Characteristics'!A:A,MATCH($C1310,'Policy Characteristics'!$C:$C,0)))</f>
        <v>Cross-Sector</v>
      </c>
      <c r="B1310" s="285" t="str">
        <f>IF(ISBLANK(INDEX('Policy Characteristics'!B:B,MATCH($C1310,'Policy Characteristics'!$C:$C,0))),"",INDEX('Policy Characteristics'!B:B,MATCH($C1310,'Policy Characteristics'!$C:$C,0)))</f>
        <v>Fuel Price Deregulation</v>
      </c>
      <c r="C1310" s="276" t="str">
        <f t="shared" si="57"/>
        <v>Fuel Price Deregulation</v>
      </c>
      <c r="D1310" s="6" t="s">
        <v>2498</v>
      </c>
      <c r="E1310" s="47"/>
      <c r="F1310" s="6" t="s">
        <v>2499</v>
      </c>
      <c r="G1310" s="6"/>
      <c r="H1310" s="44">
        <v>731</v>
      </c>
      <c r="I1310" s="348" t="s">
        <v>45</v>
      </c>
      <c r="J1310" s="277" t="str">
        <f>IF(ISBLANK(INDEX('Policy Characteristics'!D:D,MATCH($C1310,'Policy Characteristics'!$C:$C,0))),"",INDEX('Policy Characteristics'!D:D,MATCH($C1310,'Policy Characteristics'!$C:$C,0)))</f>
        <v>Fuel Price Deregulation</v>
      </c>
      <c r="K1310" s="276" t="str">
        <f>IF(ISBLANK(INDEX('Policy Characteristics'!E:E,MATCH($C1310,'Policy Characteristics'!$C:$C,0))),"",INDEX('Policy Characteristics'!E:E,MATCH($C1310,'Policy Characteristics'!$C:$C,0)))</f>
        <v>cross fuel price deregulation</v>
      </c>
      <c r="L1310" s="284">
        <f>IF(ISBLANK(INDEX('Policy Characteristics'!F:F,MATCH($C1310,'Policy Characteristics'!$C:$C,0))),"",INDEX('Policy Characteristics'!F:F,MATCH($C1310,'Policy Characteristics'!$C:$C,0)))</f>
        <v>0</v>
      </c>
      <c r="M1310" s="284">
        <f>IF(ISBLANK(INDEX('Policy Characteristics'!G:G,MATCH($C1310,'Policy Characteristics'!$C:$C,0))),"",INDEX('Policy Characteristics'!G:G,MATCH($C1310,'Policy Characteristics'!$C:$C,0)))</f>
        <v>1</v>
      </c>
      <c r="N1310" s="284">
        <f>IF(ISBLANK(INDEX('Policy Characteristics'!H:H,MATCH($C1310,'Policy Characteristics'!$C:$C,0))),"",INDEX('Policy Characteristics'!H:H,MATCH($C1310,'Policy Characteristics'!$C:$C,0)))</f>
        <v>0.01</v>
      </c>
      <c r="O1310" s="276" t="str">
        <f>IF(ISBLANK(INDEX('Policy Characteristics'!I:I,MATCH($C1310,'Policy Characteristics'!$C:$C,0))),"",INDEX('Policy Characteristics'!I:I,MATCH($C1310,'Policy Characteristics'!$C:$C,0)))</f>
        <v>% of price deregulated</v>
      </c>
      <c r="P1310" s="276" t="str">
        <f>IF(ISBLANK(INDEX('Policy Characteristics'!J:J,MATCH($C1310,'Policy Characteristics'!$C:$C,0))),"",INDEX('Policy Characteristics'!J:J,MATCH($C1310,'Policy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0" s="276" t="str">
        <f>IF(ISBLANK(INDEX('Policy Characteristics'!K:K,MATCH($C1310,'Policy Characteristics'!$C:$C,0))),"",INDEX('Policy Characteristics'!K:K,MATCH($C1310,'Policy Characteristics'!$C:$C,0)))</f>
        <v>fuels.html#fuel-price-deregulation</v>
      </c>
      <c r="R1310" s="276" t="str">
        <f>IF(ISBLANK(INDEX('Policy Characteristics'!L:L,MATCH($C1310,'Policy Characteristics'!$C:$C,0))),"",INDEX('Policy Characteristics'!L:L,MATCH($C1310,'Policy Characteristics'!$C:$C,0)))</f>
        <v/>
      </c>
    </row>
    <row r="1311" spans="1:18" s="2" customFormat="1" x14ac:dyDescent="0.25">
      <c r="A1311" s="276" t="str">
        <f>IF(ISBLANK(INDEX('Policy Characteristics'!A:A,MATCH($C1311,'Policy Characteristics'!$C:$C,0))),"",INDEX('Policy Characteristics'!A:A,MATCH($C1311,'Policy Characteristics'!$C:$C,0)))</f>
        <v>Cross-Sector</v>
      </c>
      <c r="B1311" s="285" t="str">
        <f>IF(ISBLANK(INDEX('Policy Characteristics'!B:B,MATCH($C1311,'Policy Characteristics'!$C:$C,0))),"",INDEX('Policy Characteristics'!B:B,MATCH($C1311,'Policy Characteristics'!$C:$C,0)))</f>
        <v>Fuel Price Deregulation</v>
      </c>
      <c r="C1311" s="276" t="str">
        <f t="shared" si="57"/>
        <v>Fuel Price Deregulation</v>
      </c>
      <c r="D1311" s="6" t="s">
        <v>457</v>
      </c>
      <c r="E1311" s="47"/>
      <c r="F1311" s="6" t="s">
        <v>458</v>
      </c>
      <c r="G1311" s="6"/>
      <c r="H1311" s="44">
        <v>732</v>
      </c>
      <c r="I1311" s="348" t="s">
        <v>45</v>
      </c>
      <c r="J1311" s="277" t="str">
        <f>IF(ISBLANK(INDEX('Policy Characteristics'!D:D,MATCH($C1311,'Policy Characteristics'!$C:$C,0))),"",INDEX('Policy Characteristics'!D:D,MATCH($C1311,'Policy Characteristics'!$C:$C,0)))</f>
        <v>Fuel Price Deregulation</v>
      </c>
      <c r="K1311" s="276" t="str">
        <f>IF(ISBLANK(INDEX('Policy Characteristics'!E:E,MATCH($C1311,'Policy Characteristics'!$C:$C,0))),"",INDEX('Policy Characteristics'!E:E,MATCH($C1311,'Policy Characteristics'!$C:$C,0)))</f>
        <v>cross fuel price deregulation</v>
      </c>
      <c r="L1311" s="284">
        <f>IF(ISBLANK(INDEX('Policy Characteristics'!F:F,MATCH($C1311,'Policy Characteristics'!$C:$C,0))),"",INDEX('Policy Characteristics'!F:F,MATCH($C1311,'Policy Characteristics'!$C:$C,0)))</f>
        <v>0</v>
      </c>
      <c r="M1311" s="284">
        <f>IF(ISBLANK(INDEX('Policy Characteristics'!G:G,MATCH($C1311,'Policy Characteristics'!$C:$C,0))),"",INDEX('Policy Characteristics'!G:G,MATCH($C1311,'Policy Characteristics'!$C:$C,0)))</f>
        <v>1</v>
      </c>
      <c r="N1311" s="284">
        <f>IF(ISBLANK(INDEX('Policy Characteristics'!H:H,MATCH($C1311,'Policy Characteristics'!$C:$C,0))),"",INDEX('Policy Characteristics'!H:H,MATCH($C1311,'Policy Characteristics'!$C:$C,0)))</f>
        <v>0.01</v>
      </c>
      <c r="O1311" s="276" t="str">
        <f>IF(ISBLANK(INDEX('Policy Characteristics'!I:I,MATCH($C1311,'Policy Characteristics'!$C:$C,0))),"",INDEX('Policy Characteristics'!I:I,MATCH($C1311,'Policy Characteristics'!$C:$C,0)))</f>
        <v>% of price deregulated</v>
      </c>
      <c r="P1311" s="276" t="str">
        <f>IF(ISBLANK(INDEX('Policy Characteristics'!J:J,MATCH($C1311,'Policy Characteristics'!$C:$C,0))),"",INDEX('Policy Characteristics'!J:J,MATCH($C1311,'Policy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1" s="276" t="str">
        <f>IF(ISBLANK(INDEX('Policy Characteristics'!K:K,MATCH($C1311,'Policy Characteristics'!$C:$C,0))),"",INDEX('Policy Characteristics'!K:K,MATCH($C1311,'Policy Characteristics'!$C:$C,0)))</f>
        <v>fuels.html#fuel-price-deregulation</v>
      </c>
      <c r="R1311" s="276" t="str">
        <f>IF(ISBLANK(INDEX('Policy Characteristics'!L:L,MATCH($C1311,'Policy Characteristics'!$C:$C,0))),"",INDEX('Policy Characteristics'!L:L,MATCH($C1311,'Policy Characteristics'!$C:$C,0)))</f>
        <v/>
      </c>
    </row>
    <row r="1312" spans="1:18" s="2" customFormat="1" x14ac:dyDescent="0.25">
      <c r="A1312" s="276" t="str">
        <f>IF(ISBLANK(INDEX('Policy Characteristics'!A:A,MATCH($C1312,'Policy Characteristics'!$C:$C,0))),"",INDEX('Policy Characteristics'!A:A,MATCH($C1312,'Policy Characteristics'!$C:$C,0)))</f>
        <v>Cross-Sector</v>
      </c>
      <c r="B1312" s="285" t="str">
        <f>IF(ISBLANK(INDEX('Policy Characteristics'!B:B,MATCH($C1312,'Policy Characteristics'!$C:$C,0))),"",INDEX('Policy Characteristics'!B:B,MATCH($C1312,'Policy Characteristics'!$C:$C,0)))</f>
        <v>Fuel Price Deregulation</v>
      </c>
      <c r="C1312" s="276" t="str">
        <f t="shared" si="57"/>
        <v>Fuel Price Deregulation</v>
      </c>
      <c r="D1312" s="6" t="s">
        <v>2490</v>
      </c>
      <c r="E1312" s="47"/>
      <c r="F1312" s="6" t="s">
        <v>2494</v>
      </c>
      <c r="G1312" s="6"/>
      <c r="H1312" s="44">
        <v>733</v>
      </c>
      <c r="I1312" s="348" t="s">
        <v>45</v>
      </c>
      <c r="J1312" s="277" t="str">
        <f>IF(ISBLANK(INDEX('Policy Characteristics'!D:D,MATCH($C1312,'Policy Characteristics'!$C:$C,0))),"",INDEX('Policy Characteristics'!D:D,MATCH($C1312,'Policy Characteristics'!$C:$C,0)))</f>
        <v>Fuel Price Deregulation</v>
      </c>
      <c r="K1312" s="276" t="str">
        <f>IF(ISBLANK(INDEX('Policy Characteristics'!E:E,MATCH($C1312,'Policy Characteristics'!$C:$C,0))),"",INDEX('Policy Characteristics'!E:E,MATCH($C1312,'Policy Characteristics'!$C:$C,0)))</f>
        <v>cross fuel price deregulation</v>
      </c>
      <c r="L1312" s="284">
        <f>IF(ISBLANK(INDEX('Policy Characteristics'!F:F,MATCH($C1312,'Policy Characteristics'!$C:$C,0))),"",INDEX('Policy Characteristics'!F:F,MATCH($C1312,'Policy Characteristics'!$C:$C,0)))</f>
        <v>0</v>
      </c>
      <c r="M1312" s="284">
        <f>IF(ISBLANK(INDEX('Policy Characteristics'!G:G,MATCH($C1312,'Policy Characteristics'!$C:$C,0))),"",INDEX('Policy Characteristics'!G:G,MATCH($C1312,'Policy Characteristics'!$C:$C,0)))</f>
        <v>1</v>
      </c>
      <c r="N1312" s="284">
        <f>IF(ISBLANK(INDEX('Policy Characteristics'!H:H,MATCH($C1312,'Policy Characteristics'!$C:$C,0))),"",INDEX('Policy Characteristics'!H:H,MATCH($C1312,'Policy Characteristics'!$C:$C,0)))</f>
        <v>0.01</v>
      </c>
      <c r="O1312" s="276" t="str">
        <f>IF(ISBLANK(INDEX('Policy Characteristics'!I:I,MATCH($C1312,'Policy Characteristics'!$C:$C,0))),"",INDEX('Policy Characteristics'!I:I,MATCH($C1312,'Policy Characteristics'!$C:$C,0)))</f>
        <v>% of price deregulated</v>
      </c>
      <c r="P1312" s="276" t="str">
        <f>IF(ISBLANK(INDEX('Policy Characteristics'!J:J,MATCH($C1312,'Policy Characteristics'!$C:$C,0))),"",INDEX('Policy Characteristics'!J:J,MATCH($C1312,'Policy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2" s="276" t="str">
        <f>IF(ISBLANK(INDEX('Policy Characteristics'!K:K,MATCH($C1312,'Policy Characteristics'!$C:$C,0))),"",INDEX('Policy Characteristics'!K:K,MATCH($C1312,'Policy Characteristics'!$C:$C,0)))</f>
        <v>fuels.html#fuel-price-deregulation</v>
      </c>
      <c r="R1312" s="276" t="str">
        <f>IF(ISBLANK(INDEX('Policy Characteristics'!L:L,MATCH($C1312,'Policy Characteristics'!$C:$C,0))),"",INDEX('Policy Characteristics'!L:L,MATCH($C1312,'Policy Characteristics'!$C:$C,0)))</f>
        <v/>
      </c>
    </row>
    <row r="1313" spans="1:18" s="2" customFormat="1" x14ac:dyDescent="0.25">
      <c r="A1313" s="276" t="str">
        <f>IF(ISBLANK(INDEX('Policy Characteristics'!A:A,MATCH($C1313,'Policy Characteristics'!$C:$C,0))),"",INDEX('Policy Characteristics'!A:A,MATCH($C1313,'Policy Characteristics'!$C:$C,0)))</f>
        <v>Cross-Sector</v>
      </c>
      <c r="B1313" s="285" t="str">
        <f>IF(ISBLANK(INDEX('Policy Characteristics'!B:B,MATCH($C1313,'Policy Characteristics'!$C:$C,0))),"",INDEX('Policy Characteristics'!B:B,MATCH($C1313,'Policy Characteristics'!$C:$C,0)))</f>
        <v>Fuel Price Deregulation</v>
      </c>
      <c r="C1313" s="276" t="str">
        <f t="shared" si="57"/>
        <v>Fuel Price Deregulation</v>
      </c>
      <c r="D1313" s="6" t="s">
        <v>2500</v>
      </c>
      <c r="E1313" s="47"/>
      <c r="F1313" s="6" t="s">
        <v>2501</v>
      </c>
      <c r="G1313" s="6"/>
      <c r="H1313" s="44">
        <v>734</v>
      </c>
      <c r="I1313" s="348" t="s">
        <v>45</v>
      </c>
      <c r="J1313" s="277" t="str">
        <f>IF(ISBLANK(INDEX('Policy Characteristics'!D:D,MATCH($C1313,'Policy Characteristics'!$C:$C,0))),"",INDEX('Policy Characteristics'!D:D,MATCH($C1313,'Policy Characteristics'!$C:$C,0)))</f>
        <v>Fuel Price Deregulation</v>
      </c>
      <c r="K1313" s="276" t="str">
        <f>IF(ISBLANK(INDEX('Policy Characteristics'!E:E,MATCH($C1313,'Policy Characteristics'!$C:$C,0))),"",INDEX('Policy Characteristics'!E:E,MATCH($C1313,'Policy Characteristics'!$C:$C,0)))</f>
        <v>cross fuel price deregulation</v>
      </c>
      <c r="L1313" s="284">
        <f>IF(ISBLANK(INDEX('Policy Characteristics'!F:F,MATCH($C1313,'Policy Characteristics'!$C:$C,0))),"",INDEX('Policy Characteristics'!F:F,MATCH($C1313,'Policy Characteristics'!$C:$C,0)))</f>
        <v>0</v>
      </c>
      <c r="M1313" s="284">
        <f>IF(ISBLANK(INDEX('Policy Characteristics'!G:G,MATCH($C1313,'Policy Characteristics'!$C:$C,0))),"",INDEX('Policy Characteristics'!G:G,MATCH($C1313,'Policy Characteristics'!$C:$C,0)))</f>
        <v>1</v>
      </c>
      <c r="N1313" s="284">
        <f>IF(ISBLANK(INDEX('Policy Characteristics'!H:H,MATCH($C1313,'Policy Characteristics'!$C:$C,0))),"",INDEX('Policy Characteristics'!H:H,MATCH($C1313,'Policy Characteristics'!$C:$C,0)))</f>
        <v>0.01</v>
      </c>
      <c r="O1313" s="276" t="str">
        <f>IF(ISBLANK(INDEX('Policy Characteristics'!I:I,MATCH($C1313,'Policy Characteristics'!$C:$C,0))),"",INDEX('Policy Characteristics'!I:I,MATCH($C1313,'Policy Characteristics'!$C:$C,0)))</f>
        <v>% of price deregulated</v>
      </c>
      <c r="P1313" s="276" t="str">
        <f>IF(ISBLANK(INDEX('Policy Characteristics'!J:J,MATCH($C1313,'Policy Characteristics'!$C:$C,0))),"",INDEX('Policy Characteristics'!J:J,MATCH($C1313,'Policy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3" s="276" t="str">
        <f>IF(ISBLANK(INDEX('Policy Characteristics'!K:K,MATCH($C1313,'Policy Characteristics'!$C:$C,0))),"",INDEX('Policy Characteristics'!K:K,MATCH($C1313,'Policy Characteristics'!$C:$C,0)))</f>
        <v>fuels.html#fuel-price-deregulation</v>
      </c>
      <c r="R1313" s="276" t="str">
        <f>IF(ISBLANK(INDEX('Policy Characteristics'!L:L,MATCH($C1313,'Policy Characteristics'!$C:$C,0))),"",INDEX('Policy Characteristics'!L:L,MATCH($C1313,'Policy Characteristics'!$C:$C,0)))</f>
        <v/>
      </c>
    </row>
    <row r="1314" spans="1:18" s="2" customFormat="1" x14ac:dyDescent="0.25">
      <c r="A1314" s="276" t="str">
        <f>IF(ISBLANK(INDEX('Policy Characteristics'!A:A,MATCH($C1314,'Policy Characteristics'!$C:$C,0))),"",INDEX('Policy Characteristics'!A:A,MATCH($C1314,'Policy Characteristics'!$C:$C,0)))</f>
        <v>Cross-Sector</v>
      </c>
      <c r="B1314" s="285" t="str">
        <f>IF(ISBLANK(INDEX('Policy Characteristics'!B:B,MATCH($C1314,'Policy Characteristics'!$C:$C,0))),"",INDEX('Policy Characteristics'!B:B,MATCH($C1314,'Policy Characteristics'!$C:$C,0)))</f>
        <v>Fuel Price Deregulation</v>
      </c>
      <c r="C1314" s="276" t="str">
        <f t="shared" si="57"/>
        <v>Fuel Price Deregulation</v>
      </c>
      <c r="D1314" s="6" t="s">
        <v>2491</v>
      </c>
      <c r="E1314" s="47"/>
      <c r="F1314" s="6" t="s">
        <v>2495</v>
      </c>
      <c r="G1314" s="6"/>
      <c r="H1314" s="44">
        <v>735</v>
      </c>
      <c r="I1314" s="348" t="s">
        <v>45</v>
      </c>
      <c r="J1314" s="277" t="str">
        <f>IF(ISBLANK(INDEX('Policy Characteristics'!D:D,MATCH($C1314,'Policy Characteristics'!$C:$C,0))),"",INDEX('Policy Characteristics'!D:D,MATCH($C1314,'Policy Characteristics'!$C:$C,0)))</f>
        <v>Fuel Price Deregulation</v>
      </c>
      <c r="K1314" s="276" t="str">
        <f>IF(ISBLANK(INDEX('Policy Characteristics'!E:E,MATCH($C1314,'Policy Characteristics'!$C:$C,0))),"",INDEX('Policy Characteristics'!E:E,MATCH($C1314,'Policy Characteristics'!$C:$C,0)))</f>
        <v>cross fuel price deregulation</v>
      </c>
      <c r="L1314" s="284">
        <f>IF(ISBLANK(INDEX('Policy Characteristics'!F:F,MATCH($C1314,'Policy Characteristics'!$C:$C,0))),"",INDEX('Policy Characteristics'!F:F,MATCH($C1314,'Policy Characteristics'!$C:$C,0)))</f>
        <v>0</v>
      </c>
      <c r="M1314" s="284">
        <f>IF(ISBLANK(INDEX('Policy Characteristics'!G:G,MATCH($C1314,'Policy Characteristics'!$C:$C,0))),"",INDEX('Policy Characteristics'!G:G,MATCH($C1314,'Policy Characteristics'!$C:$C,0)))</f>
        <v>1</v>
      </c>
      <c r="N1314" s="284">
        <f>IF(ISBLANK(INDEX('Policy Characteristics'!H:H,MATCH($C1314,'Policy Characteristics'!$C:$C,0))),"",INDEX('Policy Characteristics'!H:H,MATCH($C1314,'Policy Characteristics'!$C:$C,0)))</f>
        <v>0.01</v>
      </c>
      <c r="O1314" s="276" t="str">
        <f>IF(ISBLANK(INDEX('Policy Characteristics'!I:I,MATCH($C1314,'Policy Characteristics'!$C:$C,0))),"",INDEX('Policy Characteristics'!I:I,MATCH($C1314,'Policy Characteristics'!$C:$C,0)))</f>
        <v>% of price deregulated</v>
      </c>
      <c r="P1314" s="276" t="str">
        <f>IF(ISBLANK(INDEX('Policy Characteristics'!J:J,MATCH($C1314,'Policy Characteristics'!$C:$C,0))),"",INDEX('Policy Characteristics'!J:J,MATCH($C1314,'Policy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4" s="276" t="str">
        <f>IF(ISBLANK(INDEX('Policy Characteristics'!K:K,MATCH($C1314,'Policy Characteristics'!$C:$C,0))),"",INDEX('Policy Characteristics'!K:K,MATCH($C1314,'Policy Characteristics'!$C:$C,0)))</f>
        <v>fuels.html#fuel-price-deregulation</v>
      </c>
      <c r="R1314" s="276" t="str">
        <f>IF(ISBLANK(INDEX('Policy Characteristics'!L:L,MATCH($C1314,'Policy Characteristics'!$C:$C,0))),"",INDEX('Policy Characteristics'!L:L,MATCH($C1314,'Policy Characteristics'!$C:$C,0)))</f>
        <v/>
      </c>
    </row>
    <row r="1315" spans="1:18" s="2" customFormat="1" x14ac:dyDescent="0.25">
      <c r="A1315" s="276" t="str">
        <f>IF(ISBLANK(INDEX('Policy Characteristics'!A:A,MATCH($C1315,'Policy Characteristics'!$C:$C,0))),"",INDEX('Policy Characteristics'!A:A,MATCH($C1315,'Policy Characteristics'!$C:$C,0)))</f>
        <v>Cross-Sector</v>
      </c>
      <c r="B1315" s="285" t="str">
        <f>IF(ISBLANK(INDEX('Policy Characteristics'!B:B,MATCH($C1315,'Policy Characteristics'!$C:$C,0))),"",INDEX('Policy Characteristics'!B:B,MATCH($C1315,'Policy Characteristics'!$C:$C,0)))</f>
        <v>Fuel Price Deregulation</v>
      </c>
      <c r="C1315" s="276" t="str">
        <f t="shared" si="57"/>
        <v>Fuel Price Deregulation</v>
      </c>
      <c r="D1315" s="6" t="s">
        <v>2492</v>
      </c>
      <c r="E1315" s="47"/>
      <c r="F1315" s="6" t="s">
        <v>2496</v>
      </c>
      <c r="G1315" s="6"/>
      <c r="H1315" s="44">
        <v>736</v>
      </c>
      <c r="I1315" s="348" t="s">
        <v>45</v>
      </c>
      <c r="J1315" s="277" t="str">
        <f>IF(ISBLANK(INDEX('Policy Characteristics'!D:D,MATCH($C1315,'Policy Characteristics'!$C:$C,0))),"",INDEX('Policy Characteristics'!D:D,MATCH($C1315,'Policy Characteristics'!$C:$C,0)))</f>
        <v>Fuel Price Deregulation</v>
      </c>
      <c r="K1315" s="276" t="str">
        <f>IF(ISBLANK(INDEX('Policy Characteristics'!E:E,MATCH($C1315,'Policy Characteristics'!$C:$C,0))),"",INDEX('Policy Characteristics'!E:E,MATCH($C1315,'Policy Characteristics'!$C:$C,0)))</f>
        <v>cross fuel price deregulation</v>
      </c>
      <c r="L1315" s="284">
        <f>IF(ISBLANK(INDEX('Policy Characteristics'!F:F,MATCH($C1315,'Policy Characteristics'!$C:$C,0))),"",INDEX('Policy Characteristics'!F:F,MATCH($C1315,'Policy Characteristics'!$C:$C,0)))</f>
        <v>0</v>
      </c>
      <c r="M1315" s="284">
        <f>IF(ISBLANK(INDEX('Policy Characteristics'!G:G,MATCH($C1315,'Policy Characteristics'!$C:$C,0))),"",INDEX('Policy Characteristics'!G:G,MATCH($C1315,'Policy Characteristics'!$C:$C,0)))</f>
        <v>1</v>
      </c>
      <c r="N1315" s="284">
        <f>IF(ISBLANK(INDEX('Policy Characteristics'!H:H,MATCH($C1315,'Policy Characteristics'!$C:$C,0))),"",INDEX('Policy Characteristics'!H:H,MATCH($C1315,'Policy Characteristics'!$C:$C,0)))</f>
        <v>0.01</v>
      </c>
      <c r="O1315" s="276" t="str">
        <f>IF(ISBLANK(INDEX('Policy Characteristics'!I:I,MATCH($C1315,'Policy Characteristics'!$C:$C,0))),"",INDEX('Policy Characteristics'!I:I,MATCH($C1315,'Policy Characteristics'!$C:$C,0)))</f>
        <v>% of price deregulated</v>
      </c>
      <c r="P1315" s="276" t="str">
        <f>IF(ISBLANK(INDEX('Policy Characteristics'!J:J,MATCH($C1315,'Policy Characteristics'!$C:$C,0))),"",INDEX('Policy Characteristics'!J:J,MATCH($C1315,'Policy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5" s="276" t="str">
        <f>IF(ISBLANK(INDEX('Policy Characteristics'!K:K,MATCH($C1315,'Policy Characteristics'!$C:$C,0))),"",INDEX('Policy Characteristics'!K:K,MATCH($C1315,'Policy Characteristics'!$C:$C,0)))</f>
        <v>fuels.html#fuel-price-deregulation</v>
      </c>
      <c r="R1315" s="276" t="str">
        <f>IF(ISBLANK(INDEX('Policy Characteristics'!L:L,MATCH($C1315,'Policy Characteristics'!$C:$C,0))),"",INDEX('Policy Characteristics'!L:L,MATCH($C1315,'Policy Characteristics'!$C:$C,0)))</f>
        <v/>
      </c>
    </row>
    <row r="1316" spans="1:18" s="2" customFormat="1" x14ac:dyDescent="0.25">
      <c r="A1316" s="276" t="str">
        <f>IF(ISBLANK(INDEX('Policy Characteristics'!A:A,MATCH($C1316,'Policy Characteristics'!$C:$C,0))),"",INDEX('Policy Characteristics'!A:A,MATCH($C1316,'Policy Characteristics'!$C:$C,0)))</f>
        <v>Cross-Sector</v>
      </c>
      <c r="B1316" s="285" t="str">
        <f>IF(ISBLANK(INDEX('Policy Characteristics'!B:B,MATCH($C1316,'Policy Characteristics'!$C:$C,0))),"",INDEX('Policy Characteristics'!B:B,MATCH($C1316,'Policy Characteristics'!$C:$C,0)))</f>
        <v>Fuel Price Deregulation</v>
      </c>
      <c r="C1316" s="276" t="str">
        <f t="shared" si="57"/>
        <v>Fuel Price Deregulation</v>
      </c>
      <c r="D1316" s="6" t="s">
        <v>2493</v>
      </c>
      <c r="E1316" s="47"/>
      <c r="F1316" s="6" t="s">
        <v>2497</v>
      </c>
      <c r="G1316" s="6"/>
      <c r="H1316" s="44">
        <v>737</v>
      </c>
      <c r="I1316" s="348" t="s">
        <v>45</v>
      </c>
      <c r="J1316" s="277" t="str">
        <f>IF(ISBLANK(INDEX('Policy Characteristics'!D:D,MATCH($C1316,'Policy Characteristics'!$C:$C,0))),"",INDEX('Policy Characteristics'!D:D,MATCH($C1316,'Policy Characteristics'!$C:$C,0)))</f>
        <v>Fuel Price Deregulation</v>
      </c>
      <c r="K1316" s="276" t="str">
        <f>IF(ISBLANK(INDEX('Policy Characteristics'!E:E,MATCH($C1316,'Policy Characteristics'!$C:$C,0))),"",INDEX('Policy Characteristics'!E:E,MATCH($C1316,'Policy Characteristics'!$C:$C,0)))</f>
        <v>cross fuel price deregulation</v>
      </c>
      <c r="L1316" s="284">
        <f>IF(ISBLANK(INDEX('Policy Characteristics'!F:F,MATCH($C1316,'Policy Characteristics'!$C:$C,0))),"",INDEX('Policy Characteristics'!F:F,MATCH($C1316,'Policy Characteristics'!$C:$C,0)))</f>
        <v>0</v>
      </c>
      <c r="M1316" s="284">
        <f>IF(ISBLANK(INDEX('Policy Characteristics'!G:G,MATCH($C1316,'Policy Characteristics'!$C:$C,0))),"",INDEX('Policy Characteristics'!G:G,MATCH($C1316,'Policy Characteristics'!$C:$C,0)))</f>
        <v>1</v>
      </c>
      <c r="N1316" s="284">
        <f>IF(ISBLANK(INDEX('Policy Characteristics'!H:H,MATCH($C1316,'Policy Characteristics'!$C:$C,0))),"",INDEX('Policy Characteristics'!H:H,MATCH($C1316,'Policy Characteristics'!$C:$C,0)))</f>
        <v>0.01</v>
      </c>
      <c r="O1316" s="276" t="str">
        <f>IF(ISBLANK(INDEX('Policy Characteristics'!I:I,MATCH($C1316,'Policy Characteristics'!$C:$C,0))),"",INDEX('Policy Characteristics'!I:I,MATCH($C1316,'Policy Characteristics'!$C:$C,0)))</f>
        <v>% of price deregulated</v>
      </c>
      <c r="P1316" s="276" t="str">
        <f>IF(ISBLANK(INDEX('Policy Characteristics'!J:J,MATCH($C1316,'Policy Characteristics'!$C:$C,0))),"",INDEX('Policy Characteristics'!J:J,MATCH($C1316,'Policy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316" s="276" t="str">
        <f>IF(ISBLANK(INDEX('Policy Characteristics'!K:K,MATCH($C1316,'Policy Characteristics'!$C:$C,0))),"",INDEX('Policy Characteristics'!K:K,MATCH($C1316,'Policy Characteristics'!$C:$C,0)))</f>
        <v>fuels.html#fuel-price-deregulation</v>
      </c>
      <c r="R1316" s="276" t="str">
        <f>IF(ISBLANK(INDEX('Policy Characteristics'!L:L,MATCH($C1316,'Policy Characteristics'!$C:$C,0))),"",INDEX('Policy Characteristics'!L:L,MATCH($C1316,'Policy Characteristics'!$C:$C,0)))</f>
        <v/>
      </c>
    </row>
    <row r="1317" spans="1:18" s="4" customFormat="1" x14ac:dyDescent="0.25">
      <c r="A1317" s="276" t="str">
        <f>IF(ISBLANK(INDEX('Policy Characteristics'!A:A,MATCH($C1317,'Policy Characteristics'!$C:$C,0))),"",INDEX('Policy Characteristics'!A:A,MATCH($C1317,'Policy Characteristics'!$C:$C,0)))</f>
        <v>Cross-Sector</v>
      </c>
      <c r="B1317" s="285" t="str">
        <f>IF(ISBLANK(INDEX('Policy Characteristics'!B:B,MATCH($C1317,'Policy Characteristics'!$C:$C,0))),"",INDEX('Policy Characteristics'!B:B,MATCH($C1317,'Policy Characteristics'!$C:$C,0)))</f>
        <v>Fuel Taxes or Subsidies</v>
      </c>
      <c r="C1317" t="s">
        <v>3326</v>
      </c>
      <c r="D1317" s="47" t="s">
        <v>53</v>
      </c>
      <c r="E1317" s="47"/>
      <c r="F1317" s="47" t="s">
        <v>94</v>
      </c>
      <c r="G1317" s="47"/>
      <c r="H1317" s="44">
        <v>78</v>
      </c>
      <c r="I1317" s="347" t="s">
        <v>44</v>
      </c>
      <c r="J1317" s="277" t="str">
        <f>IF(ISBLANK(INDEX('Policy Characteristics'!D:D,MATCH($C1317,'Policy Characteristics'!$C:$C,0))),"",INDEX('Policy Characteristics'!D:D,MATCH($C1317,'Policy Characteristics'!$C:$C,0)))</f>
        <v>Fuel Taxes or Subsidies</v>
      </c>
      <c r="K1317" s="276" t="str">
        <f>IF(ISBLANK(INDEX('Policy Characteristics'!E:E,MATCH($C1317,'Policy Characteristics'!$C:$C,0))),"",INDEX('Policy Characteristics'!E:E,MATCH($C1317,'Policy Characteristics'!$C:$C,0)))</f>
        <v>cross fuel tax</v>
      </c>
      <c r="L1317" s="284">
        <f>IF(ISBLANK(INDEX('Policy Characteristics'!F:F,MATCH($C1317,'Policy Characteristics'!$C:$C,0))),"",INDEX('Policy Characteristics'!F:F,MATCH($C1317,'Policy Characteristics'!$C:$C,0)))</f>
        <v>-0.5</v>
      </c>
      <c r="M1317" s="284">
        <f>IF(ISBLANK(INDEX('Policy Characteristics'!G:G,MATCH($C1317,'Policy Characteristics'!$C:$C,0))),"",INDEX('Policy Characteristics'!G:G,MATCH($C1317,'Policy Characteristics'!$C:$C,0)))</f>
        <v>0.5</v>
      </c>
      <c r="N1317" s="284">
        <f>IF(ISBLANK(INDEX('Policy Characteristics'!H:H,MATCH($C1317,'Policy Characteristics'!$C:$C,0))),"",INDEX('Policy Characteristics'!H:H,MATCH($C1317,'Policy Characteristics'!$C:$C,0)))</f>
        <v>0.01</v>
      </c>
      <c r="O1317" s="276" t="str">
        <f>IF(ISBLANK(INDEX('Policy Characteristics'!I:I,MATCH($C1317,'Policy Characteristics'!$C:$C,0))),"",INDEX('Policy Characteristics'!I:I,MATCH($C1317,'Policy Characteristics'!$C:$C,0)))</f>
        <v>% of BAU price</v>
      </c>
      <c r="P1317" s="276" t="str">
        <f>IF(ISBLANK(INDEX('Policy Characteristics'!J:J,MATCH($C1317,'Policy Characteristics'!$C:$C,0))),"",INDEX('Policy Characteristics'!J:J,MATCH($C1317,'Policy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7" s="276" t="str">
        <f>IF(ISBLANK(INDEX('Policy Characteristics'!K:K,MATCH($C1317,'Policy Characteristics'!$C:$C,0))),"",INDEX('Policy Characteristics'!K:K,MATCH($C1317,'Policy Characteristics'!$C:$C,0)))</f>
        <v>fuels.html#fuel-taxes</v>
      </c>
      <c r="R1317" s="276" t="str">
        <f>IF(ISBLANK(INDEX('Policy Characteristics'!L:L,MATCH($C1317,'Policy Characteristics'!$C:$C,0))),"",INDEX('Policy Characteristics'!L:L,MATCH($C1317,'Policy Characteristics'!$C:$C,0)))</f>
        <v>fuel-taxes.html</v>
      </c>
    </row>
    <row r="1318" spans="1:18" s="4" customFormat="1" x14ac:dyDescent="0.25">
      <c r="A1318" s="276" t="str">
        <f>IF(ISBLANK(INDEX('Policy Characteristics'!A:A,MATCH($C1318,'Policy Characteristics'!$C:$C,0))),"",INDEX('Policy Characteristics'!A:A,MATCH($C1318,'Policy Characteristics'!$C:$C,0)))</f>
        <v>Cross-Sector</v>
      </c>
      <c r="B1318" s="285" t="str">
        <f>IF(ISBLANK(INDEX('Policy Characteristics'!B:B,MATCH($C1318,'Policy Characteristics'!$C:$C,0))),"",INDEX('Policy Characteristics'!B:B,MATCH($C1318,'Policy Characteristics'!$C:$C,0)))</f>
        <v>Fuel Taxes or Subsidies</v>
      </c>
      <c r="C1318" s="343" t="str">
        <f t="shared" ref="C1318:C1330" si="58">C$1317</f>
        <v>Additional Fuel Tax or Subsidy Rate by Fuel</v>
      </c>
      <c r="D1318" s="6" t="s">
        <v>464</v>
      </c>
      <c r="E1318" s="6"/>
      <c r="F1318" s="6" t="s">
        <v>461</v>
      </c>
      <c r="G1318" s="48"/>
      <c r="H1318" s="44">
        <v>79</v>
      </c>
      <c r="I1318" s="348" t="s">
        <v>44</v>
      </c>
      <c r="J1318" s="277" t="str">
        <f>IF(ISBLANK(INDEX('Policy Characteristics'!D:D,MATCH($C1318,'Policy Characteristics'!$C:$C,0))),"",INDEX('Policy Characteristics'!D:D,MATCH($C1318,'Policy Characteristics'!$C:$C,0)))</f>
        <v>Fuel Taxes or Subsidies</v>
      </c>
      <c r="K1318" s="276" t="str">
        <f>IF(ISBLANK(INDEX('Policy Characteristics'!E:E,MATCH($C1318,'Policy Characteristics'!$C:$C,0))),"",INDEX('Policy Characteristics'!E:E,MATCH($C1318,'Policy Characteristics'!$C:$C,0)))</f>
        <v>cross fuel tax</v>
      </c>
      <c r="L1318" s="284">
        <f>IF(ISBLANK(INDEX('Policy Characteristics'!F:F,MATCH($C1318,'Policy Characteristics'!$C:$C,0))),"",INDEX('Policy Characteristics'!F:F,MATCH($C1318,'Policy Characteristics'!$C:$C,0)))</f>
        <v>-0.5</v>
      </c>
      <c r="M1318" s="284">
        <f>IF(ISBLANK(INDEX('Policy Characteristics'!G:G,MATCH($C1318,'Policy Characteristics'!$C:$C,0))),"",INDEX('Policy Characteristics'!G:G,MATCH($C1318,'Policy Characteristics'!$C:$C,0)))</f>
        <v>0.5</v>
      </c>
      <c r="N1318" s="284">
        <f>IF(ISBLANK(INDEX('Policy Characteristics'!H:H,MATCH($C1318,'Policy Characteristics'!$C:$C,0))),"",INDEX('Policy Characteristics'!H:H,MATCH($C1318,'Policy Characteristics'!$C:$C,0)))</f>
        <v>0.01</v>
      </c>
      <c r="O1318" s="276" t="str">
        <f>IF(ISBLANK(INDEX('Policy Characteristics'!I:I,MATCH($C1318,'Policy Characteristics'!$C:$C,0))),"",INDEX('Policy Characteristics'!I:I,MATCH($C1318,'Policy Characteristics'!$C:$C,0)))</f>
        <v>% of BAU price</v>
      </c>
      <c r="P1318" s="276" t="str">
        <f>IF(ISBLANK(INDEX('Policy Characteristics'!J:J,MATCH($C1318,'Policy Characteristics'!$C:$C,0))),"",INDEX('Policy Characteristics'!J:J,MATCH($C1318,'Policy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8" s="276" t="str">
        <f>IF(ISBLANK(INDEX('Policy Characteristics'!K:K,MATCH($C1318,'Policy Characteristics'!$C:$C,0))),"",INDEX('Policy Characteristics'!K:K,MATCH($C1318,'Policy Characteristics'!$C:$C,0)))</f>
        <v>fuels.html#fuel-taxes</v>
      </c>
      <c r="R1318" s="276" t="str">
        <f>IF(ISBLANK(INDEX('Policy Characteristics'!L:L,MATCH($C1318,'Policy Characteristics'!$C:$C,0))),"",INDEX('Policy Characteristics'!L:L,MATCH($C1318,'Policy Characteristics'!$C:$C,0)))</f>
        <v>fuel-taxes.html</v>
      </c>
    </row>
    <row r="1319" spans="1:18" s="4" customFormat="1" x14ac:dyDescent="0.25">
      <c r="A1319" s="276" t="str">
        <f>IF(ISBLANK(INDEX('Policy Characteristics'!A:A,MATCH($C1319,'Policy Characteristics'!$C:$C,0))),"",INDEX('Policy Characteristics'!A:A,MATCH($C1319,'Policy Characteristics'!$C:$C,0)))</f>
        <v>Cross-Sector</v>
      </c>
      <c r="B1319" s="285" t="str">
        <f>IF(ISBLANK(INDEX('Policy Characteristics'!B:B,MATCH($C1319,'Policy Characteristics'!$C:$C,0))),"",INDEX('Policy Characteristics'!B:B,MATCH($C1319,'Policy Characteristics'!$C:$C,0)))</f>
        <v>Fuel Taxes or Subsidies</v>
      </c>
      <c r="C1319" s="343" t="str">
        <f t="shared" si="58"/>
        <v>Additional Fuel Tax or Subsidy Rate by Fuel</v>
      </c>
      <c r="D1319" s="6" t="s">
        <v>47</v>
      </c>
      <c r="E1319" s="6"/>
      <c r="F1319" s="6" t="s">
        <v>88</v>
      </c>
      <c r="G1319" s="48"/>
      <c r="H1319" s="44">
        <v>80</v>
      </c>
      <c r="I1319" s="348" t="s">
        <v>44</v>
      </c>
      <c r="J1319" s="277" t="str">
        <f>IF(ISBLANK(INDEX('Policy Characteristics'!D:D,MATCH($C1319,'Policy Characteristics'!$C:$C,0))),"",INDEX('Policy Characteristics'!D:D,MATCH($C1319,'Policy Characteristics'!$C:$C,0)))</f>
        <v>Fuel Taxes or Subsidies</v>
      </c>
      <c r="K1319" s="276" t="str">
        <f>IF(ISBLANK(INDEX('Policy Characteristics'!E:E,MATCH($C1319,'Policy Characteristics'!$C:$C,0))),"",INDEX('Policy Characteristics'!E:E,MATCH($C1319,'Policy Characteristics'!$C:$C,0)))</f>
        <v>cross fuel tax</v>
      </c>
      <c r="L1319" s="284">
        <f>IF(ISBLANK(INDEX('Policy Characteristics'!F:F,MATCH($C1319,'Policy Characteristics'!$C:$C,0))),"",INDEX('Policy Characteristics'!F:F,MATCH($C1319,'Policy Characteristics'!$C:$C,0)))</f>
        <v>-0.5</v>
      </c>
      <c r="M1319" s="284">
        <f>IF(ISBLANK(INDEX('Policy Characteristics'!G:G,MATCH($C1319,'Policy Characteristics'!$C:$C,0))),"",INDEX('Policy Characteristics'!G:G,MATCH($C1319,'Policy Characteristics'!$C:$C,0)))</f>
        <v>0.5</v>
      </c>
      <c r="N1319" s="284">
        <f>IF(ISBLANK(INDEX('Policy Characteristics'!H:H,MATCH($C1319,'Policy Characteristics'!$C:$C,0))),"",INDEX('Policy Characteristics'!H:H,MATCH($C1319,'Policy Characteristics'!$C:$C,0)))</f>
        <v>0.01</v>
      </c>
      <c r="O1319" s="276" t="str">
        <f>IF(ISBLANK(INDEX('Policy Characteristics'!I:I,MATCH($C1319,'Policy Characteristics'!$C:$C,0))),"",INDEX('Policy Characteristics'!I:I,MATCH($C1319,'Policy Characteristics'!$C:$C,0)))</f>
        <v>% of BAU price</v>
      </c>
      <c r="P1319" s="276" t="str">
        <f>IF(ISBLANK(INDEX('Policy Characteristics'!J:J,MATCH($C1319,'Policy Characteristics'!$C:$C,0))),"",INDEX('Policy Characteristics'!J:J,MATCH($C1319,'Policy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19" s="276" t="str">
        <f>IF(ISBLANK(INDEX('Policy Characteristics'!K:K,MATCH($C1319,'Policy Characteristics'!$C:$C,0))),"",INDEX('Policy Characteristics'!K:K,MATCH($C1319,'Policy Characteristics'!$C:$C,0)))</f>
        <v>fuels.html#fuel-taxes</v>
      </c>
      <c r="R1319" s="276" t="str">
        <f>IF(ISBLANK(INDEX('Policy Characteristics'!L:L,MATCH($C1319,'Policy Characteristics'!$C:$C,0))),"",INDEX('Policy Characteristics'!L:L,MATCH($C1319,'Policy Characteristics'!$C:$C,0)))</f>
        <v>fuel-taxes.html</v>
      </c>
    </row>
    <row r="1320" spans="1:18" s="4" customFormat="1" x14ac:dyDescent="0.25">
      <c r="A1320" s="276" t="str">
        <f>IF(ISBLANK(INDEX('Policy Characteristics'!A:A,MATCH($C1320,'Policy Characteristics'!$C:$C,0))),"",INDEX('Policy Characteristics'!A:A,MATCH($C1320,'Policy Characteristics'!$C:$C,0)))</f>
        <v>Cross-Sector</v>
      </c>
      <c r="B1320" s="285" t="str">
        <f>IF(ISBLANK(INDEX('Policy Characteristics'!B:B,MATCH($C1320,'Policy Characteristics'!$C:$C,0))),"",INDEX('Policy Characteristics'!B:B,MATCH($C1320,'Policy Characteristics'!$C:$C,0)))</f>
        <v>Fuel Taxes or Subsidies</v>
      </c>
      <c r="C1320" s="343" t="str">
        <f t="shared" si="58"/>
        <v>Additional Fuel Tax or Subsidy Rate by Fuel</v>
      </c>
      <c r="D1320" s="6" t="s">
        <v>48</v>
      </c>
      <c r="E1320" s="6"/>
      <c r="F1320" s="6" t="s">
        <v>89</v>
      </c>
      <c r="G1320" s="48"/>
      <c r="H1320" s="44">
        <v>738</v>
      </c>
      <c r="I1320" s="348" t="s">
        <v>45</v>
      </c>
      <c r="J1320" s="277" t="str">
        <f>IF(ISBLANK(INDEX('Policy Characteristics'!D:D,MATCH($C1320,'Policy Characteristics'!$C:$C,0))),"",INDEX('Policy Characteristics'!D:D,MATCH($C1320,'Policy Characteristics'!$C:$C,0)))</f>
        <v>Fuel Taxes or Subsidies</v>
      </c>
      <c r="K1320" s="276" t="str">
        <f>IF(ISBLANK(INDEX('Policy Characteristics'!E:E,MATCH($C1320,'Policy Characteristics'!$C:$C,0))),"",INDEX('Policy Characteristics'!E:E,MATCH($C1320,'Policy Characteristics'!$C:$C,0)))</f>
        <v>cross fuel tax</v>
      </c>
      <c r="L1320" s="284">
        <f>IF(ISBLANK(INDEX('Policy Characteristics'!F:F,MATCH($C1320,'Policy Characteristics'!$C:$C,0))),"",INDEX('Policy Characteristics'!F:F,MATCH($C1320,'Policy Characteristics'!$C:$C,0)))</f>
        <v>-0.5</v>
      </c>
      <c r="M1320" s="284">
        <f>IF(ISBLANK(INDEX('Policy Characteristics'!G:G,MATCH($C1320,'Policy Characteristics'!$C:$C,0))),"",INDEX('Policy Characteristics'!G:G,MATCH($C1320,'Policy Characteristics'!$C:$C,0)))</f>
        <v>0.5</v>
      </c>
      <c r="N1320" s="284">
        <f>IF(ISBLANK(INDEX('Policy Characteristics'!H:H,MATCH($C1320,'Policy Characteristics'!$C:$C,0))),"",INDEX('Policy Characteristics'!H:H,MATCH($C1320,'Policy Characteristics'!$C:$C,0)))</f>
        <v>0.01</v>
      </c>
      <c r="O1320" s="276" t="str">
        <f>IF(ISBLANK(INDEX('Policy Characteristics'!I:I,MATCH($C1320,'Policy Characteristics'!$C:$C,0))),"",INDEX('Policy Characteristics'!I:I,MATCH($C1320,'Policy Characteristics'!$C:$C,0)))</f>
        <v>% of BAU price</v>
      </c>
      <c r="P1320" s="276" t="str">
        <f>IF(ISBLANK(INDEX('Policy Characteristics'!J:J,MATCH($C1320,'Policy Characteristics'!$C:$C,0))),"",INDEX('Policy Characteristics'!J:J,MATCH($C1320,'Policy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0" s="276" t="str">
        <f>IF(ISBLANK(INDEX('Policy Characteristics'!K:K,MATCH($C1320,'Policy Characteristics'!$C:$C,0))),"",INDEX('Policy Characteristics'!K:K,MATCH($C1320,'Policy Characteristics'!$C:$C,0)))</f>
        <v>fuels.html#fuel-taxes</v>
      </c>
      <c r="R1320" s="276" t="str">
        <f>IF(ISBLANK(INDEX('Policy Characteristics'!L:L,MATCH($C1320,'Policy Characteristics'!$C:$C,0))),"",INDEX('Policy Characteristics'!L:L,MATCH($C1320,'Policy Characteristics'!$C:$C,0)))</f>
        <v>fuel-taxes.html</v>
      </c>
    </row>
    <row r="1321" spans="1:18" s="4" customFormat="1" x14ac:dyDescent="0.25">
      <c r="A1321" s="276" t="str">
        <f>IF(ISBLANK(INDEX('Policy Characteristics'!A:A,MATCH($C1321,'Policy Characteristics'!$C:$C,0))),"",INDEX('Policy Characteristics'!A:A,MATCH($C1321,'Policy Characteristics'!$C:$C,0)))</f>
        <v>Cross-Sector</v>
      </c>
      <c r="B1321" s="285" t="str">
        <f>IF(ISBLANK(INDEX('Policy Characteristics'!B:B,MATCH($C1321,'Policy Characteristics'!$C:$C,0))),"",INDEX('Policy Characteristics'!B:B,MATCH($C1321,'Policy Characteristics'!$C:$C,0)))</f>
        <v>Fuel Taxes or Subsidies</v>
      </c>
      <c r="C1321" s="343" t="str">
        <f t="shared" si="58"/>
        <v>Additional Fuel Tax or Subsidy Rate by Fuel</v>
      </c>
      <c r="D1321" s="6" t="s">
        <v>52</v>
      </c>
      <c r="E1321" s="6"/>
      <c r="F1321" s="6" t="s">
        <v>93</v>
      </c>
      <c r="G1321" s="48"/>
      <c r="H1321" s="44">
        <v>739</v>
      </c>
      <c r="I1321" s="348" t="s">
        <v>45</v>
      </c>
      <c r="J1321" s="277" t="str">
        <f>IF(ISBLANK(INDEX('Policy Characteristics'!D:D,MATCH($C1321,'Policy Characteristics'!$C:$C,0))),"",INDEX('Policy Characteristics'!D:D,MATCH($C1321,'Policy Characteristics'!$C:$C,0)))</f>
        <v>Fuel Taxes or Subsidies</v>
      </c>
      <c r="K1321" s="276" t="str">
        <f>IF(ISBLANK(INDEX('Policy Characteristics'!E:E,MATCH($C1321,'Policy Characteristics'!$C:$C,0))),"",INDEX('Policy Characteristics'!E:E,MATCH($C1321,'Policy Characteristics'!$C:$C,0)))</f>
        <v>cross fuel tax</v>
      </c>
      <c r="L1321" s="284">
        <f>IF(ISBLANK(INDEX('Policy Characteristics'!F:F,MATCH($C1321,'Policy Characteristics'!$C:$C,0))),"",INDEX('Policy Characteristics'!F:F,MATCH($C1321,'Policy Characteristics'!$C:$C,0)))</f>
        <v>-0.5</v>
      </c>
      <c r="M1321" s="284">
        <f>IF(ISBLANK(INDEX('Policy Characteristics'!G:G,MATCH($C1321,'Policy Characteristics'!$C:$C,0))),"",INDEX('Policy Characteristics'!G:G,MATCH($C1321,'Policy Characteristics'!$C:$C,0)))</f>
        <v>0.5</v>
      </c>
      <c r="N1321" s="284">
        <f>IF(ISBLANK(INDEX('Policy Characteristics'!H:H,MATCH($C1321,'Policy Characteristics'!$C:$C,0))),"",INDEX('Policy Characteristics'!H:H,MATCH($C1321,'Policy Characteristics'!$C:$C,0)))</f>
        <v>0.01</v>
      </c>
      <c r="O1321" s="276" t="str">
        <f>IF(ISBLANK(INDEX('Policy Characteristics'!I:I,MATCH($C1321,'Policy Characteristics'!$C:$C,0))),"",INDEX('Policy Characteristics'!I:I,MATCH($C1321,'Policy Characteristics'!$C:$C,0)))</f>
        <v>% of BAU price</v>
      </c>
      <c r="P1321" s="276" t="str">
        <f>IF(ISBLANK(INDEX('Policy Characteristics'!J:J,MATCH($C1321,'Policy Characteristics'!$C:$C,0))),"",INDEX('Policy Characteristics'!J:J,MATCH($C1321,'Policy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1" s="276" t="str">
        <f>IF(ISBLANK(INDEX('Policy Characteristics'!K:K,MATCH($C1321,'Policy Characteristics'!$C:$C,0))),"",INDEX('Policy Characteristics'!K:K,MATCH($C1321,'Policy Characteristics'!$C:$C,0)))</f>
        <v>fuels.html#fuel-taxes</v>
      </c>
      <c r="R1321" s="276" t="str">
        <f>IF(ISBLANK(INDEX('Policy Characteristics'!L:L,MATCH($C1321,'Policy Characteristics'!$C:$C,0))),"",INDEX('Policy Characteristics'!L:L,MATCH($C1321,'Policy Characteristics'!$C:$C,0)))</f>
        <v>fuel-taxes.html</v>
      </c>
    </row>
    <row r="1322" spans="1:18" s="4" customFormat="1" x14ac:dyDescent="0.25">
      <c r="A1322" s="276" t="str">
        <f>IF(ISBLANK(INDEX('Policy Characteristics'!A:A,MATCH($C1322,'Policy Characteristics'!$C:$C,0))),"",INDEX('Policy Characteristics'!A:A,MATCH($C1322,'Policy Characteristics'!$C:$C,0)))</f>
        <v>Cross-Sector</v>
      </c>
      <c r="B1322" s="285" t="str">
        <f>IF(ISBLANK(INDEX('Policy Characteristics'!B:B,MATCH($C1322,'Policy Characteristics'!$C:$C,0))),"",INDEX('Policy Characteristics'!B:B,MATCH($C1322,'Policy Characteristics'!$C:$C,0)))</f>
        <v>Fuel Taxes or Subsidies</v>
      </c>
      <c r="C1322" s="343" t="str">
        <f t="shared" si="58"/>
        <v>Additional Fuel Tax or Subsidy Rate by Fuel</v>
      </c>
      <c r="D1322" s="6" t="s">
        <v>54</v>
      </c>
      <c r="E1322" s="6"/>
      <c r="F1322" s="6" t="s">
        <v>96</v>
      </c>
      <c r="G1322" s="48"/>
      <c r="H1322" s="44">
        <v>81</v>
      </c>
      <c r="I1322" s="348" t="s">
        <v>44</v>
      </c>
      <c r="J1322" s="277" t="str">
        <f>IF(ISBLANK(INDEX('Policy Characteristics'!D:D,MATCH($C1322,'Policy Characteristics'!$C:$C,0))),"",INDEX('Policy Characteristics'!D:D,MATCH($C1322,'Policy Characteristics'!$C:$C,0)))</f>
        <v>Fuel Taxes or Subsidies</v>
      </c>
      <c r="K1322" s="276" t="str">
        <f>IF(ISBLANK(INDEX('Policy Characteristics'!E:E,MATCH($C1322,'Policy Characteristics'!$C:$C,0))),"",INDEX('Policy Characteristics'!E:E,MATCH($C1322,'Policy Characteristics'!$C:$C,0)))</f>
        <v>cross fuel tax</v>
      </c>
      <c r="L1322" s="284">
        <f>IF(ISBLANK(INDEX('Policy Characteristics'!F:F,MATCH($C1322,'Policy Characteristics'!$C:$C,0))),"",INDEX('Policy Characteristics'!F:F,MATCH($C1322,'Policy Characteristics'!$C:$C,0)))</f>
        <v>-0.5</v>
      </c>
      <c r="M1322" s="284">
        <f>IF(ISBLANK(INDEX('Policy Characteristics'!G:G,MATCH($C1322,'Policy Characteristics'!$C:$C,0))),"",INDEX('Policy Characteristics'!G:G,MATCH($C1322,'Policy Characteristics'!$C:$C,0)))</f>
        <v>0.5</v>
      </c>
      <c r="N1322" s="284">
        <f>IF(ISBLANK(INDEX('Policy Characteristics'!H:H,MATCH($C1322,'Policy Characteristics'!$C:$C,0))),"",INDEX('Policy Characteristics'!H:H,MATCH($C1322,'Policy Characteristics'!$C:$C,0)))</f>
        <v>0.01</v>
      </c>
      <c r="O1322" s="276" t="str">
        <f>IF(ISBLANK(INDEX('Policy Characteristics'!I:I,MATCH($C1322,'Policy Characteristics'!$C:$C,0))),"",INDEX('Policy Characteristics'!I:I,MATCH($C1322,'Policy Characteristics'!$C:$C,0)))</f>
        <v>% of BAU price</v>
      </c>
      <c r="P1322" s="276" t="str">
        <f>IF(ISBLANK(INDEX('Policy Characteristics'!J:J,MATCH($C1322,'Policy Characteristics'!$C:$C,0))),"",INDEX('Policy Characteristics'!J:J,MATCH($C1322,'Policy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2" s="276" t="str">
        <f>IF(ISBLANK(INDEX('Policy Characteristics'!K:K,MATCH($C1322,'Policy Characteristics'!$C:$C,0))),"",INDEX('Policy Characteristics'!K:K,MATCH($C1322,'Policy Characteristics'!$C:$C,0)))</f>
        <v>fuels.html#fuel-taxes</v>
      </c>
      <c r="R1322" s="276" t="str">
        <f>IF(ISBLANK(INDEX('Policy Characteristics'!L:L,MATCH($C1322,'Policy Characteristics'!$C:$C,0))),"",INDEX('Policy Characteristics'!L:L,MATCH($C1322,'Policy Characteristics'!$C:$C,0)))</f>
        <v>fuel-taxes.html</v>
      </c>
    </row>
    <row r="1323" spans="1:18" s="4" customFormat="1" x14ac:dyDescent="0.25">
      <c r="A1323" s="276" t="str">
        <f>IF(ISBLANK(INDEX('Policy Characteristics'!A:A,MATCH($C1323,'Policy Characteristics'!$C:$C,0))),"",INDEX('Policy Characteristics'!A:A,MATCH($C1323,'Policy Characteristics'!$C:$C,0)))</f>
        <v>Cross-Sector</v>
      </c>
      <c r="B1323" s="285" t="str">
        <f>IF(ISBLANK(INDEX('Policy Characteristics'!B:B,MATCH($C1323,'Policy Characteristics'!$C:$C,0))),"",INDEX('Policy Characteristics'!B:B,MATCH($C1323,'Policy Characteristics'!$C:$C,0)))</f>
        <v>Fuel Taxes or Subsidies</v>
      </c>
      <c r="C1323" s="343" t="str">
        <f t="shared" si="58"/>
        <v>Additional Fuel Tax or Subsidy Rate by Fuel</v>
      </c>
      <c r="D1323" s="6" t="s">
        <v>55</v>
      </c>
      <c r="E1323" s="6"/>
      <c r="F1323" s="6" t="s">
        <v>97</v>
      </c>
      <c r="G1323" s="48"/>
      <c r="H1323" s="44">
        <v>82</v>
      </c>
      <c r="I1323" s="348" t="s">
        <v>44</v>
      </c>
      <c r="J1323" s="277" t="str">
        <f>IF(ISBLANK(INDEX('Policy Characteristics'!D:D,MATCH($C1323,'Policy Characteristics'!$C:$C,0))),"",INDEX('Policy Characteristics'!D:D,MATCH($C1323,'Policy Characteristics'!$C:$C,0)))</f>
        <v>Fuel Taxes or Subsidies</v>
      </c>
      <c r="K1323" s="276" t="str">
        <f>IF(ISBLANK(INDEX('Policy Characteristics'!E:E,MATCH($C1323,'Policy Characteristics'!$C:$C,0))),"",INDEX('Policy Characteristics'!E:E,MATCH($C1323,'Policy Characteristics'!$C:$C,0)))</f>
        <v>cross fuel tax</v>
      </c>
      <c r="L1323" s="284">
        <f>IF(ISBLANK(INDEX('Policy Characteristics'!F:F,MATCH($C1323,'Policy Characteristics'!$C:$C,0))),"",INDEX('Policy Characteristics'!F:F,MATCH($C1323,'Policy Characteristics'!$C:$C,0)))</f>
        <v>-0.5</v>
      </c>
      <c r="M1323" s="284">
        <f>IF(ISBLANK(INDEX('Policy Characteristics'!G:G,MATCH($C1323,'Policy Characteristics'!$C:$C,0))),"",INDEX('Policy Characteristics'!G:G,MATCH($C1323,'Policy Characteristics'!$C:$C,0)))</f>
        <v>0.5</v>
      </c>
      <c r="N1323" s="284">
        <f>IF(ISBLANK(INDEX('Policy Characteristics'!H:H,MATCH($C1323,'Policy Characteristics'!$C:$C,0))),"",INDEX('Policy Characteristics'!H:H,MATCH($C1323,'Policy Characteristics'!$C:$C,0)))</f>
        <v>0.01</v>
      </c>
      <c r="O1323" s="276" t="str">
        <f>IF(ISBLANK(INDEX('Policy Characteristics'!I:I,MATCH($C1323,'Policy Characteristics'!$C:$C,0))),"",INDEX('Policy Characteristics'!I:I,MATCH($C1323,'Policy Characteristics'!$C:$C,0)))</f>
        <v>% of BAU price</v>
      </c>
      <c r="P1323" s="276" t="str">
        <f>IF(ISBLANK(INDEX('Policy Characteristics'!J:J,MATCH($C1323,'Policy Characteristics'!$C:$C,0))),"",INDEX('Policy Characteristics'!J:J,MATCH($C1323,'Policy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3" s="276" t="str">
        <f>IF(ISBLANK(INDEX('Policy Characteristics'!K:K,MATCH($C1323,'Policy Characteristics'!$C:$C,0))),"",INDEX('Policy Characteristics'!K:K,MATCH($C1323,'Policy Characteristics'!$C:$C,0)))</f>
        <v>fuels.html#fuel-taxes</v>
      </c>
      <c r="R1323" s="276" t="str">
        <f>IF(ISBLANK(INDEX('Policy Characteristics'!L:L,MATCH($C1323,'Policy Characteristics'!$C:$C,0))),"",INDEX('Policy Characteristics'!L:L,MATCH($C1323,'Policy Characteristics'!$C:$C,0)))</f>
        <v>fuel-taxes.html</v>
      </c>
    </row>
    <row r="1324" spans="1:18" s="4" customFormat="1" x14ac:dyDescent="0.25">
      <c r="A1324" s="276" t="str">
        <f>IF(ISBLANK(INDEX('Policy Characteristics'!A:A,MATCH($C1324,'Policy Characteristics'!$C:$C,0))),"",INDEX('Policy Characteristics'!A:A,MATCH($C1324,'Policy Characteristics'!$C:$C,0)))</f>
        <v>Cross-Sector</v>
      </c>
      <c r="B1324" s="285" t="str">
        <f>IF(ISBLANK(INDEX('Policy Characteristics'!B:B,MATCH($C1324,'Policy Characteristics'!$C:$C,0))),"",INDEX('Policy Characteristics'!B:B,MATCH($C1324,'Policy Characteristics'!$C:$C,0)))</f>
        <v>Fuel Taxes or Subsidies</v>
      </c>
      <c r="C1324" s="343" t="str">
        <f t="shared" si="58"/>
        <v>Additional Fuel Tax or Subsidy Rate by Fuel</v>
      </c>
      <c r="D1324" s="6" t="s">
        <v>56</v>
      </c>
      <c r="E1324" s="6"/>
      <c r="F1324" s="6" t="s">
        <v>98</v>
      </c>
      <c r="G1324" s="48"/>
      <c r="H1324" s="44">
        <v>740</v>
      </c>
      <c r="I1324" s="348" t="s">
        <v>45</v>
      </c>
      <c r="J1324" s="277" t="str">
        <f>IF(ISBLANK(INDEX('Policy Characteristics'!D:D,MATCH($C1324,'Policy Characteristics'!$C:$C,0))),"",INDEX('Policy Characteristics'!D:D,MATCH($C1324,'Policy Characteristics'!$C:$C,0)))</f>
        <v>Fuel Taxes or Subsidies</v>
      </c>
      <c r="K1324" s="276" t="str">
        <f>IF(ISBLANK(INDEX('Policy Characteristics'!E:E,MATCH($C1324,'Policy Characteristics'!$C:$C,0))),"",INDEX('Policy Characteristics'!E:E,MATCH($C1324,'Policy Characteristics'!$C:$C,0)))</f>
        <v>cross fuel tax</v>
      </c>
      <c r="L1324" s="284">
        <f>IF(ISBLANK(INDEX('Policy Characteristics'!F:F,MATCH($C1324,'Policy Characteristics'!$C:$C,0))),"",INDEX('Policy Characteristics'!F:F,MATCH($C1324,'Policy Characteristics'!$C:$C,0)))</f>
        <v>-0.5</v>
      </c>
      <c r="M1324" s="284">
        <f>IF(ISBLANK(INDEX('Policy Characteristics'!G:G,MATCH($C1324,'Policy Characteristics'!$C:$C,0))),"",INDEX('Policy Characteristics'!G:G,MATCH($C1324,'Policy Characteristics'!$C:$C,0)))</f>
        <v>0.5</v>
      </c>
      <c r="N1324" s="284">
        <f>IF(ISBLANK(INDEX('Policy Characteristics'!H:H,MATCH($C1324,'Policy Characteristics'!$C:$C,0))),"",INDEX('Policy Characteristics'!H:H,MATCH($C1324,'Policy Characteristics'!$C:$C,0)))</f>
        <v>0.01</v>
      </c>
      <c r="O1324" s="276" t="str">
        <f>IF(ISBLANK(INDEX('Policy Characteristics'!I:I,MATCH($C1324,'Policy Characteristics'!$C:$C,0))),"",INDEX('Policy Characteristics'!I:I,MATCH($C1324,'Policy Characteristics'!$C:$C,0)))</f>
        <v>% of BAU price</v>
      </c>
      <c r="P1324" s="276" t="str">
        <f>IF(ISBLANK(INDEX('Policy Characteristics'!J:J,MATCH($C1324,'Policy Characteristics'!$C:$C,0))),"",INDEX('Policy Characteristics'!J:J,MATCH($C1324,'Policy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4" s="276" t="str">
        <f>IF(ISBLANK(INDEX('Policy Characteristics'!K:K,MATCH($C1324,'Policy Characteristics'!$C:$C,0))),"",INDEX('Policy Characteristics'!K:K,MATCH($C1324,'Policy Characteristics'!$C:$C,0)))</f>
        <v>fuels.html#fuel-taxes</v>
      </c>
      <c r="R1324" s="276" t="str">
        <f>IF(ISBLANK(INDEX('Policy Characteristics'!L:L,MATCH($C1324,'Policy Characteristics'!$C:$C,0))),"",INDEX('Policy Characteristics'!L:L,MATCH($C1324,'Policy Characteristics'!$C:$C,0)))</f>
        <v>fuel-taxes.html</v>
      </c>
    </row>
    <row r="1325" spans="1:18" s="4" customFormat="1" x14ac:dyDescent="0.25">
      <c r="A1325" s="276" t="str">
        <f>IF(ISBLANK(INDEX('Policy Characteristics'!A:A,MATCH($C1325,'Policy Characteristics'!$C:$C,0))),"",INDEX('Policy Characteristics'!A:A,MATCH($C1325,'Policy Characteristics'!$C:$C,0)))</f>
        <v>Cross-Sector</v>
      </c>
      <c r="B1325" s="285" t="str">
        <f>IF(ISBLANK(INDEX('Policy Characteristics'!B:B,MATCH($C1325,'Policy Characteristics'!$C:$C,0))),"",INDEX('Policy Characteristics'!B:B,MATCH($C1325,'Policy Characteristics'!$C:$C,0)))</f>
        <v>Fuel Taxes or Subsidies</v>
      </c>
      <c r="C1325" s="343" t="str">
        <f t="shared" si="58"/>
        <v>Additional Fuel Tax or Subsidy Rate by Fuel</v>
      </c>
      <c r="D1325" s="6" t="s">
        <v>57</v>
      </c>
      <c r="E1325" s="6"/>
      <c r="F1325" s="6" t="s">
        <v>99</v>
      </c>
      <c r="G1325" s="48"/>
      <c r="H1325" s="44">
        <v>741</v>
      </c>
      <c r="I1325" s="348" t="s">
        <v>45</v>
      </c>
      <c r="J1325" s="277" t="str">
        <f>IF(ISBLANK(INDEX('Policy Characteristics'!D:D,MATCH($C1325,'Policy Characteristics'!$C:$C,0))),"",INDEX('Policy Characteristics'!D:D,MATCH($C1325,'Policy Characteristics'!$C:$C,0)))</f>
        <v>Fuel Taxes or Subsidies</v>
      </c>
      <c r="K1325" s="276" t="str">
        <f>IF(ISBLANK(INDEX('Policy Characteristics'!E:E,MATCH($C1325,'Policy Characteristics'!$C:$C,0))),"",INDEX('Policy Characteristics'!E:E,MATCH($C1325,'Policy Characteristics'!$C:$C,0)))</f>
        <v>cross fuel tax</v>
      </c>
      <c r="L1325" s="284">
        <f>IF(ISBLANK(INDEX('Policy Characteristics'!F:F,MATCH($C1325,'Policy Characteristics'!$C:$C,0))),"",INDEX('Policy Characteristics'!F:F,MATCH($C1325,'Policy Characteristics'!$C:$C,0)))</f>
        <v>-0.5</v>
      </c>
      <c r="M1325" s="284">
        <f>IF(ISBLANK(INDEX('Policy Characteristics'!G:G,MATCH($C1325,'Policy Characteristics'!$C:$C,0))),"",INDEX('Policy Characteristics'!G:G,MATCH($C1325,'Policy Characteristics'!$C:$C,0)))</f>
        <v>0.5</v>
      </c>
      <c r="N1325" s="284">
        <f>IF(ISBLANK(INDEX('Policy Characteristics'!H:H,MATCH($C1325,'Policy Characteristics'!$C:$C,0))),"",INDEX('Policy Characteristics'!H:H,MATCH($C1325,'Policy Characteristics'!$C:$C,0)))</f>
        <v>0.01</v>
      </c>
      <c r="O1325" s="276" t="str">
        <f>IF(ISBLANK(INDEX('Policy Characteristics'!I:I,MATCH($C1325,'Policy Characteristics'!$C:$C,0))),"",INDEX('Policy Characteristics'!I:I,MATCH($C1325,'Policy Characteristics'!$C:$C,0)))</f>
        <v>% of BAU price</v>
      </c>
      <c r="P1325" s="276" t="str">
        <f>IF(ISBLANK(INDEX('Policy Characteristics'!J:J,MATCH($C1325,'Policy Characteristics'!$C:$C,0))),"",INDEX('Policy Characteristics'!J:J,MATCH($C1325,'Policy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5" s="276" t="str">
        <f>IF(ISBLANK(INDEX('Policy Characteristics'!K:K,MATCH($C1325,'Policy Characteristics'!$C:$C,0))),"",INDEX('Policy Characteristics'!K:K,MATCH($C1325,'Policy Characteristics'!$C:$C,0)))</f>
        <v>fuels.html#fuel-taxes</v>
      </c>
      <c r="R1325" s="276" t="str">
        <f>IF(ISBLANK(INDEX('Policy Characteristics'!L:L,MATCH($C1325,'Policy Characteristics'!$C:$C,0))),"",INDEX('Policy Characteristics'!L:L,MATCH($C1325,'Policy Characteristics'!$C:$C,0)))</f>
        <v>fuel-taxes.html</v>
      </c>
    </row>
    <row r="1326" spans="1:18" x14ac:dyDescent="0.25">
      <c r="A1326" s="276" t="str">
        <f>IF(ISBLANK(INDEX('Policy Characteristics'!A:A,MATCH($C1326,'Policy Characteristics'!$C:$C,0))),"",INDEX('Policy Characteristics'!A:A,MATCH($C1326,'Policy Characteristics'!$C:$C,0)))</f>
        <v>Cross-Sector</v>
      </c>
      <c r="B1326" s="285" t="str">
        <f>IF(ISBLANK(INDEX('Policy Characteristics'!B:B,MATCH($C1326,'Policy Characteristics'!$C:$C,0))),"",INDEX('Policy Characteristics'!B:B,MATCH($C1326,'Policy Characteristics'!$C:$C,0)))</f>
        <v>Fuel Taxes or Subsidies</v>
      </c>
      <c r="C1326" s="343" t="str">
        <f t="shared" si="58"/>
        <v>Additional Fuel Tax or Subsidy Rate by Fuel</v>
      </c>
      <c r="D1326" s="6" t="s">
        <v>2498</v>
      </c>
      <c r="E1326" s="6"/>
      <c r="F1326" s="6" t="s">
        <v>2499</v>
      </c>
      <c r="G1326" s="48"/>
      <c r="H1326" s="44">
        <v>742</v>
      </c>
      <c r="I1326" s="348" t="s">
        <v>45</v>
      </c>
      <c r="J1326" s="277" t="str">
        <f>IF(ISBLANK(INDEX('Policy Characteristics'!D:D,MATCH($C1326,'Policy Characteristics'!$C:$C,0))),"",INDEX('Policy Characteristics'!D:D,MATCH($C1326,'Policy Characteristics'!$C:$C,0)))</f>
        <v>Fuel Taxes or Subsidies</v>
      </c>
      <c r="K1326" s="276" t="str">
        <f>IF(ISBLANK(INDEX('Policy Characteristics'!E:E,MATCH($C1326,'Policy Characteristics'!$C:$C,0))),"",INDEX('Policy Characteristics'!E:E,MATCH($C1326,'Policy Characteristics'!$C:$C,0)))</f>
        <v>cross fuel tax</v>
      </c>
      <c r="L1326" s="284">
        <f>IF(ISBLANK(INDEX('Policy Characteristics'!F:F,MATCH($C1326,'Policy Characteristics'!$C:$C,0))),"",INDEX('Policy Characteristics'!F:F,MATCH($C1326,'Policy Characteristics'!$C:$C,0)))</f>
        <v>-0.5</v>
      </c>
      <c r="M1326" s="284">
        <f>IF(ISBLANK(INDEX('Policy Characteristics'!G:G,MATCH($C1326,'Policy Characteristics'!$C:$C,0))),"",INDEX('Policy Characteristics'!G:G,MATCH($C1326,'Policy Characteristics'!$C:$C,0)))</f>
        <v>0.5</v>
      </c>
      <c r="N1326" s="284">
        <f>IF(ISBLANK(INDEX('Policy Characteristics'!H:H,MATCH($C1326,'Policy Characteristics'!$C:$C,0))),"",INDEX('Policy Characteristics'!H:H,MATCH($C1326,'Policy Characteristics'!$C:$C,0)))</f>
        <v>0.01</v>
      </c>
      <c r="O1326" s="276" t="str">
        <f>IF(ISBLANK(INDEX('Policy Characteristics'!I:I,MATCH($C1326,'Policy Characteristics'!$C:$C,0))),"",INDEX('Policy Characteristics'!I:I,MATCH($C1326,'Policy Characteristics'!$C:$C,0)))</f>
        <v>% of BAU price</v>
      </c>
      <c r="P1326" s="276" t="str">
        <f>IF(ISBLANK(INDEX('Policy Characteristics'!J:J,MATCH($C1326,'Policy Characteristics'!$C:$C,0))),"",INDEX('Policy Characteristics'!J:J,MATCH($C1326,'Policy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6" s="276" t="str">
        <f>IF(ISBLANK(INDEX('Policy Characteristics'!K:K,MATCH($C1326,'Policy Characteristics'!$C:$C,0))),"",INDEX('Policy Characteristics'!K:K,MATCH($C1326,'Policy Characteristics'!$C:$C,0)))</f>
        <v>fuels.html#fuel-taxes</v>
      </c>
      <c r="R1326" s="276" t="str">
        <f>IF(ISBLANK(INDEX('Policy Characteristics'!L:L,MATCH($C1326,'Policy Characteristics'!$C:$C,0))),"",INDEX('Policy Characteristics'!L:L,MATCH($C1326,'Policy Characteristics'!$C:$C,0)))</f>
        <v>fuel-taxes.html</v>
      </c>
    </row>
    <row r="1327" spans="1:18" x14ac:dyDescent="0.25">
      <c r="A1327" s="276" t="str">
        <f>IF(ISBLANK(INDEX('Policy Characteristics'!A:A,MATCH($C1327,'Policy Characteristics'!$C:$C,0))),"",INDEX('Policy Characteristics'!A:A,MATCH($C1327,'Policy Characteristics'!$C:$C,0)))</f>
        <v>Cross-Sector</v>
      </c>
      <c r="B1327" s="285" t="str">
        <f>IF(ISBLANK(INDEX('Policy Characteristics'!B:B,MATCH($C1327,'Policy Characteristics'!$C:$C,0))),"",INDEX('Policy Characteristics'!B:B,MATCH($C1327,'Policy Characteristics'!$C:$C,0)))</f>
        <v>Fuel Taxes or Subsidies</v>
      </c>
      <c r="C1327" s="343" t="str">
        <f t="shared" si="58"/>
        <v>Additional Fuel Tax or Subsidy Rate by Fuel</v>
      </c>
      <c r="D1327" s="6" t="s">
        <v>76</v>
      </c>
      <c r="E1327" s="6"/>
      <c r="F1327" s="6" t="s">
        <v>100</v>
      </c>
      <c r="G1327" s="48"/>
      <c r="H1327" s="44">
        <v>743</v>
      </c>
      <c r="I1327" s="348" t="s">
        <v>45</v>
      </c>
      <c r="J1327" s="277" t="str">
        <f>IF(ISBLANK(INDEX('Policy Characteristics'!D:D,MATCH($C1327,'Policy Characteristics'!$C:$C,0))),"",INDEX('Policy Characteristics'!D:D,MATCH($C1327,'Policy Characteristics'!$C:$C,0)))</f>
        <v>Fuel Taxes or Subsidies</v>
      </c>
      <c r="K1327" s="276" t="str">
        <f>IF(ISBLANK(INDEX('Policy Characteristics'!E:E,MATCH($C1327,'Policy Characteristics'!$C:$C,0))),"",INDEX('Policy Characteristics'!E:E,MATCH($C1327,'Policy Characteristics'!$C:$C,0)))</f>
        <v>cross fuel tax</v>
      </c>
      <c r="L1327" s="284">
        <f>IF(ISBLANK(INDEX('Policy Characteristics'!F:F,MATCH($C1327,'Policy Characteristics'!$C:$C,0))),"",INDEX('Policy Characteristics'!F:F,MATCH($C1327,'Policy Characteristics'!$C:$C,0)))</f>
        <v>-0.5</v>
      </c>
      <c r="M1327" s="284">
        <f>IF(ISBLANK(INDEX('Policy Characteristics'!G:G,MATCH($C1327,'Policy Characteristics'!$C:$C,0))),"",INDEX('Policy Characteristics'!G:G,MATCH($C1327,'Policy Characteristics'!$C:$C,0)))</f>
        <v>0.5</v>
      </c>
      <c r="N1327" s="284">
        <f>IF(ISBLANK(INDEX('Policy Characteristics'!H:H,MATCH($C1327,'Policy Characteristics'!$C:$C,0))),"",INDEX('Policy Characteristics'!H:H,MATCH($C1327,'Policy Characteristics'!$C:$C,0)))</f>
        <v>0.01</v>
      </c>
      <c r="O1327" s="276" t="str">
        <f>IF(ISBLANK(INDEX('Policy Characteristics'!I:I,MATCH($C1327,'Policy Characteristics'!$C:$C,0))),"",INDEX('Policy Characteristics'!I:I,MATCH($C1327,'Policy Characteristics'!$C:$C,0)))</f>
        <v>% of BAU price</v>
      </c>
      <c r="P1327" s="276" t="str">
        <f>IF(ISBLANK(INDEX('Policy Characteristics'!J:J,MATCH($C1327,'Policy Characteristics'!$C:$C,0))),"",INDEX('Policy Characteristics'!J:J,MATCH($C1327,'Policy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7" s="276" t="str">
        <f>IF(ISBLANK(INDEX('Policy Characteristics'!K:K,MATCH($C1327,'Policy Characteristics'!$C:$C,0))),"",INDEX('Policy Characteristics'!K:K,MATCH($C1327,'Policy Characteristics'!$C:$C,0)))</f>
        <v>fuels.html#fuel-taxes</v>
      </c>
      <c r="R1327" s="276" t="str">
        <f>IF(ISBLANK(INDEX('Policy Characteristics'!L:L,MATCH($C1327,'Policy Characteristics'!$C:$C,0))),"",INDEX('Policy Characteristics'!L:L,MATCH($C1327,'Policy Characteristics'!$C:$C,0)))</f>
        <v>fuel-taxes.html</v>
      </c>
    </row>
    <row r="1328" spans="1:18" x14ac:dyDescent="0.25">
      <c r="A1328" s="276" t="str">
        <f>IF(ISBLANK(INDEX('Policy Characteristics'!A:A,MATCH($C1328,'Policy Characteristics'!$C:$C,0))),"",INDEX('Policy Characteristics'!A:A,MATCH($C1328,'Policy Characteristics'!$C:$C,0)))</f>
        <v>Cross-Sector</v>
      </c>
      <c r="B1328" s="285" t="str">
        <f>IF(ISBLANK(INDEX('Policy Characteristics'!B:B,MATCH($C1328,'Policy Characteristics'!$C:$C,0))),"",INDEX('Policy Characteristics'!B:B,MATCH($C1328,'Policy Characteristics'!$C:$C,0)))</f>
        <v>Fuel Taxes or Subsidies</v>
      </c>
      <c r="C1328" s="343" t="str">
        <f t="shared" si="58"/>
        <v>Additional Fuel Tax or Subsidy Rate by Fuel</v>
      </c>
      <c r="D1328" s="6" t="s">
        <v>457</v>
      </c>
      <c r="E1328" s="6"/>
      <c r="F1328" s="6" t="s">
        <v>458</v>
      </c>
      <c r="G1328" s="48"/>
      <c r="H1328" s="44">
        <v>744</v>
      </c>
      <c r="I1328" s="348" t="s">
        <v>45</v>
      </c>
      <c r="J1328" s="277" t="str">
        <f>IF(ISBLANK(INDEX('Policy Characteristics'!D:D,MATCH($C1328,'Policy Characteristics'!$C:$C,0))),"",INDEX('Policy Characteristics'!D:D,MATCH($C1328,'Policy Characteristics'!$C:$C,0)))</f>
        <v>Fuel Taxes or Subsidies</v>
      </c>
      <c r="K1328" s="276" t="str">
        <f>IF(ISBLANK(INDEX('Policy Characteristics'!E:E,MATCH($C1328,'Policy Characteristics'!$C:$C,0))),"",INDEX('Policy Characteristics'!E:E,MATCH($C1328,'Policy Characteristics'!$C:$C,0)))</f>
        <v>cross fuel tax</v>
      </c>
      <c r="L1328" s="284">
        <f>IF(ISBLANK(INDEX('Policy Characteristics'!F:F,MATCH($C1328,'Policy Characteristics'!$C:$C,0))),"",INDEX('Policy Characteristics'!F:F,MATCH($C1328,'Policy Characteristics'!$C:$C,0)))</f>
        <v>-0.5</v>
      </c>
      <c r="M1328" s="284">
        <f>IF(ISBLANK(INDEX('Policy Characteristics'!G:G,MATCH($C1328,'Policy Characteristics'!$C:$C,0))),"",INDEX('Policy Characteristics'!G:G,MATCH($C1328,'Policy Characteristics'!$C:$C,0)))</f>
        <v>0.5</v>
      </c>
      <c r="N1328" s="284">
        <f>IF(ISBLANK(INDEX('Policy Characteristics'!H:H,MATCH($C1328,'Policy Characteristics'!$C:$C,0))),"",INDEX('Policy Characteristics'!H:H,MATCH($C1328,'Policy Characteristics'!$C:$C,0)))</f>
        <v>0.01</v>
      </c>
      <c r="O1328" s="276" t="str">
        <f>IF(ISBLANK(INDEX('Policy Characteristics'!I:I,MATCH($C1328,'Policy Characteristics'!$C:$C,0))),"",INDEX('Policy Characteristics'!I:I,MATCH($C1328,'Policy Characteristics'!$C:$C,0)))</f>
        <v>% of BAU price</v>
      </c>
      <c r="P1328" s="276" t="str">
        <f>IF(ISBLANK(INDEX('Policy Characteristics'!J:J,MATCH($C1328,'Policy Characteristics'!$C:$C,0))),"",INDEX('Policy Characteristics'!J:J,MATCH($C1328,'Policy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8" s="276" t="str">
        <f>IF(ISBLANK(INDEX('Policy Characteristics'!K:K,MATCH($C1328,'Policy Characteristics'!$C:$C,0))),"",INDEX('Policy Characteristics'!K:K,MATCH($C1328,'Policy Characteristics'!$C:$C,0)))</f>
        <v>fuels.html#fuel-taxes</v>
      </c>
      <c r="R1328" s="276" t="str">
        <f>IF(ISBLANK(INDEX('Policy Characteristics'!L:L,MATCH($C1328,'Policy Characteristics'!$C:$C,0))),"",INDEX('Policy Characteristics'!L:L,MATCH($C1328,'Policy Characteristics'!$C:$C,0)))</f>
        <v>fuel-taxes.html</v>
      </c>
    </row>
    <row r="1329" spans="1:18" x14ac:dyDescent="0.25">
      <c r="A1329" s="276" t="str">
        <f>IF(ISBLANK(INDEX('Policy Characteristics'!A:A,MATCH($C1329,'Policy Characteristics'!$C:$C,0))),"",INDEX('Policy Characteristics'!A:A,MATCH($C1329,'Policy Characteristics'!$C:$C,0)))</f>
        <v>Cross-Sector</v>
      </c>
      <c r="B1329" s="285" t="str">
        <f>IF(ISBLANK(INDEX('Policy Characteristics'!B:B,MATCH($C1329,'Policy Characteristics'!$C:$C,0))),"",INDEX('Policy Characteristics'!B:B,MATCH($C1329,'Policy Characteristics'!$C:$C,0)))</f>
        <v>Fuel Taxes or Subsidies</v>
      </c>
      <c r="C1329" s="343" t="str">
        <f t="shared" si="58"/>
        <v>Additional Fuel Tax or Subsidy Rate by Fuel</v>
      </c>
      <c r="D1329" s="6" t="s">
        <v>2490</v>
      </c>
      <c r="E1329" s="6"/>
      <c r="F1329" s="6" t="s">
        <v>2494</v>
      </c>
      <c r="G1329" s="48"/>
      <c r="H1329" s="44">
        <v>745</v>
      </c>
      <c r="I1329" s="348" t="s">
        <v>45</v>
      </c>
      <c r="J1329" s="277" t="str">
        <f>IF(ISBLANK(INDEX('Policy Characteristics'!D:D,MATCH($C1329,'Policy Characteristics'!$C:$C,0))),"",INDEX('Policy Characteristics'!D:D,MATCH($C1329,'Policy Characteristics'!$C:$C,0)))</f>
        <v>Fuel Taxes or Subsidies</v>
      </c>
      <c r="K1329" s="276" t="str">
        <f>IF(ISBLANK(INDEX('Policy Characteristics'!E:E,MATCH($C1329,'Policy Characteristics'!$C:$C,0))),"",INDEX('Policy Characteristics'!E:E,MATCH($C1329,'Policy Characteristics'!$C:$C,0)))</f>
        <v>cross fuel tax</v>
      </c>
      <c r="L1329" s="284">
        <f>IF(ISBLANK(INDEX('Policy Characteristics'!F:F,MATCH($C1329,'Policy Characteristics'!$C:$C,0))),"",INDEX('Policy Characteristics'!F:F,MATCH($C1329,'Policy Characteristics'!$C:$C,0)))</f>
        <v>-0.5</v>
      </c>
      <c r="M1329" s="284">
        <f>IF(ISBLANK(INDEX('Policy Characteristics'!G:G,MATCH($C1329,'Policy Characteristics'!$C:$C,0))),"",INDEX('Policy Characteristics'!G:G,MATCH($C1329,'Policy Characteristics'!$C:$C,0)))</f>
        <v>0.5</v>
      </c>
      <c r="N1329" s="284">
        <f>IF(ISBLANK(INDEX('Policy Characteristics'!H:H,MATCH($C1329,'Policy Characteristics'!$C:$C,0))),"",INDEX('Policy Characteristics'!H:H,MATCH($C1329,'Policy Characteristics'!$C:$C,0)))</f>
        <v>0.01</v>
      </c>
      <c r="O1329" s="276" t="str">
        <f>IF(ISBLANK(INDEX('Policy Characteristics'!I:I,MATCH($C1329,'Policy Characteristics'!$C:$C,0))),"",INDEX('Policy Characteristics'!I:I,MATCH($C1329,'Policy Characteristics'!$C:$C,0)))</f>
        <v>% of BAU price</v>
      </c>
      <c r="P1329" s="276" t="str">
        <f>IF(ISBLANK(INDEX('Policy Characteristics'!J:J,MATCH($C1329,'Policy Characteristics'!$C:$C,0))),"",INDEX('Policy Characteristics'!J:J,MATCH($C1329,'Policy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29" s="276" t="str">
        <f>IF(ISBLANK(INDEX('Policy Characteristics'!K:K,MATCH($C1329,'Policy Characteristics'!$C:$C,0))),"",INDEX('Policy Characteristics'!K:K,MATCH($C1329,'Policy Characteristics'!$C:$C,0)))</f>
        <v>fuels.html#fuel-taxes</v>
      </c>
      <c r="R1329" s="276" t="str">
        <f>IF(ISBLANK(INDEX('Policy Characteristics'!L:L,MATCH($C1329,'Policy Characteristics'!$C:$C,0))),"",INDEX('Policy Characteristics'!L:L,MATCH($C1329,'Policy Characteristics'!$C:$C,0)))</f>
        <v>fuel-taxes.html</v>
      </c>
    </row>
    <row r="1330" spans="1:18" x14ac:dyDescent="0.25">
      <c r="A1330" s="276" t="str">
        <f>IF(ISBLANK(INDEX('Policy Characteristics'!A:A,MATCH($C1330,'Policy Characteristics'!$C:$C,0))),"",INDEX('Policy Characteristics'!A:A,MATCH($C1330,'Policy Characteristics'!$C:$C,0)))</f>
        <v>Cross-Sector</v>
      </c>
      <c r="B1330" s="285" t="str">
        <f>IF(ISBLANK(INDEX('Policy Characteristics'!B:B,MATCH($C1330,'Policy Characteristics'!$C:$C,0))),"",INDEX('Policy Characteristics'!B:B,MATCH($C1330,'Policy Characteristics'!$C:$C,0)))</f>
        <v>Fuel Taxes or Subsidies</v>
      </c>
      <c r="C1330" s="343" t="str">
        <f t="shared" si="58"/>
        <v>Additional Fuel Tax or Subsidy Rate by Fuel</v>
      </c>
      <c r="D1330" s="6" t="s">
        <v>2500</v>
      </c>
      <c r="E1330" s="6"/>
      <c r="F1330" s="6" t="s">
        <v>2501</v>
      </c>
      <c r="G1330" s="48"/>
      <c r="H1330" s="44">
        <v>746</v>
      </c>
      <c r="I1330" s="348" t="s">
        <v>45</v>
      </c>
      <c r="J1330" s="277" t="str">
        <f>IF(ISBLANK(INDEX('Policy Characteristics'!D:D,MATCH($C1330,'Policy Characteristics'!$C:$C,0))),"",INDEX('Policy Characteristics'!D:D,MATCH($C1330,'Policy Characteristics'!$C:$C,0)))</f>
        <v>Fuel Taxes or Subsidies</v>
      </c>
      <c r="K1330" s="276" t="str">
        <f>IF(ISBLANK(INDEX('Policy Characteristics'!E:E,MATCH($C1330,'Policy Characteristics'!$C:$C,0))),"",INDEX('Policy Characteristics'!E:E,MATCH($C1330,'Policy Characteristics'!$C:$C,0)))</f>
        <v>cross fuel tax</v>
      </c>
      <c r="L1330" s="284">
        <f>IF(ISBLANK(INDEX('Policy Characteristics'!F:F,MATCH($C1330,'Policy Characteristics'!$C:$C,0))),"",INDEX('Policy Characteristics'!F:F,MATCH($C1330,'Policy Characteristics'!$C:$C,0)))</f>
        <v>-0.5</v>
      </c>
      <c r="M1330" s="284">
        <f>IF(ISBLANK(INDEX('Policy Characteristics'!G:G,MATCH($C1330,'Policy Characteristics'!$C:$C,0))),"",INDEX('Policy Characteristics'!G:G,MATCH($C1330,'Policy Characteristics'!$C:$C,0)))</f>
        <v>0.5</v>
      </c>
      <c r="N1330" s="284">
        <f>IF(ISBLANK(INDEX('Policy Characteristics'!H:H,MATCH($C1330,'Policy Characteristics'!$C:$C,0))),"",INDEX('Policy Characteristics'!H:H,MATCH($C1330,'Policy Characteristics'!$C:$C,0)))</f>
        <v>0.01</v>
      </c>
      <c r="O1330" s="276" t="str">
        <f>IF(ISBLANK(INDEX('Policy Characteristics'!I:I,MATCH($C1330,'Policy Characteristics'!$C:$C,0))),"",INDEX('Policy Characteristics'!I:I,MATCH($C1330,'Policy Characteristics'!$C:$C,0)))</f>
        <v>% of BAU price</v>
      </c>
      <c r="P1330" s="276" t="str">
        <f>IF(ISBLANK(INDEX('Policy Characteristics'!J:J,MATCH($C1330,'Policy Characteristics'!$C:$C,0))),"",INDEX('Policy Characteristics'!J:J,MATCH($C1330,'Policy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0" s="276" t="str">
        <f>IF(ISBLANK(INDEX('Policy Characteristics'!K:K,MATCH($C1330,'Policy Characteristics'!$C:$C,0))),"",INDEX('Policy Characteristics'!K:K,MATCH($C1330,'Policy Characteristics'!$C:$C,0)))</f>
        <v>fuels.html#fuel-taxes</v>
      </c>
      <c r="R1330" s="276" t="str">
        <f>IF(ISBLANK(INDEX('Policy Characteristics'!L:L,MATCH($C1330,'Policy Characteristics'!$C:$C,0))),"",INDEX('Policy Characteristics'!L:L,MATCH($C1330,'Policy Characteristics'!$C:$C,0)))</f>
        <v>fuel-taxes.html</v>
      </c>
    </row>
    <row r="1331" spans="1:18" x14ac:dyDescent="0.25">
      <c r="A1331" s="276" t="str">
        <f>IF(ISBLANK(INDEX('Policy Characteristics'!A:A,MATCH($C1331,'Policy Characteristics'!$C:$C,0))),"",INDEX('Policy Characteristics'!A:A,MATCH($C1331,'Policy Characteristics'!$C:$C,0)))</f>
        <v>Cross-Sector</v>
      </c>
      <c r="B1331" s="285" t="str">
        <f>IF(ISBLANK(INDEX('Policy Characteristics'!B:B,MATCH($C1331,'Policy Characteristics'!$C:$C,0))),"",INDEX('Policy Characteristics'!B:B,MATCH($C1331,'Policy Characteristics'!$C:$C,0)))</f>
        <v>Fuel Taxes or Subsidies</v>
      </c>
      <c r="C1331" s="343" t="str">
        <f t="shared" ref="C1331:C1333" si="59">C$1317</f>
        <v>Additional Fuel Tax or Subsidy Rate by Fuel</v>
      </c>
      <c r="D1331" s="6" t="s">
        <v>2491</v>
      </c>
      <c r="E1331" s="6"/>
      <c r="F1331" s="6" t="s">
        <v>2495</v>
      </c>
      <c r="G1331" s="48"/>
      <c r="H1331" s="44">
        <v>747</v>
      </c>
      <c r="I1331" s="348" t="s">
        <v>45</v>
      </c>
      <c r="J1331" s="277" t="str">
        <f>IF(ISBLANK(INDEX('Policy Characteristics'!D:D,MATCH($C1331,'Policy Characteristics'!$C:$C,0))),"",INDEX('Policy Characteristics'!D:D,MATCH($C1331,'Policy Characteristics'!$C:$C,0)))</f>
        <v>Fuel Taxes or Subsidies</v>
      </c>
      <c r="K1331" s="276" t="str">
        <f>IF(ISBLANK(INDEX('Policy Characteristics'!E:E,MATCH($C1331,'Policy Characteristics'!$C:$C,0))),"",INDEX('Policy Characteristics'!E:E,MATCH($C1331,'Policy Characteristics'!$C:$C,0)))</f>
        <v>cross fuel tax</v>
      </c>
      <c r="L1331" s="284">
        <f>IF(ISBLANK(INDEX('Policy Characteristics'!F:F,MATCH($C1331,'Policy Characteristics'!$C:$C,0))),"",INDEX('Policy Characteristics'!F:F,MATCH($C1331,'Policy Characteristics'!$C:$C,0)))</f>
        <v>-0.5</v>
      </c>
      <c r="M1331" s="284">
        <f>IF(ISBLANK(INDEX('Policy Characteristics'!G:G,MATCH($C1331,'Policy Characteristics'!$C:$C,0))),"",INDEX('Policy Characteristics'!G:G,MATCH($C1331,'Policy Characteristics'!$C:$C,0)))</f>
        <v>0.5</v>
      </c>
      <c r="N1331" s="284">
        <f>IF(ISBLANK(INDEX('Policy Characteristics'!H:H,MATCH($C1331,'Policy Characteristics'!$C:$C,0))),"",INDEX('Policy Characteristics'!H:H,MATCH($C1331,'Policy Characteristics'!$C:$C,0)))</f>
        <v>0.01</v>
      </c>
      <c r="O1331" s="276" t="str">
        <f>IF(ISBLANK(INDEX('Policy Characteristics'!I:I,MATCH($C1331,'Policy Characteristics'!$C:$C,0))),"",INDEX('Policy Characteristics'!I:I,MATCH($C1331,'Policy Characteristics'!$C:$C,0)))</f>
        <v>% of BAU price</v>
      </c>
      <c r="P1331" s="276" t="str">
        <f>IF(ISBLANK(INDEX('Policy Characteristics'!J:J,MATCH($C1331,'Policy Characteristics'!$C:$C,0))),"",INDEX('Policy Characteristics'!J:J,MATCH($C1331,'Policy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1" s="276" t="str">
        <f>IF(ISBLANK(INDEX('Policy Characteristics'!K:K,MATCH($C1331,'Policy Characteristics'!$C:$C,0))),"",INDEX('Policy Characteristics'!K:K,MATCH($C1331,'Policy Characteristics'!$C:$C,0)))</f>
        <v>fuels.html#fuel-taxes</v>
      </c>
      <c r="R1331" s="276" t="str">
        <f>IF(ISBLANK(INDEX('Policy Characteristics'!L:L,MATCH($C1331,'Policy Characteristics'!$C:$C,0))),"",INDEX('Policy Characteristics'!L:L,MATCH($C1331,'Policy Characteristics'!$C:$C,0)))</f>
        <v>fuel-taxes.html</v>
      </c>
    </row>
    <row r="1332" spans="1:18" x14ac:dyDescent="0.25">
      <c r="A1332" s="276" t="str">
        <f>IF(ISBLANK(INDEX('Policy Characteristics'!A:A,MATCH($C1332,'Policy Characteristics'!$C:$C,0))),"",INDEX('Policy Characteristics'!A:A,MATCH($C1332,'Policy Characteristics'!$C:$C,0)))</f>
        <v>Cross-Sector</v>
      </c>
      <c r="B1332" s="285" t="str">
        <f>IF(ISBLANK(INDEX('Policy Characteristics'!B:B,MATCH($C1332,'Policy Characteristics'!$C:$C,0))),"",INDEX('Policy Characteristics'!B:B,MATCH($C1332,'Policy Characteristics'!$C:$C,0)))</f>
        <v>Fuel Taxes or Subsidies</v>
      </c>
      <c r="C1332" s="343" t="str">
        <f t="shared" si="59"/>
        <v>Additional Fuel Tax or Subsidy Rate by Fuel</v>
      </c>
      <c r="D1332" s="6" t="s">
        <v>2492</v>
      </c>
      <c r="E1332" s="6"/>
      <c r="F1332" s="6" t="s">
        <v>2496</v>
      </c>
      <c r="G1332" s="48"/>
      <c r="H1332" s="44">
        <v>748</v>
      </c>
      <c r="I1332" s="348" t="s">
        <v>45</v>
      </c>
      <c r="J1332" s="277" t="str">
        <f>IF(ISBLANK(INDEX('Policy Characteristics'!D:D,MATCH($C1332,'Policy Characteristics'!$C:$C,0))),"",INDEX('Policy Characteristics'!D:D,MATCH($C1332,'Policy Characteristics'!$C:$C,0)))</f>
        <v>Fuel Taxes or Subsidies</v>
      </c>
      <c r="K1332" s="276" t="str">
        <f>IF(ISBLANK(INDEX('Policy Characteristics'!E:E,MATCH($C1332,'Policy Characteristics'!$C:$C,0))),"",INDEX('Policy Characteristics'!E:E,MATCH($C1332,'Policy Characteristics'!$C:$C,0)))</f>
        <v>cross fuel tax</v>
      </c>
      <c r="L1332" s="284">
        <f>IF(ISBLANK(INDEX('Policy Characteristics'!F:F,MATCH($C1332,'Policy Characteristics'!$C:$C,0))),"",INDEX('Policy Characteristics'!F:F,MATCH($C1332,'Policy Characteristics'!$C:$C,0)))</f>
        <v>-0.5</v>
      </c>
      <c r="M1332" s="284">
        <f>IF(ISBLANK(INDEX('Policy Characteristics'!G:G,MATCH($C1332,'Policy Characteristics'!$C:$C,0))),"",INDEX('Policy Characteristics'!G:G,MATCH($C1332,'Policy Characteristics'!$C:$C,0)))</f>
        <v>0.5</v>
      </c>
      <c r="N1332" s="284">
        <f>IF(ISBLANK(INDEX('Policy Characteristics'!H:H,MATCH($C1332,'Policy Characteristics'!$C:$C,0))),"",INDEX('Policy Characteristics'!H:H,MATCH($C1332,'Policy Characteristics'!$C:$C,0)))</f>
        <v>0.01</v>
      </c>
      <c r="O1332" s="276" t="str">
        <f>IF(ISBLANK(INDEX('Policy Characteristics'!I:I,MATCH($C1332,'Policy Characteristics'!$C:$C,0))),"",INDEX('Policy Characteristics'!I:I,MATCH($C1332,'Policy Characteristics'!$C:$C,0)))</f>
        <v>% of BAU price</v>
      </c>
      <c r="P1332" s="276" t="str">
        <f>IF(ISBLANK(INDEX('Policy Characteristics'!J:J,MATCH($C1332,'Policy Characteristics'!$C:$C,0))),"",INDEX('Policy Characteristics'!J:J,MATCH($C1332,'Policy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2" s="276" t="str">
        <f>IF(ISBLANK(INDEX('Policy Characteristics'!K:K,MATCH($C1332,'Policy Characteristics'!$C:$C,0))),"",INDEX('Policy Characteristics'!K:K,MATCH($C1332,'Policy Characteristics'!$C:$C,0)))</f>
        <v>fuels.html#fuel-taxes</v>
      </c>
      <c r="R1332" s="276" t="str">
        <f>IF(ISBLANK(INDEX('Policy Characteristics'!L:L,MATCH($C1332,'Policy Characteristics'!$C:$C,0))),"",INDEX('Policy Characteristics'!L:L,MATCH($C1332,'Policy Characteristics'!$C:$C,0)))</f>
        <v>fuel-taxes.html</v>
      </c>
    </row>
    <row r="1333" spans="1:18" x14ac:dyDescent="0.25">
      <c r="A1333" s="276" t="str">
        <f>IF(ISBLANK(INDEX('Policy Characteristics'!A:A,MATCH($C1333,'Policy Characteristics'!$C:$C,0))),"",INDEX('Policy Characteristics'!A:A,MATCH($C1333,'Policy Characteristics'!$C:$C,0)))</f>
        <v>Cross-Sector</v>
      </c>
      <c r="B1333" s="285" t="str">
        <f>IF(ISBLANK(INDEX('Policy Characteristics'!B:B,MATCH($C1333,'Policy Characteristics'!$C:$C,0))),"",INDEX('Policy Characteristics'!B:B,MATCH($C1333,'Policy Characteristics'!$C:$C,0)))</f>
        <v>Fuel Taxes or Subsidies</v>
      </c>
      <c r="C1333" s="343" t="str">
        <f t="shared" si="59"/>
        <v>Additional Fuel Tax or Subsidy Rate by Fuel</v>
      </c>
      <c r="D1333" s="6" t="s">
        <v>2493</v>
      </c>
      <c r="E1333" s="6"/>
      <c r="F1333" s="6" t="s">
        <v>2497</v>
      </c>
      <c r="G1333" s="48"/>
      <c r="H1333" s="44">
        <v>749</v>
      </c>
      <c r="I1333" s="348" t="s">
        <v>45</v>
      </c>
      <c r="J1333" s="277" t="str">
        <f>IF(ISBLANK(INDEX('Policy Characteristics'!D:D,MATCH($C1333,'Policy Characteristics'!$C:$C,0))),"",INDEX('Policy Characteristics'!D:D,MATCH($C1333,'Policy Characteristics'!$C:$C,0)))</f>
        <v>Fuel Taxes or Subsidies</v>
      </c>
      <c r="K1333" s="276" t="str">
        <f>IF(ISBLANK(INDEX('Policy Characteristics'!E:E,MATCH($C1333,'Policy Characteristics'!$C:$C,0))),"",INDEX('Policy Characteristics'!E:E,MATCH($C1333,'Policy Characteristics'!$C:$C,0)))</f>
        <v>cross fuel tax</v>
      </c>
      <c r="L1333" s="284">
        <f>IF(ISBLANK(INDEX('Policy Characteristics'!F:F,MATCH($C1333,'Policy Characteristics'!$C:$C,0))),"",INDEX('Policy Characteristics'!F:F,MATCH($C1333,'Policy Characteristics'!$C:$C,0)))</f>
        <v>-0.5</v>
      </c>
      <c r="M1333" s="284">
        <f>IF(ISBLANK(INDEX('Policy Characteristics'!G:G,MATCH($C1333,'Policy Characteristics'!$C:$C,0))),"",INDEX('Policy Characteristics'!G:G,MATCH($C1333,'Policy Characteristics'!$C:$C,0)))</f>
        <v>0.5</v>
      </c>
      <c r="N1333" s="284">
        <f>IF(ISBLANK(INDEX('Policy Characteristics'!H:H,MATCH($C1333,'Policy Characteristics'!$C:$C,0))),"",INDEX('Policy Characteristics'!H:H,MATCH($C1333,'Policy Characteristics'!$C:$C,0)))</f>
        <v>0.01</v>
      </c>
      <c r="O1333" s="276" t="str">
        <f>IF(ISBLANK(INDEX('Policy Characteristics'!I:I,MATCH($C1333,'Policy Characteristics'!$C:$C,0))),"",INDEX('Policy Characteristics'!I:I,MATCH($C1333,'Policy Characteristics'!$C:$C,0)))</f>
        <v>% of BAU price</v>
      </c>
      <c r="P1333" s="276" t="str">
        <f>IF(ISBLANK(INDEX('Policy Characteristics'!J:J,MATCH($C1333,'Policy Characteristics'!$C:$C,0))),"",INDEX('Policy Characteristics'!J:J,MATCH($C1333,'Policy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333" s="276" t="str">
        <f>IF(ISBLANK(INDEX('Policy Characteristics'!K:K,MATCH($C1333,'Policy Characteristics'!$C:$C,0))),"",INDEX('Policy Characteristics'!K:K,MATCH($C1333,'Policy Characteristics'!$C:$C,0)))</f>
        <v>fuels.html#fuel-taxes</v>
      </c>
      <c r="R1333" s="276" t="str">
        <f>IF(ISBLANK(INDEX('Policy Characteristics'!L:L,MATCH($C1333,'Policy Characteristics'!$C:$C,0))),"",INDEX('Policy Characteristics'!L:L,MATCH($C1333,'Policy Characteristics'!$C:$C,0)))</f>
        <v>fuel-taxes.html</v>
      </c>
    </row>
    <row r="1334" spans="1:18" x14ac:dyDescent="0.25">
      <c r="A1334" s="276" t="str">
        <f>IF(ISBLANK(INDEX('Policy Characteristics'!A:A,MATCH($C1334,'Policy Characteristics'!$C:$C,0))),"",INDEX('Policy Characteristics'!A:A,MATCH($C1334,'Policy Characteristics'!$C:$C,0)))</f>
        <v>Research and Development</v>
      </c>
      <c r="B1334" s="285" t="str">
        <f>IF(ISBLANK(INDEX('Policy Characteristics'!B:B,MATCH($C1334,'Policy Characteristics'!$C:$C,0))),"",INDEX('Policy Characteristics'!B:B,MATCH($C1334,'Policy Characteristics'!$C:$C,0)))</f>
        <v>Capital Cost Reduction</v>
      </c>
      <c r="C1334" t="s">
        <v>302</v>
      </c>
      <c r="D1334" s="47" t="s">
        <v>116</v>
      </c>
      <c r="E1334" s="47"/>
      <c r="F1334" s="47" t="s">
        <v>329</v>
      </c>
      <c r="G1334" s="47"/>
      <c r="H1334" s="44">
        <v>85</v>
      </c>
      <c r="I1334" s="347" t="s">
        <v>44</v>
      </c>
      <c r="J1334" s="277" t="str">
        <f>IF(ISBLANK(INDEX('Policy Characteristics'!D:D,MATCH($C1334,'Policy Characteristics'!$C:$C,0))),"",INDEX('Policy Characteristics'!D:D,MATCH($C1334,'Policy Characteristics'!$C:$C,0)))</f>
        <v>R&amp;D Capital Cost Reductions</v>
      </c>
      <c r="K1334" s="276" t="str">
        <f>IF(ISBLANK(INDEX('Policy Characteristics'!E:E,MATCH($C1334,'Policy Characteristics'!$C:$C,0))),"",INDEX('Policy Characteristics'!E:E,MATCH($C1334,'Policy Characteristics'!$C:$C,0)))</f>
        <v>RnD building capital cost reduction</v>
      </c>
      <c r="L1334" s="284">
        <f>IF(ISBLANK(INDEX('Policy Characteristics'!F:F,MATCH($C1334,'Policy Characteristics'!$C:$C,0))),"",INDEX('Policy Characteristics'!F:F,MATCH($C1334,'Policy Characteristics'!$C:$C,0)))</f>
        <v>0</v>
      </c>
      <c r="M1334" s="284">
        <f>IF(ISBLANK(INDEX('Policy Characteristics'!G:G,MATCH($C1334,'Policy Characteristics'!$C:$C,0))),"",INDEX('Policy Characteristics'!G:G,MATCH($C1334,'Policy Characteristics'!$C:$C,0)))</f>
        <v>0.4</v>
      </c>
      <c r="N1334" s="284">
        <f>IF(ISBLANK(INDEX('Policy Characteristics'!H:H,MATCH($C1334,'Policy Characteristics'!$C:$C,0))),"",INDEX('Policy Characteristics'!H:H,MATCH($C1334,'Policy Characteristics'!$C:$C,0)))</f>
        <v>0.01</v>
      </c>
      <c r="O1334" s="276" t="str">
        <f>IF(ISBLANK(INDEX('Policy Characteristics'!I:I,MATCH($C1334,'Policy Characteristics'!$C:$C,0))),"",INDEX('Policy Characteristics'!I:I,MATCH($C1334,'Policy Characteristics'!$C:$C,0)))</f>
        <v>% reduction in cost</v>
      </c>
      <c r="P1334" s="276" t="str">
        <f>IF(ISBLANK(INDEX('Policy Characteristics'!J:J,MATCH($C1334,'Policy Characteristics'!$C:$C,0))),"",INDEX('Policy Characteristics'!J:J,MATCH($C1334,'Policy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4" s="276" t="str">
        <f>IF(ISBLANK(INDEX('Policy Characteristics'!K:K,MATCH($C1334,'Policy Characteristics'!$C:$C,0))),"",INDEX('Policy Characteristics'!K:K,MATCH($C1334,'Policy Characteristics'!$C:$C,0)))</f>
        <v>architectural-design.html#rnd</v>
      </c>
      <c r="R1334" s="276" t="str">
        <f>IF(ISBLANK(INDEX('Policy Characteristics'!L:L,MATCH($C1334,'Policy Characteristics'!$C:$C,0))),"",INDEX('Policy Characteristics'!L:L,MATCH($C1334,'Policy Characteristics'!$C:$C,0)))</f>
        <v>research-and-development.html</v>
      </c>
    </row>
    <row r="1335" spans="1:18" x14ac:dyDescent="0.25">
      <c r="A1335" s="276" t="str">
        <f>IF(ISBLANK(INDEX('Policy Characteristics'!A:A,MATCH($C1335,'Policy Characteristics'!$C:$C,0))),"",INDEX('Policy Characteristics'!A:A,MATCH($C1335,'Policy Characteristics'!$C:$C,0)))</f>
        <v>Research and Development</v>
      </c>
      <c r="B1335" s="285" t="str">
        <f>IF(ISBLANK(INDEX('Policy Characteristics'!B:B,MATCH($C1335,'Policy Characteristics'!$C:$C,0))),"",INDEX('Policy Characteristics'!B:B,MATCH($C1335,'Policy Characteristics'!$C:$C,0)))</f>
        <v>Capital Cost Reduction</v>
      </c>
      <c r="C1335" s="276" t="str">
        <f t="shared" ref="C1335:C1339" si="60">C$1334</f>
        <v>RnD Building Capital Cost Perc Reduction</v>
      </c>
      <c r="D1335" s="47" t="s">
        <v>117</v>
      </c>
      <c r="E1335" s="47"/>
      <c r="F1335" s="47" t="s">
        <v>330</v>
      </c>
      <c r="G1335" s="47"/>
      <c r="H1335" s="44">
        <v>86</v>
      </c>
      <c r="I1335" s="347" t="s">
        <v>44</v>
      </c>
      <c r="J1335" s="277" t="str">
        <f>IF(ISBLANK(INDEX('Policy Characteristics'!D:D,MATCH($C1335,'Policy Characteristics'!$C:$C,0))),"",INDEX('Policy Characteristics'!D:D,MATCH($C1335,'Policy Characteristics'!$C:$C,0)))</f>
        <v>R&amp;D Capital Cost Reductions</v>
      </c>
      <c r="K1335" s="276" t="str">
        <f>IF(ISBLANK(INDEX('Policy Characteristics'!E:E,MATCH($C1335,'Policy Characteristics'!$C:$C,0))),"",INDEX('Policy Characteristics'!E:E,MATCH($C1335,'Policy Characteristics'!$C:$C,0)))</f>
        <v>RnD building capital cost reduction</v>
      </c>
      <c r="L1335" s="284">
        <f>IF(ISBLANK(INDEX('Policy Characteristics'!F:F,MATCH($C1335,'Policy Characteristics'!$C:$C,0))),"",INDEX('Policy Characteristics'!F:F,MATCH($C1335,'Policy Characteristics'!$C:$C,0)))</f>
        <v>0</v>
      </c>
      <c r="M1335" s="284">
        <f>IF(ISBLANK(INDEX('Policy Characteristics'!G:G,MATCH($C1335,'Policy Characteristics'!$C:$C,0))),"",INDEX('Policy Characteristics'!G:G,MATCH($C1335,'Policy Characteristics'!$C:$C,0)))</f>
        <v>0.4</v>
      </c>
      <c r="N1335" s="284">
        <f>IF(ISBLANK(INDEX('Policy Characteristics'!H:H,MATCH($C1335,'Policy Characteristics'!$C:$C,0))),"",INDEX('Policy Characteristics'!H:H,MATCH($C1335,'Policy Characteristics'!$C:$C,0)))</f>
        <v>0.01</v>
      </c>
      <c r="O1335" s="276" t="str">
        <f>IF(ISBLANK(INDEX('Policy Characteristics'!I:I,MATCH($C1335,'Policy Characteristics'!$C:$C,0))),"",INDEX('Policy Characteristics'!I:I,MATCH($C1335,'Policy Characteristics'!$C:$C,0)))</f>
        <v>% reduction in cost</v>
      </c>
      <c r="P1335" s="276" t="str">
        <f>IF(ISBLANK(INDEX('Policy Characteristics'!J:J,MATCH($C1335,'Policy Characteristics'!$C:$C,0))),"",INDEX('Policy Characteristics'!J:J,MATCH($C1335,'Policy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5" s="276" t="str">
        <f>IF(ISBLANK(INDEX('Policy Characteristics'!K:K,MATCH($C1335,'Policy Characteristics'!$C:$C,0))),"",INDEX('Policy Characteristics'!K:K,MATCH($C1335,'Policy Characteristics'!$C:$C,0)))</f>
        <v>architectural-design.html#rnd</v>
      </c>
      <c r="R1335" s="276" t="str">
        <f>IF(ISBLANK(INDEX('Policy Characteristics'!L:L,MATCH($C1335,'Policy Characteristics'!$C:$C,0))),"",INDEX('Policy Characteristics'!L:L,MATCH($C1335,'Policy Characteristics'!$C:$C,0)))</f>
        <v>research-and-development.html</v>
      </c>
    </row>
    <row r="1336" spans="1:18" x14ac:dyDescent="0.25">
      <c r="A1336" s="276" t="str">
        <f>IF(ISBLANK(INDEX('Policy Characteristics'!A:A,MATCH($C1336,'Policy Characteristics'!$C:$C,0))),"",INDEX('Policy Characteristics'!A:A,MATCH($C1336,'Policy Characteristics'!$C:$C,0)))</f>
        <v>Research and Development</v>
      </c>
      <c r="B1336" s="285" t="str">
        <f>IF(ISBLANK(INDEX('Policy Characteristics'!B:B,MATCH($C1336,'Policy Characteristics'!$C:$C,0))),"",INDEX('Policy Characteristics'!B:B,MATCH($C1336,'Policy Characteristics'!$C:$C,0)))</f>
        <v>Capital Cost Reduction</v>
      </c>
      <c r="C1336" s="276" t="str">
        <f t="shared" si="60"/>
        <v>RnD Building Capital Cost Perc Reduction</v>
      </c>
      <c r="D1336" s="47" t="s">
        <v>118</v>
      </c>
      <c r="E1336" s="47"/>
      <c r="F1336" s="47" t="s">
        <v>331</v>
      </c>
      <c r="G1336" s="47"/>
      <c r="H1336" s="44">
        <v>87</v>
      </c>
      <c r="I1336" s="347" t="s">
        <v>44</v>
      </c>
      <c r="J1336" s="277" t="str">
        <f>IF(ISBLANK(INDEX('Policy Characteristics'!D:D,MATCH($C1336,'Policy Characteristics'!$C:$C,0))),"",INDEX('Policy Characteristics'!D:D,MATCH($C1336,'Policy Characteristics'!$C:$C,0)))</f>
        <v>R&amp;D Capital Cost Reductions</v>
      </c>
      <c r="K1336" s="276" t="str">
        <f>IF(ISBLANK(INDEX('Policy Characteristics'!E:E,MATCH($C1336,'Policy Characteristics'!$C:$C,0))),"",INDEX('Policy Characteristics'!E:E,MATCH($C1336,'Policy Characteristics'!$C:$C,0)))</f>
        <v>RnD building capital cost reduction</v>
      </c>
      <c r="L1336" s="284">
        <f>IF(ISBLANK(INDEX('Policy Characteristics'!F:F,MATCH($C1336,'Policy Characteristics'!$C:$C,0))),"",INDEX('Policy Characteristics'!F:F,MATCH($C1336,'Policy Characteristics'!$C:$C,0)))</f>
        <v>0</v>
      </c>
      <c r="M1336" s="284">
        <f>IF(ISBLANK(INDEX('Policy Characteristics'!G:G,MATCH($C1336,'Policy Characteristics'!$C:$C,0))),"",INDEX('Policy Characteristics'!G:G,MATCH($C1336,'Policy Characteristics'!$C:$C,0)))</f>
        <v>0.4</v>
      </c>
      <c r="N1336" s="284">
        <f>IF(ISBLANK(INDEX('Policy Characteristics'!H:H,MATCH($C1336,'Policy Characteristics'!$C:$C,0))),"",INDEX('Policy Characteristics'!H:H,MATCH($C1336,'Policy Characteristics'!$C:$C,0)))</f>
        <v>0.01</v>
      </c>
      <c r="O1336" s="276" t="str">
        <f>IF(ISBLANK(INDEX('Policy Characteristics'!I:I,MATCH($C1336,'Policy Characteristics'!$C:$C,0))),"",INDEX('Policy Characteristics'!I:I,MATCH($C1336,'Policy Characteristics'!$C:$C,0)))</f>
        <v>% reduction in cost</v>
      </c>
      <c r="P1336" s="276" t="str">
        <f>IF(ISBLANK(INDEX('Policy Characteristics'!J:J,MATCH($C1336,'Policy Characteristics'!$C:$C,0))),"",INDEX('Policy Characteristics'!J:J,MATCH($C1336,'Policy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6" s="276" t="str">
        <f>IF(ISBLANK(INDEX('Policy Characteristics'!K:K,MATCH($C1336,'Policy Characteristics'!$C:$C,0))),"",INDEX('Policy Characteristics'!K:K,MATCH($C1336,'Policy Characteristics'!$C:$C,0)))</f>
        <v>architectural-design.html#rnd</v>
      </c>
      <c r="R1336" s="276" t="str">
        <f>IF(ISBLANK(INDEX('Policy Characteristics'!L:L,MATCH($C1336,'Policy Characteristics'!$C:$C,0))),"",INDEX('Policy Characteristics'!L:L,MATCH($C1336,'Policy Characteristics'!$C:$C,0)))</f>
        <v>research-and-development.html</v>
      </c>
    </row>
    <row r="1337" spans="1:18" x14ac:dyDescent="0.25">
      <c r="A1337" s="276" t="str">
        <f>IF(ISBLANK(INDEX('Policy Characteristics'!A:A,MATCH($C1337,'Policy Characteristics'!$C:$C,0))),"",INDEX('Policy Characteristics'!A:A,MATCH($C1337,'Policy Characteristics'!$C:$C,0)))</f>
        <v>Research and Development</v>
      </c>
      <c r="B1337" s="285" t="str">
        <f>IF(ISBLANK(INDEX('Policy Characteristics'!B:B,MATCH($C1337,'Policy Characteristics'!$C:$C,0))),"",INDEX('Policy Characteristics'!B:B,MATCH($C1337,'Policy Characteristics'!$C:$C,0)))</f>
        <v>Capital Cost Reduction</v>
      </c>
      <c r="C1337" s="276" t="str">
        <f t="shared" si="60"/>
        <v>RnD Building Capital Cost Perc Reduction</v>
      </c>
      <c r="D1337" s="47" t="s">
        <v>119</v>
      </c>
      <c r="E1337" s="47"/>
      <c r="F1337" s="47" t="s">
        <v>332</v>
      </c>
      <c r="G1337" s="47"/>
      <c r="H1337" s="44">
        <v>88</v>
      </c>
      <c r="I1337" s="347" t="s">
        <v>44</v>
      </c>
      <c r="J1337" s="277" t="str">
        <f>IF(ISBLANK(INDEX('Policy Characteristics'!D:D,MATCH($C1337,'Policy Characteristics'!$C:$C,0))),"",INDEX('Policy Characteristics'!D:D,MATCH($C1337,'Policy Characteristics'!$C:$C,0)))</f>
        <v>R&amp;D Capital Cost Reductions</v>
      </c>
      <c r="K1337" s="276" t="str">
        <f>IF(ISBLANK(INDEX('Policy Characteristics'!E:E,MATCH($C1337,'Policy Characteristics'!$C:$C,0))),"",INDEX('Policy Characteristics'!E:E,MATCH($C1337,'Policy Characteristics'!$C:$C,0)))</f>
        <v>RnD building capital cost reduction</v>
      </c>
      <c r="L1337" s="284">
        <f>IF(ISBLANK(INDEX('Policy Characteristics'!F:F,MATCH($C1337,'Policy Characteristics'!$C:$C,0))),"",INDEX('Policy Characteristics'!F:F,MATCH($C1337,'Policy Characteristics'!$C:$C,0)))</f>
        <v>0</v>
      </c>
      <c r="M1337" s="284">
        <f>IF(ISBLANK(INDEX('Policy Characteristics'!G:G,MATCH($C1337,'Policy Characteristics'!$C:$C,0))),"",INDEX('Policy Characteristics'!G:G,MATCH($C1337,'Policy Characteristics'!$C:$C,0)))</f>
        <v>0.4</v>
      </c>
      <c r="N1337" s="284">
        <f>IF(ISBLANK(INDEX('Policy Characteristics'!H:H,MATCH($C1337,'Policy Characteristics'!$C:$C,0))),"",INDEX('Policy Characteristics'!H:H,MATCH($C1337,'Policy Characteristics'!$C:$C,0)))</f>
        <v>0.01</v>
      </c>
      <c r="O1337" s="276" t="str">
        <f>IF(ISBLANK(INDEX('Policy Characteristics'!I:I,MATCH($C1337,'Policy Characteristics'!$C:$C,0))),"",INDEX('Policy Characteristics'!I:I,MATCH($C1337,'Policy Characteristics'!$C:$C,0)))</f>
        <v>% reduction in cost</v>
      </c>
      <c r="P1337" s="276" t="str">
        <f>IF(ISBLANK(INDEX('Policy Characteristics'!J:J,MATCH($C1337,'Policy Characteristics'!$C:$C,0))),"",INDEX('Policy Characteristics'!J:J,MATCH($C1337,'Policy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7" s="276" t="str">
        <f>IF(ISBLANK(INDEX('Policy Characteristics'!K:K,MATCH($C1337,'Policy Characteristics'!$C:$C,0))),"",INDEX('Policy Characteristics'!K:K,MATCH($C1337,'Policy Characteristics'!$C:$C,0)))</f>
        <v>architectural-design.html#rnd</v>
      </c>
      <c r="R1337" s="276" t="str">
        <f>IF(ISBLANK(INDEX('Policy Characteristics'!L:L,MATCH($C1337,'Policy Characteristics'!$C:$C,0))),"",INDEX('Policy Characteristics'!L:L,MATCH($C1337,'Policy Characteristics'!$C:$C,0)))</f>
        <v>research-and-development.html</v>
      </c>
    </row>
    <row r="1338" spans="1:18" x14ac:dyDescent="0.25">
      <c r="A1338" s="276" t="str">
        <f>IF(ISBLANK(INDEX('Policy Characteristics'!A:A,MATCH($C1338,'Policy Characteristics'!$C:$C,0))),"",INDEX('Policy Characteristics'!A:A,MATCH($C1338,'Policy Characteristics'!$C:$C,0)))</f>
        <v>Research and Development</v>
      </c>
      <c r="B1338" s="285" t="str">
        <f>IF(ISBLANK(INDEX('Policy Characteristics'!B:B,MATCH($C1338,'Policy Characteristics'!$C:$C,0))),"",INDEX('Policy Characteristics'!B:B,MATCH($C1338,'Policy Characteristics'!$C:$C,0)))</f>
        <v>Capital Cost Reduction</v>
      </c>
      <c r="C1338" s="276" t="str">
        <f t="shared" si="60"/>
        <v>RnD Building Capital Cost Perc Reduction</v>
      </c>
      <c r="D1338" s="47" t="s">
        <v>120</v>
      </c>
      <c r="E1338" s="47"/>
      <c r="F1338" s="47" t="s">
        <v>333</v>
      </c>
      <c r="G1338" s="47"/>
      <c r="H1338" s="44">
        <v>89</v>
      </c>
      <c r="I1338" s="347" t="s">
        <v>44</v>
      </c>
      <c r="J1338" s="277" t="str">
        <f>IF(ISBLANK(INDEX('Policy Characteristics'!D:D,MATCH($C1338,'Policy Characteristics'!$C:$C,0))),"",INDEX('Policy Characteristics'!D:D,MATCH($C1338,'Policy Characteristics'!$C:$C,0)))</f>
        <v>R&amp;D Capital Cost Reductions</v>
      </c>
      <c r="K1338" s="276" t="str">
        <f>IF(ISBLANK(INDEX('Policy Characteristics'!E:E,MATCH($C1338,'Policy Characteristics'!$C:$C,0))),"",INDEX('Policy Characteristics'!E:E,MATCH($C1338,'Policy Characteristics'!$C:$C,0)))</f>
        <v>RnD building capital cost reduction</v>
      </c>
      <c r="L1338" s="284">
        <f>IF(ISBLANK(INDEX('Policy Characteristics'!F:F,MATCH($C1338,'Policy Characteristics'!$C:$C,0))),"",INDEX('Policy Characteristics'!F:F,MATCH($C1338,'Policy Characteristics'!$C:$C,0)))</f>
        <v>0</v>
      </c>
      <c r="M1338" s="284">
        <f>IF(ISBLANK(INDEX('Policy Characteristics'!G:G,MATCH($C1338,'Policy Characteristics'!$C:$C,0))),"",INDEX('Policy Characteristics'!G:G,MATCH($C1338,'Policy Characteristics'!$C:$C,0)))</f>
        <v>0.4</v>
      </c>
      <c r="N1338" s="284">
        <f>IF(ISBLANK(INDEX('Policy Characteristics'!H:H,MATCH($C1338,'Policy Characteristics'!$C:$C,0))),"",INDEX('Policy Characteristics'!H:H,MATCH($C1338,'Policy Characteristics'!$C:$C,0)))</f>
        <v>0.01</v>
      </c>
      <c r="O1338" s="276" t="str">
        <f>IF(ISBLANK(INDEX('Policy Characteristics'!I:I,MATCH($C1338,'Policy Characteristics'!$C:$C,0))),"",INDEX('Policy Characteristics'!I:I,MATCH($C1338,'Policy Characteristics'!$C:$C,0)))</f>
        <v>% reduction in cost</v>
      </c>
      <c r="P1338" s="276" t="str">
        <f>IF(ISBLANK(INDEX('Policy Characteristics'!J:J,MATCH($C1338,'Policy Characteristics'!$C:$C,0))),"",INDEX('Policy Characteristics'!J:J,MATCH($C1338,'Policy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8" s="276" t="str">
        <f>IF(ISBLANK(INDEX('Policy Characteristics'!K:K,MATCH($C1338,'Policy Characteristics'!$C:$C,0))),"",INDEX('Policy Characteristics'!K:K,MATCH($C1338,'Policy Characteristics'!$C:$C,0)))</f>
        <v>architectural-design.html#rnd</v>
      </c>
      <c r="R1338" s="276" t="str">
        <f>IF(ISBLANK(INDEX('Policy Characteristics'!L:L,MATCH($C1338,'Policy Characteristics'!$C:$C,0))),"",INDEX('Policy Characteristics'!L:L,MATCH($C1338,'Policy Characteristics'!$C:$C,0)))</f>
        <v>research-and-development.html</v>
      </c>
    </row>
    <row r="1339" spans="1:18" x14ac:dyDescent="0.25">
      <c r="A1339" s="276" t="str">
        <f>IF(ISBLANK(INDEX('Policy Characteristics'!A:A,MATCH($C1339,'Policy Characteristics'!$C:$C,0))),"",INDEX('Policy Characteristics'!A:A,MATCH($C1339,'Policy Characteristics'!$C:$C,0)))</f>
        <v>Research and Development</v>
      </c>
      <c r="B1339" s="285" t="str">
        <f>IF(ISBLANK(INDEX('Policy Characteristics'!B:B,MATCH($C1339,'Policy Characteristics'!$C:$C,0))),"",INDEX('Policy Characteristics'!B:B,MATCH($C1339,'Policy Characteristics'!$C:$C,0)))</f>
        <v>Capital Cost Reduction</v>
      </c>
      <c r="C1339" s="276" t="str">
        <f t="shared" si="60"/>
        <v>RnD Building Capital Cost Perc Reduction</v>
      </c>
      <c r="D1339" s="47" t="s">
        <v>121</v>
      </c>
      <c r="E1339" s="47"/>
      <c r="F1339" s="47" t="s">
        <v>334</v>
      </c>
      <c r="G1339" s="47"/>
      <c r="H1339" s="44">
        <v>90</v>
      </c>
      <c r="I1339" s="347" t="s">
        <v>44</v>
      </c>
      <c r="J1339" s="277" t="str">
        <f>IF(ISBLANK(INDEX('Policy Characteristics'!D:D,MATCH($C1339,'Policy Characteristics'!$C:$C,0))),"",INDEX('Policy Characteristics'!D:D,MATCH($C1339,'Policy Characteristics'!$C:$C,0)))</f>
        <v>R&amp;D Capital Cost Reductions</v>
      </c>
      <c r="K1339" s="276" t="str">
        <f>IF(ISBLANK(INDEX('Policy Characteristics'!E:E,MATCH($C1339,'Policy Characteristics'!$C:$C,0))),"",INDEX('Policy Characteristics'!E:E,MATCH($C1339,'Policy Characteristics'!$C:$C,0)))</f>
        <v>RnD building capital cost reduction</v>
      </c>
      <c r="L1339" s="284">
        <f>IF(ISBLANK(INDEX('Policy Characteristics'!F:F,MATCH($C1339,'Policy Characteristics'!$C:$C,0))),"",INDEX('Policy Characteristics'!F:F,MATCH($C1339,'Policy Characteristics'!$C:$C,0)))</f>
        <v>0</v>
      </c>
      <c r="M1339" s="284">
        <f>IF(ISBLANK(INDEX('Policy Characteristics'!G:G,MATCH($C1339,'Policy Characteristics'!$C:$C,0))),"",INDEX('Policy Characteristics'!G:G,MATCH($C1339,'Policy Characteristics'!$C:$C,0)))</f>
        <v>0.4</v>
      </c>
      <c r="N1339" s="284">
        <f>IF(ISBLANK(INDEX('Policy Characteristics'!H:H,MATCH($C1339,'Policy Characteristics'!$C:$C,0))),"",INDEX('Policy Characteristics'!H:H,MATCH($C1339,'Policy Characteristics'!$C:$C,0)))</f>
        <v>0.01</v>
      </c>
      <c r="O1339" s="276" t="str">
        <f>IF(ISBLANK(INDEX('Policy Characteristics'!I:I,MATCH($C1339,'Policy Characteristics'!$C:$C,0))),"",INDEX('Policy Characteristics'!I:I,MATCH($C1339,'Policy Characteristics'!$C:$C,0)))</f>
        <v>% reduction in cost</v>
      </c>
      <c r="P1339" s="276" t="str">
        <f>IF(ISBLANK(INDEX('Policy Characteristics'!J:J,MATCH($C1339,'Policy Characteristics'!$C:$C,0))),"",INDEX('Policy Characteristics'!J:J,MATCH($C1339,'Policy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39" s="276" t="str">
        <f>IF(ISBLANK(INDEX('Policy Characteristics'!K:K,MATCH($C1339,'Policy Characteristics'!$C:$C,0))),"",INDEX('Policy Characteristics'!K:K,MATCH($C1339,'Policy Characteristics'!$C:$C,0)))</f>
        <v>architectural-design.html#rnd</v>
      </c>
      <c r="R1339" s="276" t="str">
        <f>IF(ISBLANK(INDEX('Policy Characteristics'!L:L,MATCH($C1339,'Policy Characteristics'!$C:$C,0))),"",INDEX('Policy Characteristics'!L:L,MATCH($C1339,'Policy Characteristics'!$C:$C,0)))</f>
        <v>research-and-development.html</v>
      </c>
    </row>
    <row r="1340" spans="1:18" x14ac:dyDescent="0.25">
      <c r="A1340" s="276" t="str">
        <f>IF(ISBLANK(INDEX('Policy Characteristics'!A:A,MATCH($C1340,'Policy Characteristics'!$C:$C,0))),"",INDEX('Policy Characteristics'!A:A,MATCH($C1340,'Policy Characteristics'!$C:$C,0)))</f>
        <v>Research and Development</v>
      </c>
      <c r="B1340" s="285" t="str">
        <f>IF(ISBLANK(INDEX('Policy Characteristics'!B:B,MATCH($C1340,'Policy Characteristics'!$C:$C,0))),"",INDEX('Policy Characteristics'!B:B,MATCH($C1340,'Policy Characteristics'!$C:$C,0)))</f>
        <v>Capital Cost Reduction</v>
      </c>
      <c r="C1340" t="s">
        <v>303</v>
      </c>
      <c r="D1340" s="47"/>
      <c r="E1340" s="47"/>
      <c r="F1340" s="47" t="s">
        <v>27</v>
      </c>
      <c r="G1340" s="47"/>
      <c r="H1340" s="44">
        <v>91</v>
      </c>
      <c r="I1340" s="347" t="s">
        <v>44</v>
      </c>
      <c r="J1340" s="277" t="str">
        <f>IF(ISBLANK(INDEX('Policy Characteristics'!D:D,MATCH($C1340,'Policy Characteristics'!$C:$C,0))),"",INDEX('Policy Characteristics'!D:D,MATCH($C1340,'Policy Characteristics'!$C:$C,0)))</f>
        <v>R&amp;D Capital Cost Reductions</v>
      </c>
      <c r="K1340" s="276" t="str">
        <f>IF(ISBLANK(INDEX('Policy Characteristics'!E:E,MATCH($C1340,'Policy Characteristics'!$C:$C,0))),"",INDEX('Policy Characteristics'!E:E,MATCH($C1340,'Policy Characteristics'!$C:$C,0)))</f>
        <v>RnD CCS capital cost reduction</v>
      </c>
      <c r="L1340" s="284">
        <f>IF(ISBLANK(INDEX('Policy Characteristics'!F:F,MATCH($C1340,'Policy Characteristics'!$C:$C,0))),"",INDEX('Policy Characteristics'!F:F,MATCH($C1340,'Policy Characteristics'!$C:$C,0)))</f>
        <v>0</v>
      </c>
      <c r="M1340" s="284">
        <f>IF(ISBLANK(INDEX('Policy Characteristics'!G:G,MATCH($C1340,'Policy Characteristics'!$C:$C,0))),"",INDEX('Policy Characteristics'!G:G,MATCH($C1340,'Policy Characteristics'!$C:$C,0)))</f>
        <v>0.4</v>
      </c>
      <c r="N1340" s="284">
        <f>IF(ISBLANK(INDEX('Policy Characteristics'!H:H,MATCH($C1340,'Policy Characteristics'!$C:$C,0))),"",INDEX('Policy Characteristics'!H:H,MATCH($C1340,'Policy Characteristics'!$C:$C,0)))</f>
        <v>0.01</v>
      </c>
      <c r="O1340" s="276" t="str">
        <f>IF(ISBLANK(INDEX('Policy Characteristics'!I:I,MATCH($C1340,'Policy Characteristics'!$C:$C,0))),"",INDEX('Policy Characteristics'!I:I,MATCH($C1340,'Policy Characteristics'!$C:$C,0)))</f>
        <v>% reduction in cost</v>
      </c>
      <c r="P1340" s="276" t="str">
        <f>IF(ISBLANK(INDEX('Policy Characteristics'!J:J,MATCH($C1340,'Policy Characteristics'!$C:$C,0))),"",INDEX('Policy Characteristics'!J:J,MATCH($C1340,'Policy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0" s="276" t="str">
        <f>IF(ISBLANK(INDEX('Policy Characteristics'!K:K,MATCH($C1340,'Policy Characteristics'!$C:$C,0))),"",INDEX('Policy Characteristics'!K:K,MATCH($C1340,'Policy Characteristics'!$C:$C,0)))</f>
        <v>architectural-design.html#rnd</v>
      </c>
      <c r="R1340" s="276" t="str">
        <f>IF(ISBLANK(INDEX('Policy Characteristics'!L:L,MATCH($C1340,'Policy Characteristics'!$C:$C,0))),"",INDEX('Policy Characteristics'!L:L,MATCH($C1340,'Policy Characteristics'!$C:$C,0)))</f>
        <v>research-and-development.html</v>
      </c>
    </row>
    <row r="1341" spans="1:18" x14ac:dyDescent="0.25">
      <c r="A1341" s="276" t="str">
        <f>IF(ISBLANK(INDEX('Policy Characteristics'!A:A,MATCH($C1341,'Policy Characteristics'!$C:$C,0))),"",INDEX('Policy Characteristics'!A:A,MATCH($C1341,'Policy Characteristics'!$C:$C,0)))</f>
        <v>Research and Development</v>
      </c>
      <c r="B1341" s="285" t="str">
        <f>IF(ISBLANK(INDEX('Policy Characteristics'!B:B,MATCH($C1341,'Policy Characteristics'!$C:$C,0))),"",INDEX('Policy Characteristics'!B:B,MATCH($C1341,'Policy Characteristics'!$C:$C,0)))</f>
        <v>Capital Cost Reduction</v>
      </c>
      <c r="C1341" t="s">
        <v>304</v>
      </c>
      <c r="D1341" s="47" t="s">
        <v>462</v>
      </c>
      <c r="E1341" s="47"/>
      <c r="F1341" s="47" t="s">
        <v>465</v>
      </c>
      <c r="G1341" s="47"/>
      <c r="H1341" s="44">
        <v>92</v>
      </c>
      <c r="I1341" s="347" t="s">
        <v>44</v>
      </c>
      <c r="J1341" s="277" t="str">
        <f>IF(ISBLANK(INDEX('Policy Characteristics'!D:D,MATCH($C1341,'Policy Characteristics'!$C:$C,0))),"",INDEX('Policy Characteristics'!D:D,MATCH($C1341,'Policy Characteristics'!$C:$C,0)))</f>
        <v>R&amp;D Capital Cost Reductions</v>
      </c>
      <c r="K1341" s="276" t="str">
        <f>IF(ISBLANK(INDEX('Policy Characteristics'!E:E,MATCH($C1341,'Policy Characteristics'!$C:$C,0))),"",INDEX('Policy Characteristics'!E:E,MATCH($C1341,'Policy Characteristics'!$C:$C,0)))</f>
        <v>RnD electricity capital cost reduction</v>
      </c>
      <c r="L1341" s="284">
        <f>IF(ISBLANK(INDEX('Policy Characteristics'!F:F,MATCH($C1341,'Policy Characteristics'!$C:$C,0))),"",INDEX('Policy Characteristics'!F:F,MATCH($C1341,'Policy Characteristics'!$C:$C,0)))</f>
        <v>0</v>
      </c>
      <c r="M1341" s="284">
        <f>IF(ISBLANK(INDEX('Policy Characteristics'!G:G,MATCH($C1341,'Policy Characteristics'!$C:$C,0))),"",INDEX('Policy Characteristics'!G:G,MATCH($C1341,'Policy Characteristics'!$C:$C,0)))</f>
        <v>0.4</v>
      </c>
      <c r="N1341" s="284">
        <f>IF(ISBLANK(INDEX('Policy Characteristics'!H:H,MATCH($C1341,'Policy Characteristics'!$C:$C,0))),"",INDEX('Policy Characteristics'!H:H,MATCH($C1341,'Policy Characteristics'!$C:$C,0)))</f>
        <v>0.01</v>
      </c>
      <c r="O1341" s="276" t="str">
        <f>IF(ISBLANK(INDEX('Policy Characteristics'!I:I,MATCH($C1341,'Policy Characteristics'!$C:$C,0))),"",INDEX('Policy Characteristics'!I:I,MATCH($C1341,'Policy Characteristics'!$C:$C,0)))</f>
        <v>% reduction in cost</v>
      </c>
      <c r="P1341" s="276" t="str">
        <f>IF(ISBLANK(INDEX('Policy Characteristics'!J:J,MATCH($C1341,'Policy Characteristics'!$C:$C,0))),"",INDEX('Policy Characteristics'!J:J,MATCH($C1341,'Policy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1" s="276" t="str">
        <f>IF(ISBLANK(INDEX('Policy Characteristics'!K:K,MATCH($C1341,'Policy Characteristics'!$C:$C,0))),"",INDEX('Policy Characteristics'!K:K,MATCH($C1341,'Policy Characteristics'!$C:$C,0)))</f>
        <v>architectural-design.html#rnd</v>
      </c>
      <c r="R1341" s="276" t="str">
        <f>IF(ISBLANK(INDEX('Policy Characteristics'!L:L,MATCH($C1341,'Policy Characteristics'!$C:$C,0))),"",INDEX('Policy Characteristics'!L:L,MATCH($C1341,'Policy Characteristics'!$C:$C,0)))</f>
        <v>research-and-development.html</v>
      </c>
    </row>
    <row r="1342" spans="1:18" x14ac:dyDescent="0.25">
      <c r="A1342" s="276" t="str">
        <f>IF(ISBLANK(INDEX('Policy Characteristics'!A:A,MATCH($C1342,'Policy Characteristics'!$C:$C,0))),"",INDEX('Policy Characteristics'!A:A,MATCH($C1342,'Policy Characteristics'!$C:$C,0)))</f>
        <v>Research and Development</v>
      </c>
      <c r="B1342" s="285" t="str">
        <f>IF(ISBLANK(INDEX('Policy Characteristics'!B:B,MATCH($C1342,'Policy Characteristics'!$C:$C,0))),"",INDEX('Policy Characteristics'!B:B,MATCH($C1342,'Policy Characteristics'!$C:$C,0)))</f>
        <v>Capital Cost Reduction</v>
      </c>
      <c r="C1342" s="276" t="str">
        <f t="shared" ref="C1342:C1364" si="61">C$1341</f>
        <v>RnD Electricity Capital Cost Perc Reduction</v>
      </c>
      <c r="D1342" s="6" t="s">
        <v>3578</v>
      </c>
      <c r="E1342" s="47"/>
      <c r="F1342" s="6" t="s">
        <v>3591</v>
      </c>
      <c r="G1342" s="47"/>
      <c r="H1342" s="44">
        <v>93</v>
      </c>
      <c r="I1342" s="347" t="s">
        <v>44</v>
      </c>
      <c r="J1342" s="277" t="str">
        <f>IF(ISBLANK(INDEX('Policy Characteristics'!D:D,MATCH($C1342,'Policy Characteristics'!$C:$C,0))),"",INDEX('Policy Characteristics'!D:D,MATCH($C1342,'Policy Characteristics'!$C:$C,0)))</f>
        <v>R&amp;D Capital Cost Reductions</v>
      </c>
      <c r="K1342" s="276" t="str">
        <f>IF(ISBLANK(INDEX('Policy Characteristics'!E:E,MATCH($C1342,'Policy Characteristics'!$C:$C,0))),"",INDEX('Policy Characteristics'!E:E,MATCH($C1342,'Policy Characteristics'!$C:$C,0)))</f>
        <v>RnD electricity capital cost reduction</v>
      </c>
      <c r="L1342" s="284">
        <f>IF(ISBLANK(INDEX('Policy Characteristics'!F:F,MATCH($C1342,'Policy Characteristics'!$C:$C,0))),"",INDEX('Policy Characteristics'!F:F,MATCH($C1342,'Policy Characteristics'!$C:$C,0)))</f>
        <v>0</v>
      </c>
      <c r="M1342" s="284">
        <f>IF(ISBLANK(INDEX('Policy Characteristics'!G:G,MATCH($C1342,'Policy Characteristics'!$C:$C,0))),"",INDEX('Policy Characteristics'!G:G,MATCH($C1342,'Policy Characteristics'!$C:$C,0)))</f>
        <v>0.4</v>
      </c>
      <c r="N1342" s="284">
        <f>IF(ISBLANK(INDEX('Policy Characteristics'!H:H,MATCH($C1342,'Policy Characteristics'!$C:$C,0))),"",INDEX('Policy Characteristics'!H:H,MATCH($C1342,'Policy Characteristics'!$C:$C,0)))</f>
        <v>0.01</v>
      </c>
      <c r="O1342" s="276" t="str">
        <f>IF(ISBLANK(INDEX('Policy Characteristics'!I:I,MATCH($C1342,'Policy Characteristics'!$C:$C,0))),"",INDEX('Policy Characteristics'!I:I,MATCH($C1342,'Policy Characteristics'!$C:$C,0)))</f>
        <v>% reduction in cost</v>
      </c>
      <c r="P1342" s="276" t="str">
        <f>IF(ISBLANK(INDEX('Policy Characteristics'!J:J,MATCH($C1342,'Policy Characteristics'!$C:$C,0))),"",INDEX('Policy Characteristics'!J:J,MATCH($C1342,'Policy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2" s="276" t="str">
        <f>IF(ISBLANK(INDEX('Policy Characteristics'!K:K,MATCH($C1342,'Policy Characteristics'!$C:$C,0))),"",INDEX('Policy Characteristics'!K:K,MATCH($C1342,'Policy Characteristics'!$C:$C,0)))</f>
        <v>architectural-design.html#rnd</v>
      </c>
      <c r="R1342" s="276" t="str">
        <f>IF(ISBLANK(INDEX('Policy Characteristics'!L:L,MATCH($C1342,'Policy Characteristics'!$C:$C,0))),"",INDEX('Policy Characteristics'!L:L,MATCH($C1342,'Policy Characteristics'!$C:$C,0)))</f>
        <v>research-and-development.html</v>
      </c>
    </row>
    <row r="1343" spans="1:18" x14ac:dyDescent="0.25">
      <c r="A1343" s="276" t="str">
        <f>IF(ISBLANK(INDEX('Policy Characteristics'!A:A,MATCH($C1343,'Policy Characteristics'!$C:$C,0))),"",INDEX('Policy Characteristics'!A:A,MATCH($C1343,'Policy Characteristics'!$C:$C,0)))</f>
        <v>Research and Development</v>
      </c>
      <c r="B1343" s="285" t="str">
        <f>IF(ISBLANK(INDEX('Policy Characteristics'!B:B,MATCH($C1343,'Policy Characteristics'!$C:$C,0))),"",INDEX('Policy Characteristics'!B:B,MATCH($C1343,'Policy Characteristics'!$C:$C,0)))</f>
        <v>Capital Cost Reduction</v>
      </c>
      <c r="C1343" s="276" t="str">
        <f t="shared" si="61"/>
        <v>RnD Electricity Capital Cost Perc Reduction</v>
      </c>
      <c r="D1343" s="6" t="s">
        <v>3579</v>
      </c>
      <c r="E1343" s="47"/>
      <c r="F1343" s="6" t="s">
        <v>3592</v>
      </c>
      <c r="G1343" s="47"/>
      <c r="H1343" s="44">
        <v>1810</v>
      </c>
      <c r="I1343" s="347" t="s">
        <v>44</v>
      </c>
      <c r="J1343" s="277" t="str">
        <f>IF(ISBLANK(INDEX('Policy Characteristics'!D:D,MATCH($C1343,'Policy Characteristics'!$C:$C,0))),"",INDEX('Policy Characteristics'!D:D,MATCH($C1343,'Policy Characteristics'!$C:$C,0)))</f>
        <v>R&amp;D Capital Cost Reductions</v>
      </c>
      <c r="K1343" s="276" t="str">
        <f>IF(ISBLANK(INDEX('Policy Characteristics'!E:E,MATCH($C1343,'Policy Characteristics'!$C:$C,0))),"",INDEX('Policy Characteristics'!E:E,MATCH($C1343,'Policy Characteristics'!$C:$C,0)))</f>
        <v>RnD electricity capital cost reduction</v>
      </c>
      <c r="L1343" s="284">
        <f>IF(ISBLANK(INDEX('Policy Characteristics'!F:F,MATCH($C1343,'Policy Characteristics'!$C:$C,0))),"",INDEX('Policy Characteristics'!F:F,MATCH($C1343,'Policy Characteristics'!$C:$C,0)))</f>
        <v>0</v>
      </c>
      <c r="M1343" s="284">
        <f>IF(ISBLANK(INDEX('Policy Characteristics'!G:G,MATCH($C1343,'Policy Characteristics'!$C:$C,0))),"",INDEX('Policy Characteristics'!G:G,MATCH($C1343,'Policy Characteristics'!$C:$C,0)))</f>
        <v>0.4</v>
      </c>
      <c r="N1343" s="284">
        <f>IF(ISBLANK(INDEX('Policy Characteristics'!H:H,MATCH($C1343,'Policy Characteristics'!$C:$C,0))),"",INDEX('Policy Characteristics'!H:H,MATCH($C1343,'Policy Characteristics'!$C:$C,0)))</f>
        <v>0.01</v>
      </c>
      <c r="O1343" s="276" t="str">
        <f>IF(ISBLANK(INDEX('Policy Characteristics'!I:I,MATCH($C1343,'Policy Characteristics'!$C:$C,0))),"",INDEX('Policy Characteristics'!I:I,MATCH($C1343,'Policy Characteristics'!$C:$C,0)))</f>
        <v>% reduction in cost</v>
      </c>
      <c r="P1343" s="276" t="str">
        <f>IF(ISBLANK(INDEX('Policy Characteristics'!J:J,MATCH($C1343,'Policy Characteristics'!$C:$C,0))),"",INDEX('Policy Characteristics'!J:J,MATCH($C1343,'Policy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3" s="276" t="str">
        <f>IF(ISBLANK(INDEX('Policy Characteristics'!K:K,MATCH($C1343,'Policy Characteristics'!$C:$C,0))),"",INDEX('Policy Characteristics'!K:K,MATCH($C1343,'Policy Characteristics'!$C:$C,0)))</f>
        <v>architectural-design.html#rnd</v>
      </c>
      <c r="R1343" s="276" t="str">
        <f>IF(ISBLANK(INDEX('Policy Characteristics'!L:L,MATCH($C1343,'Policy Characteristics'!$C:$C,0))),"",INDEX('Policy Characteristics'!L:L,MATCH($C1343,'Policy Characteristics'!$C:$C,0)))</f>
        <v>research-and-development.html</v>
      </c>
    </row>
    <row r="1344" spans="1:18" x14ac:dyDescent="0.25">
      <c r="A1344" s="276" t="str">
        <f>IF(ISBLANK(INDEX('Policy Characteristics'!A:A,MATCH($C1344,'Policy Characteristics'!$C:$C,0))),"",INDEX('Policy Characteristics'!A:A,MATCH($C1344,'Policy Characteristics'!$C:$C,0)))</f>
        <v>Research and Development</v>
      </c>
      <c r="B1344" s="285" t="str">
        <f>IF(ISBLANK(INDEX('Policy Characteristics'!B:B,MATCH($C1344,'Policy Characteristics'!$C:$C,0))),"",INDEX('Policy Characteristics'!B:B,MATCH($C1344,'Policy Characteristics'!$C:$C,0)))</f>
        <v>Capital Cost Reduction</v>
      </c>
      <c r="C1344" s="276" t="str">
        <f t="shared" si="61"/>
        <v>RnD Electricity Capital Cost Perc Reduction</v>
      </c>
      <c r="D1344" s="6" t="s">
        <v>77</v>
      </c>
      <c r="E1344" s="47"/>
      <c r="F1344" s="6" t="s">
        <v>3593</v>
      </c>
      <c r="G1344" s="47"/>
      <c r="H1344" s="44">
        <v>94</v>
      </c>
      <c r="I1344" s="347" t="s">
        <v>44</v>
      </c>
      <c r="J1344" s="277" t="str">
        <f>IF(ISBLANK(INDEX('Policy Characteristics'!D:D,MATCH($C1344,'Policy Characteristics'!$C:$C,0))),"",INDEX('Policy Characteristics'!D:D,MATCH($C1344,'Policy Characteristics'!$C:$C,0)))</f>
        <v>R&amp;D Capital Cost Reductions</v>
      </c>
      <c r="K1344" s="276" t="str">
        <f>IF(ISBLANK(INDEX('Policy Characteristics'!E:E,MATCH($C1344,'Policy Characteristics'!$C:$C,0))),"",INDEX('Policy Characteristics'!E:E,MATCH($C1344,'Policy Characteristics'!$C:$C,0)))</f>
        <v>RnD electricity capital cost reduction</v>
      </c>
      <c r="L1344" s="284">
        <f>IF(ISBLANK(INDEX('Policy Characteristics'!F:F,MATCH($C1344,'Policy Characteristics'!$C:$C,0))),"",INDEX('Policy Characteristics'!F:F,MATCH($C1344,'Policy Characteristics'!$C:$C,0)))</f>
        <v>0</v>
      </c>
      <c r="M1344" s="284">
        <f>IF(ISBLANK(INDEX('Policy Characteristics'!G:G,MATCH($C1344,'Policy Characteristics'!$C:$C,0))),"",INDEX('Policy Characteristics'!G:G,MATCH($C1344,'Policy Characteristics'!$C:$C,0)))</f>
        <v>0.4</v>
      </c>
      <c r="N1344" s="284">
        <f>IF(ISBLANK(INDEX('Policy Characteristics'!H:H,MATCH($C1344,'Policy Characteristics'!$C:$C,0))),"",INDEX('Policy Characteristics'!H:H,MATCH($C1344,'Policy Characteristics'!$C:$C,0)))</f>
        <v>0.01</v>
      </c>
      <c r="O1344" s="276" t="str">
        <f>IF(ISBLANK(INDEX('Policy Characteristics'!I:I,MATCH($C1344,'Policy Characteristics'!$C:$C,0))),"",INDEX('Policy Characteristics'!I:I,MATCH($C1344,'Policy Characteristics'!$C:$C,0)))</f>
        <v>% reduction in cost</v>
      </c>
      <c r="P1344" s="276" t="str">
        <f>IF(ISBLANK(INDEX('Policy Characteristics'!J:J,MATCH($C1344,'Policy Characteristics'!$C:$C,0))),"",INDEX('Policy Characteristics'!J:J,MATCH($C1344,'Policy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4" s="276" t="str">
        <f>IF(ISBLANK(INDEX('Policy Characteristics'!K:K,MATCH($C1344,'Policy Characteristics'!$C:$C,0))),"",INDEX('Policy Characteristics'!K:K,MATCH($C1344,'Policy Characteristics'!$C:$C,0)))</f>
        <v>architectural-design.html#rnd</v>
      </c>
      <c r="R1344" s="276" t="str">
        <f>IF(ISBLANK(INDEX('Policy Characteristics'!L:L,MATCH($C1344,'Policy Characteristics'!$C:$C,0))),"",INDEX('Policy Characteristics'!L:L,MATCH($C1344,'Policy Characteristics'!$C:$C,0)))</f>
        <v>research-and-development.html</v>
      </c>
    </row>
    <row r="1345" spans="1:18" x14ac:dyDescent="0.25">
      <c r="A1345" s="276" t="str">
        <f>IF(ISBLANK(INDEX('Policy Characteristics'!A:A,MATCH($C1345,'Policy Characteristics'!$C:$C,0))),"",INDEX('Policy Characteristics'!A:A,MATCH($C1345,'Policy Characteristics'!$C:$C,0)))</f>
        <v>Research and Development</v>
      </c>
      <c r="B1345" s="285" t="str">
        <f>IF(ISBLANK(INDEX('Policy Characteristics'!B:B,MATCH($C1345,'Policy Characteristics'!$C:$C,0))),"",INDEX('Policy Characteristics'!B:B,MATCH($C1345,'Policy Characteristics'!$C:$C,0)))</f>
        <v>Capital Cost Reduction</v>
      </c>
      <c r="C1345" s="276" t="str">
        <f t="shared" si="61"/>
        <v>RnD Electricity Capital Cost Perc Reduction</v>
      </c>
      <c r="D1345" s="6" t="s">
        <v>78</v>
      </c>
      <c r="E1345" s="47"/>
      <c r="F1345" s="6" t="s">
        <v>335</v>
      </c>
      <c r="G1345" s="47"/>
      <c r="H1345" s="44">
        <v>95</v>
      </c>
      <c r="I1345" s="347" t="s">
        <v>44</v>
      </c>
      <c r="J1345" s="277" t="str">
        <f>IF(ISBLANK(INDEX('Policy Characteristics'!D:D,MATCH($C1345,'Policy Characteristics'!$C:$C,0))),"",INDEX('Policy Characteristics'!D:D,MATCH($C1345,'Policy Characteristics'!$C:$C,0)))</f>
        <v>R&amp;D Capital Cost Reductions</v>
      </c>
      <c r="K1345" s="276" t="str">
        <f>IF(ISBLANK(INDEX('Policy Characteristics'!E:E,MATCH($C1345,'Policy Characteristics'!$C:$C,0))),"",INDEX('Policy Characteristics'!E:E,MATCH($C1345,'Policy Characteristics'!$C:$C,0)))</f>
        <v>RnD electricity capital cost reduction</v>
      </c>
      <c r="L1345" s="284">
        <f>IF(ISBLANK(INDEX('Policy Characteristics'!F:F,MATCH($C1345,'Policy Characteristics'!$C:$C,0))),"",INDEX('Policy Characteristics'!F:F,MATCH($C1345,'Policy Characteristics'!$C:$C,0)))</f>
        <v>0</v>
      </c>
      <c r="M1345" s="284">
        <f>IF(ISBLANK(INDEX('Policy Characteristics'!G:G,MATCH($C1345,'Policy Characteristics'!$C:$C,0))),"",INDEX('Policy Characteristics'!G:G,MATCH($C1345,'Policy Characteristics'!$C:$C,0)))</f>
        <v>0.4</v>
      </c>
      <c r="N1345" s="284">
        <f>IF(ISBLANK(INDEX('Policy Characteristics'!H:H,MATCH($C1345,'Policy Characteristics'!$C:$C,0))),"",INDEX('Policy Characteristics'!H:H,MATCH($C1345,'Policy Characteristics'!$C:$C,0)))</f>
        <v>0.01</v>
      </c>
      <c r="O1345" s="276" t="str">
        <f>IF(ISBLANK(INDEX('Policy Characteristics'!I:I,MATCH($C1345,'Policy Characteristics'!$C:$C,0))),"",INDEX('Policy Characteristics'!I:I,MATCH($C1345,'Policy Characteristics'!$C:$C,0)))</f>
        <v>% reduction in cost</v>
      </c>
      <c r="P1345" s="276" t="str">
        <f>IF(ISBLANK(INDEX('Policy Characteristics'!J:J,MATCH($C1345,'Policy Characteristics'!$C:$C,0))),"",INDEX('Policy Characteristics'!J:J,MATCH($C1345,'Policy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5" s="276" t="str">
        <f>IF(ISBLANK(INDEX('Policy Characteristics'!K:K,MATCH($C1345,'Policy Characteristics'!$C:$C,0))),"",INDEX('Policy Characteristics'!K:K,MATCH($C1345,'Policy Characteristics'!$C:$C,0)))</f>
        <v>architectural-design.html#rnd</v>
      </c>
      <c r="R1345" s="276" t="str">
        <f>IF(ISBLANK(INDEX('Policy Characteristics'!L:L,MATCH($C1345,'Policy Characteristics'!$C:$C,0))),"",INDEX('Policy Characteristics'!L:L,MATCH($C1345,'Policy Characteristics'!$C:$C,0)))</f>
        <v>research-and-development.html</v>
      </c>
    </row>
    <row r="1346" spans="1:18" x14ac:dyDescent="0.25">
      <c r="A1346" s="276" t="str">
        <f>IF(ISBLANK(INDEX('Policy Characteristics'!A:A,MATCH($C1346,'Policy Characteristics'!$C:$C,0))),"",INDEX('Policy Characteristics'!A:A,MATCH($C1346,'Policy Characteristics'!$C:$C,0)))</f>
        <v>Research and Development</v>
      </c>
      <c r="B1346" s="285" t="str">
        <f>IF(ISBLANK(INDEX('Policy Characteristics'!B:B,MATCH($C1346,'Policy Characteristics'!$C:$C,0))),"",INDEX('Policy Characteristics'!B:B,MATCH($C1346,'Policy Characteristics'!$C:$C,0)))</f>
        <v>Capital Cost Reduction</v>
      </c>
      <c r="C1346" s="276" t="str">
        <f t="shared" si="61"/>
        <v>RnD Electricity Capital Cost Perc Reduction</v>
      </c>
      <c r="D1346" s="6" t="s">
        <v>463</v>
      </c>
      <c r="E1346" s="47"/>
      <c r="F1346" s="6" t="s">
        <v>467</v>
      </c>
      <c r="G1346" s="47"/>
      <c r="H1346" s="44">
        <v>96</v>
      </c>
      <c r="I1346" s="347" t="s">
        <v>44</v>
      </c>
      <c r="J1346" s="277" t="str">
        <f>IF(ISBLANK(INDEX('Policy Characteristics'!D:D,MATCH($C1346,'Policy Characteristics'!$C:$C,0))),"",INDEX('Policy Characteristics'!D:D,MATCH($C1346,'Policy Characteristics'!$C:$C,0)))</f>
        <v>R&amp;D Capital Cost Reductions</v>
      </c>
      <c r="K1346" s="276" t="str">
        <f>IF(ISBLANK(INDEX('Policy Characteristics'!E:E,MATCH($C1346,'Policy Characteristics'!$C:$C,0))),"",INDEX('Policy Characteristics'!E:E,MATCH($C1346,'Policy Characteristics'!$C:$C,0)))</f>
        <v>RnD electricity capital cost reduction</v>
      </c>
      <c r="L1346" s="284">
        <f>IF(ISBLANK(INDEX('Policy Characteristics'!F:F,MATCH($C1346,'Policy Characteristics'!$C:$C,0))),"",INDEX('Policy Characteristics'!F:F,MATCH($C1346,'Policy Characteristics'!$C:$C,0)))</f>
        <v>0</v>
      </c>
      <c r="M1346" s="284">
        <f>IF(ISBLANK(INDEX('Policy Characteristics'!G:G,MATCH($C1346,'Policy Characteristics'!$C:$C,0))),"",INDEX('Policy Characteristics'!G:G,MATCH($C1346,'Policy Characteristics'!$C:$C,0)))</f>
        <v>0.4</v>
      </c>
      <c r="N1346" s="284">
        <f>IF(ISBLANK(INDEX('Policy Characteristics'!H:H,MATCH($C1346,'Policy Characteristics'!$C:$C,0))),"",INDEX('Policy Characteristics'!H:H,MATCH($C1346,'Policy Characteristics'!$C:$C,0)))</f>
        <v>0.01</v>
      </c>
      <c r="O1346" s="276" t="str">
        <f>IF(ISBLANK(INDEX('Policy Characteristics'!I:I,MATCH($C1346,'Policy Characteristics'!$C:$C,0))),"",INDEX('Policy Characteristics'!I:I,MATCH($C1346,'Policy Characteristics'!$C:$C,0)))</f>
        <v>% reduction in cost</v>
      </c>
      <c r="P1346" s="276" t="str">
        <f>IF(ISBLANK(INDEX('Policy Characteristics'!J:J,MATCH($C1346,'Policy Characteristics'!$C:$C,0))),"",INDEX('Policy Characteristics'!J:J,MATCH($C1346,'Policy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6" s="276" t="str">
        <f>IF(ISBLANK(INDEX('Policy Characteristics'!K:K,MATCH($C1346,'Policy Characteristics'!$C:$C,0))),"",INDEX('Policy Characteristics'!K:K,MATCH($C1346,'Policy Characteristics'!$C:$C,0)))</f>
        <v>architectural-design.html#rnd</v>
      </c>
      <c r="R1346" s="276" t="str">
        <f>IF(ISBLANK(INDEX('Policy Characteristics'!L:L,MATCH($C1346,'Policy Characteristics'!$C:$C,0))),"",INDEX('Policy Characteristics'!L:L,MATCH($C1346,'Policy Characteristics'!$C:$C,0)))</f>
        <v>research-and-development.html</v>
      </c>
    </row>
    <row r="1347" spans="1:18" x14ac:dyDescent="0.25">
      <c r="A1347" s="276" t="str">
        <f>IF(ISBLANK(INDEX('Policy Characteristics'!A:A,MATCH($C1347,'Policy Characteristics'!$C:$C,0))),"",INDEX('Policy Characteristics'!A:A,MATCH($C1347,'Policy Characteristics'!$C:$C,0)))</f>
        <v>Research and Development</v>
      </c>
      <c r="B1347" s="285" t="str">
        <f>IF(ISBLANK(INDEX('Policy Characteristics'!B:B,MATCH($C1347,'Policy Characteristics'!$C:$C,0))),"",INDEX('Policy Characteristics'!B:B,MATCH($C1347,'Policy Characteristics'!$C:$C,0)))</f>
        <v>Capital Cost Reduction</v>
      </c>
      <c r="C1347" s="276" t="str">
        <f t="shared" si="61"/>
        <v>RnD Electricity Capital Cost Perc Reduction</v>
      </c>
      <c r="D1347" s="6" t="s">
        <v>79</v>
      </c>
      <c r="E1347" s="47"/>
      <c r="F1347" s="6" t="s">
        <v>336</v>
      </c>
      <c r="G1347" s="47"/>
      <c r="H1347" s="44">
        <v>97</v>
      </c>
      <c r="I1347" s="347" t="s">
        <v>44</v>
      </c>
      <c r="J1347" s="277" t="str">
        <f>IF(ISBLANK(INDEX('Policy Characteristics'!D:D,MATCH($C1347,'Policy Characteristics'!$C:$C,0))),"",INDEX('Policy Characteristics'!D:D,MATCH($C1347,'Policy Characteristics'!$C:$C,0)))</f>
        <v>R&amp;D Capital Cost Reductions</v>
      </c>
      <c r="K1347" s="276" t="str">
        <f>IF(ISBLANK(INDEX('Policy Characteristics'!E:E,MATCH($C1347,'Policy Characteristics'!$C:$C,0))),"",INDEX('Policy Characteristics'!E:E,MATCH($C1347,'Policy Characteristics'!$C:$C,0)))</f>
        <v>RnD electricity capital cost reduction</v>
      </c>
      <c r="L1347" s="284">
        <f>IF(ISBLANK(INDEX('Policy Characteristics'!F:F,MATCH($C1347,'Policy Characteristics'!$C:$C,0))),"",INDEX('Policy Characteristics'!F:F,MATCH($C1347,'Policy Characteristics'!$C:$C,0)))</f>
        <v>0</v>
      </c>
      <c r="M1347" s="284">
        <f>IF(ISBLANK(INDEX('Policy Characteristics'!G:G,MATCH($C1347,'Policy Characteristics'!$C:$C,0))),"",INDEX('Policy Characteristics'!G:G,MATCH($C1347,'Policy Characteristics'!$C:$C,0)))</f>
        <v>0.4</v>
      </c>
      <c r="N1347" s="284">
        <f>IF(ISBLANK(INDEX('Policy Characteristics'!H:H,MATCH($C1347,'Policy Characteristics'!$C:$C,0))),"",INDEX('Policy Characteristics'!H:H,MATCH($C1347,'Policy Characteristics'!$C:$C,0)))</f>
        <v>0.01</v>
      </c>
      <c r="O1347" s="276" t="str">
        <f>IF(ISBLANK(INDEX('Policy Characteristics'!I:I,MATCH($C1347,'Policy Characteristics'!$C:$C,0))),"",INDEX('Policy Characteristics'!I:I,MATCH($C1347,'Policy Characteristics'!$C:$C,0)))</f>
        <v>% reduction in cost</v>
      </c>
      <c r="P1347" s="276" t="str">
        <f>IF(ISBLANK(INDEX('Policy Characteristics'!J:J,MATCH($C1347,'Policy Characteristics'!$C:$C,0))),"",INDEX('Policy Characteristics'!J:J,MATCH($C1347,'Policy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7" s="276" t="str">
        <f>IF(ISBLANK(INDEX('Policy Characteristics'!K:K,MATCH($C1347,'Policy Characteristics'!$C:$C,0))),"",INDEX('Policy Characteristics'!K:K,MATCH($C1347,'Policy Characteristics'!$C:$C,0)))</f>
        <v>architectural-design.html#rnd</v>
      </c>
      <c r="R1347" s="276" t="str">
        <f>IF(ISBLANK(INDEX('Policy Characteristics'!L:L,MATCH($C1347,'Policy Characteristics'!$C:$C,0))),"",INDEX('Policy Characteristics'!L:L,MATCH($C1347,'Policy Characteristics'!$C:$C,0)))</f>
        <v>research-and-development.html</v>
      </c>
    </row>
    <row r="1348" spans="1:18" x14ac:dyDescent="0.25">
      <c r="A1348" s="276" t="str">
        <f>IF(ISBLANK(INDEX('Policy Characteristics'!A:A,MATCH($C1348,'Policy Characteristics'!$C:$C,0))),"",INDEX('Policy Characteristics'!A:A,MATCH($C1348,'Policy Characteristics'!$C:$C,0)))</f>
        <v>Research and Development</v>
      </c>
      <c r="B1348" s="285" t="str">
        <f>IF(ISBLANK(INDEX('Policy Characteristics'!B:B,MATCH($C1348,'Policy Characteristics'!$C:$C,0))),"",INDEX('Policy Characteristics'!B:B,MATCH($C1348,'Policy Characteristics'!$C:$C,0)))</f>
        <v>Capital Cost Reduction</v>
      </c>
      <c r="C1348" s="276" t="str">
        <f t="shared" si="61"/>
        <v>RnD Electricity Capital Cost Perc Reduction</v>
      </c>
      <c r="D1348" s="6" t="s">
        <v>80</v>
      </c>
      <c r="E1348" s="47"/>
      <c r="F1348" s="6" t="s">
        <v>337</v>
      </c>
      <c r="G1348" s="47"/>
      <c r="H1348" s="44">
        <v>98</v>
      </c>
      <c r="I1348" s="347" t="s">
        <v>44</v>
      </c>
      <c r="J1348" s="277" t="str">
        <f>IF(ISBLANK(INDEX('Policy Characteristics'!D:D,MATCH($C1348,'Policy Characteristics'!$C:$C,0))),"",INDEX('Policy Characteristics'!D:D,MATCH($C1348,'Policy Characteristics'!$C:$C,0)))</f>
        <v>R&amp;D Capital Cost Reductions</v>
      </c>
      <c r="K1348" s="276" t="str">
        <f>IF(ISBLANK(INDEX('Policy Characteristics'!E:E,MATCH($C1348,'Policy Characteristics'!$C:$C,0))),"",INDEX('Policy Characteristics'!E:E,MATCH($C1348,'Policy Characteristics'!$C:$C,0)))</f>
        <v>RnD electricity capital cost reduction</v>
      </c>
      <c r="L1348" s="284">
        <f>IF(ISBLANK(INDEX('Policy Characteristics'!F:F,MATCH($C1348,'Policy Characteristics'!$C:$C,0))),"",INDEX('Policy Characteristics'!F:F,MATCH($C1348,'Policy Characteristics'!$C:$C,0)))</f>
        <v>0</v>
      </c>
      <c r="M1348" s="284">
        <f>IF(ISBLANK(INDEX('Policy Characteristics'!G:G,MATCH($C1348,'Policy Characteristics'!$C:$C,0))),"",INDEX('Policy Characteristics'!G:G,MATCH($C1348,'Policy Characteristics'!$C:$C,0)))</f>
        <v>0.4</v>
      </c>
      <c r="N1348" s="284">
        <f>IF(ISBLANK(INDEX('Policy Characteristics'!H:H,MATCH($C1348,'Policy Characteristics'!$C:$C,0))),"",INDEX('Policy Characteristics'!H:H,MATCH($C1348,'Policy Characteristics'!$C:$C,0)))</f>
        <v>0.01</v>
      </c>
      <c r="O1348" s="276" t="str">
        <f>IF(ISBLANK(INDEX('Policy Characteristics'!I:I,MATCH($C1348,'Policy Characteristics'!$C:$C,0))),"",INDEX('Policy Characteristics'!I:I,MATCH($C1348,'Policy Characteristics'!$C:$C,0)))</f>
        <v>% reduction in cost</v>
      </c>
      <c r="P1348" s="276" t="str">
        <f>IF(ISBLANK(INDEX('Policy Characteristics'!J:J,MATCH($C1348,'Policy Characteristics'!$C:$C,0))),"",INDEX('Policy Characteristics'!J:J,MATCH($C1348,'Policy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8" s="276" t="str">
        <f>IF(ISBLANK(INDEX('Policy Characteristics'!K:K,MATCH($C1348,'Policy Characteristics'!$C:$C,0))),"",INDEX('Policy Characteristics'!K:K,MATCH($C1348,'Policy Characteristics'!$C:$C,0)))</f>
        <v>architectural-design.html#rnd</v>
      </c>
      <c r="R1348" s="276" t="str">
        <f>IF(ISBLANK(INDEX('Policy Characteristics'!L:L,MATCH($C1348,'Policy Characteristics'!$C:$C,0))),"",INDEX('Policy Characteristics'!L:L,MATCH($C1348,'Policy Characteristics'!$C:$C,0)))</f>
        <v>research-and-development.html</v>
      </c>
    </row>
    <row r="1349" spans="1:18" x14ac:dyDescent="0.25">
      <c r="A1349" s="276" t="str">
        <f>IF(ISBLANK(INDEX('Policy Characteristics'!A:A,MATCH($C1349,'Policy Characteristics'!$C:$C,0))),"",INDEX('Policy Characteristics'!A:A,MATCH($C1349,'Policy Characteristics'!$C:$C,0)))</f>
        <v>Research and Development</v>
      </c>
      <c r="B1349" s="285" t="str">
        <f>IF(ISBLANK(INDEX('Policy Characteristics'!B:B,MATCH($C1349,'Policy Characteristics'!$C:$C,0))),"",INDEX('Policy Characteristics'!B:B,MATCH($C1349,'Policy Characteristics'!$C:$C,0)))</f>
        <v>Capital Cost Reduction</v>
      </c>
      <c r="C1349" s="276" t="str">
        <f t="shared" si="61"/>
        <v>RnD Electricity Capital Cost Perc Reduction</v>
      </c>
      <c r="D1349" s="6" t="s">
        <v>81</v>
      </c>
      <c r="E1349" s="47"/>
      <c r="F1349" s="6" t="s">
        <v>338</v>
      </c>
      <c r="G1349" s="47"/>
      <c r="H1349" s="44">
        <v>99</v>
      </c>
      <c r="I1349" s="347" t="s">
        <v>44</v>
      </c>
      <c r="J1349" s="277" t="str">
        <f>IF(ISBLANK(INDEX('Policy Characteristics'!D:D,MATCH($C1349,'Policy Characteristics'!$C:$C,0))),"",INDEX('Policy Characteristics'!D:D,MATCH($C1349,'Policy Characteristics'!$C:$C,0)))</f>
        <v>R&amp;D Capital Cost Reductions</v>
      </c>
      <c r="K1349" s="276" t="str">
        <f>IF(ISBLANK(INDEX('Policy Characteristics'!E:E,MATCH($C1349,'Policy Characteristics'!$C:$C,0))),"",INDEX('Policy Characteristics'!E:E,MATCH($C1349,'Policy Characteristics'!$C:$C,0)))</f>
        <v>RnD electricity capital cost reduction</v>
      </c>
      <c r="L1349" s="284">
        <f>IF(ISBLANK(INDEX('Policy Characteristics'!F:F,MATCH($C1349,'Policy Characteristics'!$C:$C,0))),"",INDEX('Policy Characteristics'!F:F,MATCH($C1349,'Policy Characteristics'!$C:$C,0)))</f>
        <v>0</v>
      </c>
      <c r="M1349" s="284">
        <f>IF(ISBLANK(INDEX('Policy Characteristics'!G:G,MATCH($C1349,'Policy Characteristics'!$C:$C,0))),"",INDEX('Policy Characteristics'!G:G,MATCH($C1349,'Policy Characteristics'!$C:$C,0)))</f>
        <v>0.4</v>
      </c>
      <c r="N1349" s="284">
        <f>IF(ISBLANK(INDEX('Policy Characteristics'!H:H,MATCH($C1349,'Policy Characteristics'!$C:$C,0))),"",INDEX('Policy Characteristics'!H:H,MATCH($C1349,'Policy Characteristics'!$C:$C,0)))</f>
        <v>0.01</v>
      </c>
      <c r="O1349" s="276" t="str">
        <f>IF(ISBLANK(INDEX('Policy Characteristics'!I:I,MATCH($C1349,'Policy Characteristics'!$C:$C,0))),"",INDEX('Policy Characteristics'!I:I,MATCH($C1349,'Policy Characteristics'!$C:$C,0)))</f>
        <v>% reduction in cost</v>
      </c>
      <c r="P1349" s="276" t="str">
        <f>IF(ISBLANK(INDEX('Policy Characteristics'!J:J,MATCH($C1349,'Policy Characteristics'!$C:$C,0))),"",INDEX('Policy Characteristics'!J:J,MATCH($C1349,'Policy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49" s="276" t="str">
        <f>IF(ISBLANK(INDEX('Policy Characteristics'!K:K,MATCH($C1349,'Policy Characteristics'!$C:$C,0))),"",INDEX('Policy Characteristics'!K:K,MATCH($C1349,'Policy Characteristics'!$C:$C,0)))</f>
        <v>architectural-design.html#rnd</v>
      </c>
      <c r="R1349" s="276" t="str">
        <f>IF(ISBLANK(INDEX('Policy Characteristics'!L:L,MATCH($C1349,'Policy Characteristics'!$C:$C,0))),"",INDEX('Policy Characteristics'!L:L,MATCH($C1349,'Policy Characteristics'!$C:$C,0)))</f>
        <v>research-and-development.html</v>
      </c>
    </row>
    <row r="1350" spans="1:18" x14ac:dyDescent="0.25">
      <c r="A1350" s="276" t="str">
        <f>IF(ISBLANK(INDEX('Policy Characteristics'!A:A,MATCH($C1350,'Policy Characteristics'!$C:$C,0))),"",INDEX('Policy Characteristics'!A:A,MATCH($C1350,'Policy Characteristics'!$C:$C,0)))</f>
        <v>Research and Development</v>
      </c>
      <c r="B1350" s="285" t="str">
        <f>IF(ISBLANK(INDEX('Policy Characteristics'!B:B,MATCH($C1350,'Policy Characteristics'!$C:$C,0))),"",INDEX('Policy Characteristics'!B:B,MATCH($C1350,'Policy Characteristics'!$C:$C,0)))</f>
        <v>Capital Cost Reduction</v>
      </c>
      <c r="C1350" s="276" t="str">
        <f t="shared" si="61"/>
        <v>RnD Electricity Capital Cost Perc Reduction</v>
      </c>
      <c r="D1350" s="6" t="s">
        <v>2450</v>
      </c>
      <c r="E1350" s="47"/>
      <c r="F1350" s="6" t="s">
        <v>3594</v>
      </c>
      <c r="G1350" s="47"/>
      <c r="H1350" s="44">
        <v>192</v>
      </c>
      <c r="I1350" s="347" t="s">
        <v>44</v>
      </c>
      <c r="J1350" s="277" t="str">
        <f>IF(ISBLANK(INDEX('Policy Characteristics'!D:D,MATCH($C1350,'Policy Characteristics'!$C:$C,0))),"",INDEX('Policy Characteristics'!D:D,MATCH($C1350,'Policy Characteristics'!$C:$C,0)))</f>
        <v>R&amp;D Capital Cost Reductions</v>
      </c>
      <c r="K1350" s="276" t="str">
        <f>IF(ISBLANK(INDEX('Policy Characteristics'!E:E,MATCH($C1350,'Policy Characteristics'!$C:$C,0))),"",INDEX('Policy Characteristics'!E:E,MATCH($C1350,'Policy Characteristics'!$C:$C,0)))</f>
        <v>RnD electricity capital cost reduction</v>
      </c>
      <c r="L1350" s="284">
        <f>IF(ISBLANK(INDEX('Policy Characteristics'!F:F,MATCH($C1350,'Policy Characteristics'!$C:$C,0))),"",INDEX('Policy Characteristics'!F:F,MATCH($C1350,'Policy Characteristics'!$C:$C,0)))</f>
        <v>0</v>
      </c>
      <c r="M1350" s="284">
        <f>IF(ISBLANK(INDEX('Policy Characteristics'!G:G,MATCH($C1350,'Policy Characteristics'!$C:$C,0))),"",INDEX('Policy Characteristics'!G:G,MATCH($C1350,'Policy Characteristics'!$C:$C,0)))</f>
        <v>0.4</v>
      </c>
      <c r="N1350" s="284">
        <f>IF(ISBLANK(INDEX('Policy Characteristics'!H:H,MATCH($C1350,'Policy Characteristics'!$C:$C,0))),"",INDEX('Policy Characteristics'!H:H,MATCH($C1350,'Policy Characteristics'!$C:$C,0)))</f>
        <v>0.01</v>
      </c>
      <c r="O1350" s="276" t="str">
        <f>IF(ISBLANK(INDEX('Policy Characteristics'!I:I,MATCH($C1350,'Policy Characteristics'!$C:$C,0))),"",INDEX('Policy Characteristics'!I:I,MATCH($C1350,'Policy Characteristics'!$C:$C,0)))</f>
        <v>% reduction in cost</v>
      </c>
      <c r="P1350" s="276" t="str">
        <f>IF(ISBLANK(INDEX('Policy Characteristics'!J:J,MATCH($C1350,'Policy Characteristics'!$C:$C,0))),"",INDEX('Policy Characteristics'!J:J,MATCH($C1350,'Policy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0" s="276" t="str">
        <f>IF(ISBLANK(INDEX('Policy Characteristics'!K:K,MATCH($C1350,'Policy Characteristics'!$C:$C,0))),"",INDEX('Policy Characteristics'!K:K,MATCH($C1350,'Policy Characteristics'!$C:$C,0)))</f>
        <v>architectural-design.html#rnd</v>
      </c>
      <c r="R1350" s="276" t="str">
        <f>IF(ISBLANK(INDEX('Policy Characteristics'!L:L,MATCH($C1350,'Policy Characteristics'!$C:$C,0))),"",INDEX('Policy Characteristics'!L:L,MATCH($C1350,'Policy Characteristics'!$C:$C,0)))</f>
        <v>research-and-development.html</v>
      </c>
    </row>
    <row r="1351" spans="1:18" x14ac:dyDescent="0.25">
      <c r="A1351" s="276" t="str">
        <f>IF(ISBLANK(INDEX('Policy Characteristics'!A:A,MATCH($C1351,'Policy Characteristics'!$C:$C,0))),"",INDEX('Policy Characteristics'!A:A,MATCH($C1351,'Policy Characteristics'!$C:$C,0)))</f>
        <v>Research and Development</v>
      </c>
      <c r="B1351" s="285" t="str">
        <f>IF(ISBLANK(INDEX('Policy Characteristics'!B:B,MATCH($C1351,'Policy Characteristics'!$C:$C,0))),"",INDEX('Policy Characteristics'!B:B,MATCH($C1351,'Policy Characteristics'!$C:$C,0)))</f>
        <v>Capital Cost Reduction</v>
      </c>
      <c r="C1351" s="276" t="str">
        <f t="shared" si="61"/>
        <v>RnD Electricity Capital Cost Perc Reduction</v>
      </c>
      <c r="D1351" s="6" t="s">
        <v>322</v>
      </c>
      <c r="E1351" s="47"/>
      <c r="F1351" s="6" t="s">
        <v>3595</v>
      </c>
      <c r="G1351" s="47"/>
      <c r="H1351" s="44">
        <v>180</v>
      </c>
      <c r="I1351" s="347" t="s">
        <v>44</v>
      </c>
      <c r="J1351" s="277" t="str">
        <f>IF(ISBLANK(INDEX('Policy Characteristics'!D:D,MATCH($C1351,'Policy Characteristics'!$C:$C,0))),"",INDEX('Policy Characteristics'!D:D,MATCH($C1351,'Policy Characteristics'!$C:$C,0)))</f>
        <v>R&amp;D Capital Cost Reductions</v>
      </c>
      <c r="K1351" s="276" t="str">
        <f>IF(ISBLANK(INDEX('Policy Characteristics'!E:E,MATCH($C1351,'Policy Characteristics'!$C:$C,0))),"",INDEX('Policy Characteristics'!E:E,MATCH($C1351,'Policy Characteristics'!$C:$C,0)))</f>
        <v>RnD electricity capital cost reduction</v>
      </c>
      <c r="L1351" s="284">
        <f>IF(ISBLANK(INDEX('Policy Characteristics'!F:F,MATCH($C1351,'Policy Characteristics'!$C:$C,0))),"",INDEX('Policy Characteristics'!F:F,MATCH($C1351,'Policy Characteristics'!$C:$C,0)))</f>
        <v>0</v>
      </c>
      <c r="M1351" s="284">
        <f>IF(ISBLANK(INDEX('Policy Characteristics'!G:G,MATCH($C1351,'Policy Characteristics'!$C:$C,0))),"",INDEX('Policy Characteristics'!G:G,MATCH($C1351,'Policy Characteristics'!$C:$C,0)))</f>
        <v>0.4</v>
      </c>
      <c r="N1351" s="284">
        <f>IF(ISBLANK(INDEX('Policy Characteristics'!H:H,MATCH($C1351,'Policy Characteristics'!$C:$C,0))),"",INDEX('Policy Characteristics'!H:H,MATCH($C1351,'Policy Characteristics'!$C:$C,0)))</f>
        <v>0.01</v>
      </c>
      <c r="O1351" s="276" t="str">
        <f>IF(ISBLANK(INDEX('Policy Characteristics'!I:I,MATCH($C1351,'Policy Characteristics'!$C:$C,0))),"",INDEX('Policy Characteristics'!I:I,MATCH($C1351,'Policy Characteristics'!$C:$C,0)))</f>
        <v>% reduction in cost</v>
      </c>
      <c r="P1351" s="276" t="str">
        <f>IF(ISBLANK(INDEX('Policy Characteristics'!J:J,MATCH($C1351,'Policy Characteristics'!$C:$C,0))),"",INDEX('Policy Characteristics'!J:J,MATCH($C1351,'Policy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1" s="276" t="str">
        <f>IF(ISBLANK(INDEX('Policy Characteristics'!K:K,MATCH($C1351,'Policy Characteristics'!$C:$C,0))),"",INDEX('Policy Characteristics'!K:K,MATCH($C1351,'Policy Characteristics'!$C:$C,0)))</f>
        <v>architectural-design.html#rnd</v>
      </c>
      <c r="R1351" s="276" t="str">
        <f>IF(ISBLANK(INDEX('Policy Characteristics'!L:L,MATCH($C1351,'Policy Characteristics'!$C:$C,0))),"",INDEX('Policy Characteristics'!L:L,MATCH($C1351,'Policy Characteristics'!$C:$C,0)))</f>
        <v>research-and-development.html</v>
      </c>
    </row>
    <row r="1352" spans="1:18" x14ac:dyDescent="0.25">
      <c r="A1352" s="276" t="str">
        <f>IF(ISBLANK(INDEX('Policy Characteristics'!A:A,MATCH($C1352,'Policy Characteristics'!$C:$C,0))),"",INDEX('Policy Characteristics'!A:A,MATCH($C1352,'Policy Characteristics'!$C:$C,0)))</f>
        <v>Research and Development</v>
      </c>
      <c r="B1352" s="285" t="str">
        <f>IF(ISBLANK(INDEX('Policy Characteristics'!B:B,MATCH($C1352,'Policy Characteristics'!$C:$C,0))),"",INDEX('Policy Characteristics'!B:B,MATCH($C1352,'Policy Characteristics'!$C:$C,0)))</f>
        <v>Capital Cost Reduction</v>
      </c>
      <c r="C1352" s="276" t="str">
        <f t="shared" si="61"/>
        <v>RnD Electricity Capital Cost Perc Reduction</v>
      </c>
      <c r="D1352" s="6" t="s">
        <v>323</v>
      </c>
      <c r="E1352" s="47"/>
      <c r="F1352" s="6" t="s">
        <v>2273</v>
      </c>
      <c r="G1352" s="47"/>
      <c r="H1352" s="44">
        <v>183</v>
      </c>
      <c r="I1352" s="347" t="s">
        <v>44</v>
      </c>
      <c r="J1352" s="277" t="str">
        <f>IF(ISBLANK(INDEX('Policy Characteristics'!D:D,MATCH($C1352,'Policy Characteristics'!$C:$C,0))),"",INDEX('Policy Characteristics'!D:D,MATCH($C1352,'Policy Characteristics'!$C:$C,0)))</f>
        <v>R&amp;D Capital Cost Reductions</v>
      </c>
      <c r="K1352" s="276" t="str">
        <f>IF(ISBLANK(INDEX('Policy Characteristics'!E:E,MATCH($C1352,'Policy Characteristics'!$C:$C,0))),"",INDEX('Policy Characteristics'!E:E,MATCH($C1352,'Policy Characteristics'!$C:$C,0)))</f>
        <v>RnD electricity capital cost reduction</v>
      </c>
      <c r="L1352" s="284">
        <f>IF(ISBLANK(INDEX('Policy Characteristics'!F:F,MATCH($C1352,'Policy Characteristics'!$C:$C,0))),"",INDEX('Policy Characteristics'!F:F,MATCH($C1352,'Policy Characteristics'!$C:$C,0)))</f>
        <v>0</v>
      </c>
      <c r="M1352" s="284">
        <f>IF(ISBLANK(INDEX('Policy Characteristics'!G:G,MATCH($C1352,'Policy Characteristics'!$C:$C,0))),"",INDEX('Policy Characteristics'!G:G,MATCH($C1352,'Policy Characteristics'!$C:$C,0)))</f>
        <v>0.4</v>
      </c>
      <c r="N1352" s="284">
        <f>IF(ISBLANK(INDEX('Policy Characteristics'!H:H,MATCH($C1352,'Policy Characteristics'!$C:$C,0))),"",INDEX('Policy Characteristics'!H:H,MATCH($C1352,'Policy Characteristics'!$C:$C,0)))</f>
        <v>0.01</v>
      </c>
      <c r="O1352" s="276" t="str">
        <f>IF(ISBLANK(INDEX('Policy Characteristics'!I:I,MATCH($C1352,'Policy Characteristics'!$C:$C,0))),"",INDEX('Policy Characteristics'!I:I,MATCH($C1352,'Policy Characteristics'!$C:$C,0)))</f>
        <v>% reduction in cost</v>
      </c>
      <c r="P1352" s="276" t="str">
        <f>IF(ISBLANK(INDEX('Policy Characteristics'!J:J,MATCH($C1352,'Policy Characteristics'!$C:$C,0))),"",INDEX('Policy Characteristics'!J:J,MATCH($C1352,'Policy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2" s="276" t="str">
        <f>IF(ISBLANK(INDEX('Policy Characteristics'!K:K,MATCH($C1352,'Policy Characteristics'!$C:$C,0))),"",INDEX('Policy Characteristics'!K:K,MATCH($C1352,'Policy Characteristics'!$C:$C,0)))</f>
        <v>architectural-design.html#rnd</v>
      </c>
      <c r="R1352" s="276" t="str">
        <f>IF(ISBLANK(INDEX('Policy Characteristics'!L:L,MATCH($C1352,'Policy Characteristics'!$C:$C,0))),"",INDEX('Policy Characteristics'!L:L,MATCH($C1352,'Policy Characteristics'!$C:$C,0)))</f>
        <v>research-and-development.html</v>
      </c>
    </row>
    <row r="1353" spans="1:18" x14ac:dyDescent="0.25">
      <c r="A1353" s="276" t="str">
        <f>IF(ISBLANK(INDEX('Policy Characteristics'!A:A,MATCH($C1353,'Policy Characteristics'!$C:$C,0))),"",INDEX('Policy Characteristics'!A:A,MATCH($C1353,'Policy Characteristics'!$C:$C,0)))</f>
        <v>Research and Development</v>
      </c>
      <c r="B1353" s="285" t="str">
        <f>IF(ISBLANK(INDEX('Policy Characteristics'!B:B,MATCH($C1353,'Policy Characteristics'!$C:$C,0))),"",INDEX('Policy Characteristics'!B:B,MATCH($C1353,'Policy Characteristics'!$C:$C,0)))</f>
        <v>Capital Cost Reduction</v>
      </c>
      <c r="C1353" s="276" t="str">
        <f t="shared" si="61"/>
        <v>RnD Electricity Capital Cost Perc Reduction</v>
      </c>
      <c r="D1353" s="6" t="s">
        <v>459</v>
      </c>
      <c r="E1353" s="47"/>
      <c r="F1353" s="6" t="s">
        <v>460</v>
      </c>
      <c r="G1353" s="47"/>
      <c r="H1353" s="44">
        <v>1811</v>
      </c>
      <c r="I1353" s="347" t="s">
        <v>44</v>
      </c>
      <c r="J1353" s="277" t="str">
        <f>IF(ISBLANK(INDEX('Policy Characteristics'!D:D,MATCH($C1353,'Policy Characteristics'!$C:$C,0))),"",INDEX('Policy Characteristics'!D:D,MATCH($C1353,'Policy Characteristics'!$C:$C,0)))</f>
        <v>R&amp;D Capital Cost Reductions</v>
      </c>
      <c r="K1353" s="276" t="str">
        <f>IF(ISBLANK(INDEX('Policy Characteristics'!E:E,MATCH($C1353,'Policy Characteristics'!$C:$C,0))),"",INDEX('Policy Characteristics'!E:E,MATCH($C1353,'Policy Characteristics'!$C:$C,0)))</f>
        <v>RnD electricity capital cost reduction</v>
      </c>
      <c r="L1353" s="284">
        <f>IF(ISBLANK(INDEX('Policy Characteristics'!F:F,MATCH($C1353,'Policy Characteristics'!$C:$C,0))),"",INDEX('Policy Characteristics'!F:F,MATCH($C1353,'Policy Characteristics'!$C:$C,0)))</f>
        <v>0</v>
      </c>
      <c r="M1353" s="284">
        <f>IF(ISBLANK(INDEX('Policy Characteristics'!G:G,MATCH($C1353,'Policy Characteristics'!$C:$C,0))),"",INDEX('Policy Characteristics'!G:G,MATCH($C1353,'Policy Characteristics'!$C:$C,0)))</f>
        <v>0.4</v>
      </c>
      <c r="N1353" s="284">
        <f>IF(ISBLANK(INDEX('Policy Characteristics'!H:H,MATCH($C1353,'Policy Characteristics'!$C:$C,0))),"",INDEX('Policy Characteristics'!H:H,MATCH($C1353,'Policy Characteristics'!$C:$C,0)))</f>
        <v>0.01</v>
      </c>
      <c r="O1353" s="276" t="str">
        <f>IF(ISBLANK(INDEX('Policy Characteristics'!I:I,MATCH($C1353,'Policy Characteristics'!$C:$C,0))),"",INDEX('Policy Characteristics'!I:I,MATCH($C1353,'Policy Characteristics'!$C:$C,0)))</f>
        <v>% reduction in cost</v>
      </c>
      <c r="P1353" s="276" t="str">
        <f>IF(ISBLANK(INDEX('Policy Characteristics'!J:J,MATCH($C1353,'Policy Characteristics'!$C:$C,0))),"",INDEX('Policy Characteristics'!J:J,MATCH($C1353,'Policy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3" s="276" t="str">
        <f>IF(ISBLANK(INDEX('Policy Characteristics'!K:K,MATCH($C1353,'Policy Characteristics'!$C:$C,0))),"",INDEX('Policy Characteristics'!K:K,MATCH($C1353,'Policy Characteristics'!$C:$C,0)))</f>
        <v>architectural-design.html#rnd</v>
      </c>
      <c r="R1353" s="276" t="str">
        <f>IF(ISBLANK(INDEX('Policy Characteristics'!L:L,MATCH($C1353,'Policy Characteristics'!$C:$C,0))),"",INDEX('Policy Characteristics'!L:L,MATCH($C1353,'Policy Characteristics'!$C:$C,0)))</f>
        <v>research-and-development.html</v>
      </c>
    </row>
    <row r="1354" spans="1:18" x14ac:dyDescent="0.25">
      <c r="A1354" s="276" t="str">
        <f>IF(ISBLANK(INDEX('Policy Characteristics'!A:A,MATCH($C1354,'Policy Characteristics'!$C:$C,0))),"",INDEX('Policy Characteristics'!A:A,MATCH($C1354,'Policy Characteristics'!$C:$C,0)))</f>
        <v>Research and Development</v>
      </c>
      <c r="B1354" s="285" t="str">
        <f>IF(ISBLANK(INDEX('Policy Characteristics'!B:B,MATCH($C1354,'Policy Characteristics'!$C:$C,0))),"",INDEX('Policy Characteristics'!B:B,MATCH($C1354,'Policy Characteristics'!$C:$C,0)))</f>
        <v>Capital Cost Reduction</v>
      </c>
      <c r="C1354" s="276" t="str">
        <f t="shared" si="61"/>
        <v>RnD Electricity Capital Cost Perc Reduction</v>
      </c>
      <c r="D1354" s="6" t="s">
        <v>468</v>
      </c>
      <c r="E1354" s="47"/>
      <c r="F1354" s="6" t="s">
        <v>470</v>
      </c>
      <c r="G1354" s="47"/>
      <c r="H1354" s="44">
        <v>1812</v>
      </c>
      <c r="I1354" s="347" t="s">
        <v>44</v>
      </c>
      <c r="J1354" s="277" t="str">
        <f>IF(ISBLANK(INDEX('Policy Characteristics'!D:D,MATCH($C1354,'Policy Characteristics'!$C:$C,0))),"",INDEX('Policy Characteristics'!D:D,MATCH($C1354,'Policy Characteristics'!$C:$C,0)))</f>
        <v>R&amp;D Capital Cost Reductions</v>
      </c>
      <c r="K1354" s="276" t="str">
        <f>IF(ISBLANK(INDEX('Policy Characteristics'!E:E,MATCH($C1354,'Policy Characteristics'!$C:$C,0))),"",INDEX('Policy Characteristics'!E:E,MATCH($C1354,'Policy Characteristics'!$C:$C,0)))</f>
        <v>RnD electricity capital cost reduction</v>
      </c>
      <c r="L1354" s="284">
        <f>IF(ISBLANK(INDEX('Policy Characteristics'!F:F,MATCH($C1354,'Policy Characteristics'!$C:$C,0))),"",INDEX('Policy Characteristics'!F:F,MATCH($C1354,'Policy Characteristics'!$C:$C,0)))</f>
        <v>0</v>
      </c>
      <c r="M1354" s="284">
        <f>IF(ISBLANK(INDEX('Policy Characteristics'!G:G,MATCH($C1354,'Policy Characteristics'!$C:$C,0))),"",INDEX('Policy Characteristics'!G:G,MATCH($C1354,'Policy Characteristics'!$C:$C,0)))</f>
        <v>0.4</v>
      </c>
      <c r="N1354" s="284">
        <f>IF(ISBLANK(INDEX('Policy Characteristics'!H:H,MATCH($C1354,'Policy Characteristics'!$C:$C,0))),"",INDEX('Policy Characteristics'!H:H,MATCH($C1354,'Policy Characteristics'!$C:$C,0)))</f>
        <v>0.01</v>
      </c>
      <c r="O1354" s="276" t="str">
        <f>IF(ISBLANK(INDEX('Policy Characteristics'!I:I,MATCH($C1354,'Policy Characteristics'!$C:$C,0))),"",INDEX('Policy Characteristics'!I:I,MATCH($C1354,'Policy Characteristics'!$C:$C,0)))</f>
        <v>% reduction in cost</v>
      </c>
      <c r="P1354" s="276" t="str">
        <f>IF(ISBLANK(INDEX('Policy Characteristics'!J:J,MATCH($C1354,'Policy Characteristics'!$C:$C,0))),"",INDEX('Policy Characteristics'!J:J,MATCH($C1354,'Policy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4" s="276" t="str">
        <f>IF(ISBLANK(INDEX('Policy Characteristics'!K:K,MATCH($C1354,'Policy Characteristics'!$C:$C,0))),"",INDEX('Policy Characteristics'!K:K,MATCH($C1354,'Policy Characteristics'!$C:$C,0)))</f>
        <v>architectural-design.html#rnd</v>
      </c>
      <c r="R1354" s="276" t="str">
        <f>IF(ISBLANK(INDEX('Policy Characteristics'!L:L,MATCH($C1354,'Policy Characteristics'!$C:$C,0))),"",INDEX('Policy Characteristics'!L:L,MATCH($C1354,'Policy Characteristics'!$C:$C,0)))</f>
        <v>research-and-development.html</v>
      </c>
    </row>
    <row r="1355" spans="1:18" x14ac:dyDescent="0.25">
      <c r="A1355" s="276" t="str">
        <f>IF(ISBLANK(INDEX('Policy Characteristics'!A:A,MATCH($C1355,'Policy Characteristics'!$C:$C,0))),"",INDEX('Policy Characteristics'!A:A,MATCH($C1355,'Policy Characteristics'!$C:$C,0)))</f>
        <v>Research and Development</v>
      </c>
      <c r="B1355" s="285" t="str">
        <f>IF(ISBLANK(INDEX('Policy Characteristics'!B:B,MATCH($C1355,'Policy Characteristics'!$C:$C,0))),"",INDEX('Policy Characteristics'!B:B,MATCH($C1355,'Policy Characteristics'!$C:$C,0)))</f>
        <v>Capital Cost Reduction</v>
      </c>
      <c r="C1355" s="276" t="str">
        <f t="shared" si="61"/>
        <v>RnD Electricity Capital Cost Perc Reduction</v>
      </c>
      <c r="D1355" s="6" t="s">
        <v>2779</v>
      </c>
      <c r="E1355" s="47"/>
      <c r="F1355" s="6" t="s">
        <v>3596</v>
      </c>
      <c r="G1355" s="47"/>
      <c r="H1355" s="44">
        <v>1813</v>
      </c>
      <c r="I1355" s="347" t="s">
        <v>45</v>
      </c>
      <c r="J1355" s="277" t="str">
        <f>IF(ISBLANK(INDEX('Policy Characteristics'!D:D,MATCH($C1355,'Policy Characteristics'!$C:$C,0))),"",INDEX('Policy Characteristics'!D:D,MATCH($C1355,'Policy Characteristics'!$C:$C,0)))</f>
        <v>R&amp;D Capital Cost Reductions</v>
      </c>
      <c r="K1355" s="276" t="str">
        <f>IF(ISBLANK(INDEX('Policy Characteristics'!E:E,MATCH($C1355,'Policy Characteristics'!$C:$C,0))),"",INDEX('Policy Characteristics'!E:E,MATCH($C1355,'Policy Characteristics'!$C:$C,0)))</f>
        <v>RnD electricity capital cost reduction</v>
      </c>
      <c r="L1355" s="284">
        <f>IF(ISBLANK(INDEX('Policy Characteristics'!F:F,MATCH($C1355,'Policy Characteristics'!$C:$C,0))),"",INDEX('Policy Characteristics'!F:F,MATCH($C1355,'Policy Characteristics'!$C:$C,0)))</f>
        <v>0</v>
      </c>
      <c r="M1355" s="284">
        <f>IF(ISBLANK(INDEX('Policy Characteristics'!G:G,MATCH($C1355,'Policy Characteristics'!$C:$C,0))),"",INDEX('Policy Characteristics'!G:G,MATCH($C1355,'Policy Characteristics'!$C:$C,0)))</f>
        <v>0.4</v>
      </c>
      <c r="N1355" s="284">
        <f>IF(ISBLANK(INDEX('Policy Characteristics'!H:H,MATCH($C1355,'Policy Characteristics'!$C:$C,0))),"",INDEX('Policy Characteristics'!H:H,MATCH($C1355,'Policy Characteristics'!$C:$C,0)))</f>
        <v>0.01</v>
      </c>
      <c r="O1355" s="276" t="str">
        <f>IF(ISBLANK(INDEX('Policy Characteristics'!I:I,MATCH($C1355,'Policy Characteristics'!$C:$C,0))),"",INDEX('Policy Characteristics'!I:I,MATCH($C1355,'Policy Characteristics'!$C:$C,0)))</f>
        <v>% reduction in cost</v>
      </c>
      <c r="P1355" s="276" t="str">
        <f>IF(ISBLANK(INDEX('Policy Characteristics'!J:J,MATCH($C1355,'Policy Characteristics'!$C:$C,0))),"",INDEX('Policy Characteristics'!J:J,MATCH($C1355,'Policy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5" s="276" t="str">
        <f>IF(ISBLANK(INDEX('Policy Characteristics'!K:K,MATCH($C1355,'Policy Characteristics'!$C:$C,0))),"",INDEX('Policy Characteristics'!K:K,MATCH($C1355,'Policy Characteristics'!$C:$C,0)))</f>
        <v>architectural-design.html#rnd</v>
      </c>
      <c r="R1355" s="276" t="str">
        <f>IF(ISBLANK(INDEX('Policy Characteristics'!L:L,MATCH($C1355,'Policy Characteristics'!$C:$C,0))),"",INDEX('Policy Characteristics'!L:L,MATCH($C1355,'Policy Characteristics'!$C:$C,0)))</f>
        <v>research-and-development.html</v>
      </c>
    </row>
    <row r="1356" spans="1:18" x14ac:dyDescent="0.25">
      <c r="A1356" s="276" t="str">
        <f>IF(ISBLANK(INDEX('Policy Characteristics'!A:A,MATCH($C1356,'Policy Characteristics'!$C:$C,0))),"",INDEX('Policy Characteristics'!A:A,MATCH($C1356,'Policy Characteristics'!$C:$C,0)))</f>
        <v>Research and Development</v>
      </c>
      <c r="B1356" s="285" t="str">
        <f>IF(ISBLANK(INDEX('Policy Characteristics'!B:B,MATCH($C1356,'Policy Characteristics'!$C:$C,0))),"",INDEX('Policy Characteristics'!B:B,MATCH($C1356,'Policy Characteristics'!$C:$C,0)))</f>
        <v>Capital Cost Reduction</v>
      </c>
      <c r="C1356" s="276" t="str">
        <f t="shared" si="61"/>
        <v>RnD Electricity Capital Cost Perc Reduction</v>
      </c>
      <c r="D1356" s="6" t="s">
        <v>2780</v>
      </c>
      <c r="E1356" s="47"/>
      <c r="F1356" s="6" t="s">
        <v>3597</v>
      </c>
      <c r="G1356" s="47"/>
      <c r="H1356" s="44">
        <v>1814</v>
      </c>
      <c r="I1356" s="347" t="s">
        <v>45</v>
      </c>
      <c r="J1356" s="277" t="str">
        <f>IF(ISBLANK(INDEX('Policy Characteristics'!D:D,MATCH($C1356,'Policy Characteristics'!$C:$C,0))),"",INDEX('Policy Characteristics'!D:D,MATCH($C1356,'Policy Characteristics'!$C:$C,0)))</f>
        <v>R&amp;D Capital Cost Reductions</v>
      </c>
      <c r="K1356" s="276" t="str">
        <f>IF(ISBLANK(INDEX('Policy Characteristics'!E:E,MATCH($C1356,'Policy Characteristics'!$C:$C,0))),"",INDEX('Policy Characteristics'!E:E,MATCH($C1356,'Policy Characteristics'!$C:$C,0)))</f>
        <v>RnD electricity capital cost reduction</v>
      </c>
      <c r="L1356" s="284">
        <f>IF(ISBLANK(INDEX('Policy Characteristics'!F:F,MATCH($C1356,'Policy Characteristics'!$C:$C,0))),"",INDEX('Policy Characteristics'!F:F,MATCH($C1356,'Policy Characteristics'!$C:$C,0)))</f>
        <v>0</v>
      </c>
      <c r="M1356" s="284">
        <f>IF(ISBLANK(INDEX('Policy Characteristics'!G:G,MATCH($C1356,'Policy Characteristics'!$C:$C,0))),"",INDEX('Policy Characteristics'!G:G,MATCH($C1356,'Policy Characteristics'!$C:$C,0)))</f>
        <v>0.4</v>
      </c>
      <c r="N1356" s="284">
        <f>IF(ISBLANK(INDEX('Policy Characteristics'!H:H,MATCH($C1356,'Policy Characteristics'!$C:$C,0))),"",INDEX('Policy Characteristics'!H:H,MATCH($C1356,'Policy Characteristics'!$C:$C,0)))</f>
        <v>0.01</v>
      </c>
      <c r="O1356" s="276" t="str">
        <f>IF(ISBLANK(INDEX('Policy Characteristics'!I:I,MATCH($C1356,'Policy Characteristics'!$C:$C,0))),"",INDEX('Policy Characteristics'!I:I,MATCH($C1356,'Policy Characteristics'!$C:$C,0)))</f>
        <v>% reduction in cost</v>
      </c>
      <c r="P1356" s="276" t="str">
        <f>IF(ISBLANK(INDEX('Policy Characteristics'!J:J,MATCH($C1356,'Policy Characteristics'!$C:$C,0))),"",INDEX('Policy Characteristics'!J:J,MATCH($C1356,'Policy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6" s="276" t="str">
        <f>IF(ISBLANK(INDEX('Policy Characteristics'!K:K,MATCH($C1356,'Policy Characteristics'!$C:$C,0))),"",INDEX('Policy Characteristics'!K:K,MATCH($C1356,'Policy Characteristics'!$C:$C,0)))</f>
        <v>architectural-design.html#rnd</v>
      </c>
      <c r="R1356" s="276" t="str">
        <f>IF(ISBLANK(INDEX('Policy Characteristics'!L:L,MATCH($C1356,'Policy Characteristics'!$C:$C,0))),"",INDEX('Policy Characteristics'!L:L,MATCH($C1356,'Policy Characteristics'!$C:$C,0)))</f>
        <v>research-and-development.html</v>
      </c>
    </row>
    <row r="1357" spans="1:18" x14ac:dyDescent="0.25">
      <c r="A1357" s="276" t="str">
        <f>IF(ISBLANK(INDEX('Policy Characteristics'!A:A,MATCH($C1357,'Policy Characteristics'!$C:$C,0))),"",INDEX('Policy Characteristics'!A:A,MATCH($C1357,'Policy Characteristics'!$C:$C,0)))</f>
        <v>Research and Development</v>
      </c>
      <c r="B1357" s="285" t="str">
        <f>IF(ISBLANK(INDEX('Policy Characteristics'!B:B,MATCH($C1357,'Policy Characteristics'!$C:$C,0))),"",INDEX('Policy Characteristics'!B:B,MATCH($C1357,'Policy Characteristics'!$C:$C,0)))</f>
        <v>Capital Cost Reduction</v>
      </c>
      <c r="C1357" s="276" t="str">
        <f t="shared" si="61"/>
        <v>RnD Electricity Capital Cost Perc Reduction</v>
      </c>
      <c r="D1357" s="6" t="s">
        <v>2781</v>
      </c>
      <c r="E1357" s="47"/>
      <c r="F1357" s="6" t="s">
        <v>3598</v>
      </c>
      <c r="G1357" s="47"/>
      <c r="H1357" s="44">
        <v>1815</v>
      </c>
      <c r="I1357" s="347" t="s">
        <v>44</v>
      </c>
      <c r="J1357" s="277" t="str">
        <f>IF(ISBLANK(INDEX('Policy Characteristics'!D:D,MATCH($C1357,'Policy Characteristics'!$C:$C,0))),"",INDEX('Policy Characteristics'!D:D,MATCH($C1357,'Policy Characteristics'!$C:$C,0)))</f>
        <v>R&amp;D Capital Cost Reductions</v>
      </c>
      <c r="K1357" s="276" t="str">
        <f>IF(ISBLANK(INDEX('Policy Characteristics'!E:E,MATCH($C1357,'Policy Characteristics'!$C:$C,0))),"",INDEX('Policy Characteristics'!E:E,MATCH($C1357,'Policy Characteristics'!$C:$C,0)))</f>
        <v>RnD electricity capital cost reduction</v>
      </c>
      <c r="L1357" s="284">
        <f>IF(ISBLANK(INDEX('Policy Characteristics'!F:F,MATCH($C1357,'Policy Characteristics'!$C:$C,0))),"",INDEX('Policy Characteristics'!F:F,MATCH($C1357,'Policy Characteristics'!$C:$C,0)))</f>
        <v>0</v>
      </c>
      <c r="M1357" s="284">
        <f>IF(ISBLANK(INDEX('Policy Characteristics'!G:G,MATCH($C1357,'Policy Characteristics'!$C:$C,0))),"",INDEX('Policy Characteristics'!G:G,MATCH($C1357,'Policy Characteristics'!$C:$C,0)))</f>
        <v>0.4</v>
      </c>
      <c r="N1357" s="284">
        <f>IF(ISBLANK(INDEX('Policy Characteristics'!H:H,MATCH($C1357,'Policy Characteristics'!$C:$C,0))),"",INDEX('Policy Characteristics'!H:H,MATCH($C1357,'Policy Characteristics'!$C:$C,0)))</f>
        <v>0.01</v>
      </c>
      <c r="O1357" s="276" t="str">
        <f>IF(ISBLANK(INDEX('Policy Characteristics'!I:I,MATCH($C1357,'Policy Characteristics'!$C:$C,0))),"",INDEX('Policy Characteristics'!I:I,MATCH($C1357,'Policy Characteristics'!$C:$C,0)))</f>
        <v>% reduction in cost</v>
      </c>
      <c r="P1357" s="276" t="str">
        <f>IF(ISBLANK(INDEX('Policy Characteristics'!J:J,MATCH($C1357,'Policy Characteristics'!$C:$C,0))),"",INDEX('Policy Characteristics'!J:J,MATCH($C1357,'Policy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7" s="276" t="str">
        <f>IF(ISBLANK(INDEX('Policy Characteristics'!K:K,MATCH($C1357,'Policy Characteristics'!$C:$C,0))),"",INDEX('Policy Characteristics'!K:K,MATCH($C1357,'Policy Characteristics'!$C:$C,0)))</f>
        <v>architectural-design.html#rnd</v>
      </c>
      <c r="R1357" s="276" t="str">
        <f>IF(ISBLANK(INDEX('Policy Characteristics'!L:L,MATCH($C1357,'Policy Characteristics'!$C:$C,0))),"",INDEX('Policy Characteristics'!L:L,MATCH($C1357,'Policy Characteristics'!$C:$C,0)))</f>
        <v>research-and-development.html</v>
      </c>
    </row>
    <row r="1358" spans="1:18" x14ac:dyDescent="0.25">
      <c r="A1358" s="276" t="str">
        <f>IF(ISBLANK(INDEX('Policy Characteristics'!A:A,MATCH($C1358,'Policy Characteristics'!$C:$C,0))),"",INDEX('Policy Characteristics'!A:A,MATCH($C1358,'Policy Characteristics'!$C:$C,0)))</f>
        <v>Research and Development</v>
      </c>
      <c r="B1358" s="285" t="str">
        <f>IF(ISBLANK(INDEX('Policy Characteristics'!B:B,MATCH($C1358,'Policy Characteristics'!$C:$C,0))),"",INDEX('Policy Characteristics'!B:B,MATCH($C1358,'Policy Characteristics'!$C:$C,0)))</f>
        <v>Capital Cost Reduction</v>
      </c>
      <c r="C1358" s="276" t="str">
        <f t="shared" si="61"/>
        <v>RnD Electricity Capital Cost Perc Reduction</v>
      </c>
      <c r="D1358" s="6" t="s">
        <v>3577</v>
      </c>
      <c r="E1358" s="47"/>
      <c r="F1358" s="6" t="s">
        <v>3599</v>
      </c>
      <c r="G1358" s="47"/>
      <c r="H1358" s="44">
        <v>1816</v>
      </c>
      <c r="I1358" s="347" t="s">
        <v>44</v>
      </c>
      <c r="J1358" s="277" t="str">
        <f>IF(ISBLANK(INDEX('Policy Characteristics'!D:D,MATCH($C1358,'Policy Characteristics'!$C:$C,0))),"",INDEX('Policy Characteristics'!D:D,MATCH($C1358,'Policy Characteristics'!$C:$C,0)))</f>
        <v>R&amp;D Capital Cost Reductions</v>
      </c>
      <c r="K1358" s="276" t="str">
        <f>IF(ISBLANK(INDEX('Policy Characteristics'!E:E,MATCH($C1358,'Policy Characteristics'!$C:$C,0))),"",INDEX('Policy Characteristics'!E:E,MATCH($C1358,'Policy Characteristics'!$C:$C,0)))</f>
        <v>RnD electricity capital cost reduction</v>
      </c>
      <c r="L1358" s="284">
        <f>IF(ISBLANK(INDEX('Policy Characteristics'!F:F,MATCH($C1358,'Policy Characteristics'!$C:$C,0))),"",INDEX('Policy Characteristics'!F:F,MATCH($C1358,'Policy Characteristics'!$C:$C,0)))</f>
        <v>0</v>
      </c>
      <c r="M1358" s="284">
        <f>IF(ISBLANK(INDEX('Policy Characteristics'!G:G,MATCH($C1358,'Policy Characteristics'!$C:$C,0))),"",INDEX('Policy Characteristics'!G:G,MATCH($C1358,'Policy Characteristics'!$C:$C,0)))</f>
        <v>0.4</v>
      </c>
      <c r="N1358" s="284">
        <f>IF(ISBLANK(INDEX('Policy Characteristics'!H:H,MATCH($C1358,'Policy Characteristics'!$C:$C,0))),"",INDEX('Policy Characteristics'!H:H,MATCH($C1358,'Policy Characteristics'!$C:$C,0)))</f>
        <v>0.01</v>
      </c>
      <c r="O1358" s="276" t="str">
        <f>IF(ISBLANK(INDEX('Policy Characteristics'!I:I,MATCH($C1358,'Policy Characteristics'!$C:$C,0))),"",INDEX('Policy Characteristics'!I:I,MATCH($C1358,'Policy Characteristics'!$C:$C,0)))</f>
        <v>% reduction in cost</v>
      </c>
      <c r="P1358" s="276" t="str">
        <f>IF(ISBLANK(INDEX('Policy Characteristics'!J:J,MATCH($C1358,'Policy Characteristics'!$C:$C,0))),"",INDEX('Policy Characteristics'!J:J,MATCH($C1358,'Policy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8" s="276" t="str">
        <f>IF(ISBLANK(INDEX('Policy Characteristics'!K:K,MATCH($C1358,'Policy Characteristics'!$C:$C,0))),"",INDEX('Policy Characteristics'!K:K,MATCH($C1358,'Policy Characteristics'!$C:$C,0)))</f>
        <v>architectural-design.html#rnd</v>
      </c>
      <c r="R1358" s="276" t="str">
        <f>IF(ISBLANK(INDEX('Policy Characteristics'!L:L,MATCH($C1358,'Policy Characteristics'!$C:$C,0))),"",INDEX('Policy Characteristics'!L:L,MATCH($C1358,'Policy Characteristics'!$C:$C,0)))</f>
        <v>research-and-development.html</v>
      </c>
    </row>
    <row r="1359" spans="1:18" x14ac:dyDescent="0.25">
      <c r="A1359" s="276" t="str">
        <f>IF(ISBLANK(INDEX('Policy Characteristics'!A:A,MATCH($C1359,'Policy Characteristics'!$C:$C,0))),"",INDEX('Policy Characteristics'!A:A,MATCH($C1359,'Policy Characteristics'!$C:$C,0)))</f>
        <v>Research and Development</v>
      </c>
      <c r="B1359" s="285" t="str">
        <f>IF(ISBLANK(INDEX('Policy Characteristics'!B:B,MATCH($C1359,'Policy Characteristics'!$C:$C,0))),"",INDEX('Policy Characteristics'!B:B,MATCH($C1359,'Policy Characteristics'!$C:$C,0)))</f>
        <v>Capital Cost Reduction</v>
      </c>
      <c r="C1359" s="276" t="str">
        <f t="shared" si="61"/>
        <v>RnD Electricity Capital Cost Perc Reduction</v>
      </c>
      <c r="D1359" s="6" t="s">
        <v>3580</v>
      </c>
      <c r="E1359" s="47"/>
      <c r="F1359" s="6" t="s">
        <v>3600</v>
      </c>
      <c r="G1359" s="47"/>
      <c r="H1359" s="44">
        <v>1817</v>
      </c>
      <c r="I1359" s="347" t="s">
        <v>44</v>
      </c>
      <c r="J1359" s="277" t="str">
        <f>IF(ISBLANK(INDEX('Policy Characteristics'!D:D,MATCH($C1359,'Policy Characteristics'!$C:$C,0))),"",INDEX('Policy Characteristics'!D:D,MATCH($C1359,'Policy Characteristics'!$C:$C,0)))</f>
        <v>R&amp;D Capital Cost Reductions</v>
      </c>
      <c r="K1359" s="276" t="str">
        <f>IF(ISBLANK(INDEX('Policy Characteristics'!E:E,MATCH($C1359,'Policy Characteristics'!$C:$C,0))),"",INDEX('Policy Characteristics'!E:E,MATCH($C1359,'Policy Characteristics'!$C:$C,0)))</f>
        <v>RnD electricity capital cost reduction</v>
      </c>
      <c r="L1359" s="284">
        <f>IF(ISBLANK(INDEX('Policy Characteristics'!F:F,MATCH($C1359,'Policy Characteristics'!$C:$C,0))),"",INDEX('Policy Characteristics'!F:F,MATCH($C1359,'Policy Characteristics'!$C:$C,0)))</f>
        <v>0</v>
      </c>
      <c r="M1359" s="284">
        <f>IF(ISBLANK(INDEX('Policy Characteristics'!G:G,MATCH($C1359,'Policy Characteristics'!$C:$C,0))),"",INDEX('Policy Characteristics'!G:G,MATCH($C1359,'Policy Characteristics'!$C:$C,0)))</f>
        <v>0.4</v>
      </c>
      <c r="N1359" s="284">
        <f>IF(ISBLANK(INDEX('Policy Characteristics'!H:H,MATCH($C1359,'Policy Characteristics'!$C:$C,0))),"",INDEX('Policy Characteristics'!H:H,MATCH($C1359,'Policy Characteristics'!$C:$C,0)))</f>
        <v>0.01</v>
      </c>
      <c r="O1359" s="276" t="str">
        <f>IF(ISBLANK(INDEX('Policy Characteristics'!I:I,MATCH($C1359,'Policy Characteristics'!$C:$C,0))),"",INDEX('Policy Characteristics'!I:I,MATCH($C1359,'Policy Characteristics'!$C:$C,0)))</f>
        <v>% reduction in cost</v>
      </c>
      <c r="P1359" s="276" t="str">
        <f>IF(ISBLANK(INDEX('Policy Characteristics'!J:J,MATCH($C1359,'Policy Characteristics'!$C:$C,0))),"",INDEX('Policy Characteristics'!J:J,MATCH($C1359,'Policy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59" s="276" t="str">
        <f>IF(ISBLANK(INDEX('Policy Characteristics'!K:K,MATCH($C1359,'Policy Characteristics'!$C:$C,0))),"",INDEX('Policy Characteristics'!K:K,MATCH($C1359,'Policy Characteristics'!$C:$C,0)))</f>
        <v>architectural-design.html#rnd</v>
      </c>
      <c r="R1359" s="276" t="str">
        <f>IF(ISBLANK(INDEX('Policy Characteristics'!L:L,MATCH($C1359,'Policy Characteristics'!$C:$C,0))),"",INDEX('Policy Characteristics'!L:L,MATCH($C1359,'Policy Characteristics'!$C:$C,0)))</f>
        <v>research-and-development.html</v>
      </c>
    </row>
    <row r="1360" spans="1:18" x14ac:dyDescent="0.25">
      <c r="A1360" s="276" t="str">
        <f>IF(ISBLANK(INDEX('Policy Characteristics'!A:A,MATCH($C1360,'Policy Characteristics'!$C:$C,0))),"",INDEX('Policy Characteristics'!A:A,MATCH($C1360,'Policy Characteristics'!$C:$C,0)))</f>
        <v>Research and Development</v>
      </c>
      <c r="B1360" s="285" t="str">
        <f>IF(ISBLANK(INDEX('Policy Characteristics'!B:B,MATCH($C1360,'Policy Characteristics'!$C:$C,0))),"",INDEX('Policy Characteristics'!B:B,MATCH($C1360,'Policy Characteristics'!$C:$C,0)))</f>
        <v>Capital Cost Reduction</v>
      </c>
      <c r="C1360" s="276" t="str">
        <f t="shared" si="61"/>
        <v>RnD Electricity Capital Cost Perc Reduction</v>
      </c>
      <c r="D1360" s="6" t="s">
        <v>3581</v>
      </c>
      <c r="E1360" s="47"/>
      <c r="F1360" s="6" t="s">
        <v>3601</v>
      </c>
      <c r="G1360" s="47"/>
      <c r="H1360" s="44">
        <v>1818</v>
      </c>
      <c r="I1360" s="347" t="s">
        <v>44</v>
      </c>
      <c r="J1360" s="277" t="str">
        <f>IF(ISBLANK(INDEX('Policy Characteristics'!D:D,MATCH($C1360,'Policy Characteristics'!$C:$C,0))),"",INDEX('Policy Characteristics'!D:D,MATCH($C1360,'Policy Characteristics'!$C:$C,0)))</f>
        <v>R&amp;D Capital Cost Reductions</v>
      </c>
      <c r="K1360" s="276" t="str">
        <f>IF(ISBLANK(INDEX('Policy Characteristics'!E:E,MATCH($C1360,'Policy Characteristics'!$C:$C,0))),"",INDEX('Policy Characteristics'!E:E,MATCH($C1360,'Policy Characteristics'!$C:$C,0)))</f>
        <v>RnD electricity capital cost reduction</v>
      </c>
      <c r="L1360" s="284">
        <f>IF(ISBLANK(INDEX('Policy Characteristics'!F:F,MATCH($C1360,'Policy Characteristics'!$C:$C,0))),"",INDEX('Policy Characteristics'!F:F,MATCH($C1360,'Policy Characteristics'!$C:$C,0)))</f>
        <v>0</v>
      </c>
      <c r="M1360" s="284">
        <f>IF(ISBLANK(INDEX('Policy Characteristics'!G:G,MATCH($C1360,'Policy Characteristics'!$C:$C,0))),"",INDEX('Policy Characteristics'!G:G,MATCH($C1360,'Policy Characteristics'!$C:$C,0)))</f>
        <v>0.4</v>
      </c>
      <c r="N1360" s="284">
        <f>IF(ISBLANK(INDEX('Policy Characteristics'!H:H,MATCH($C1360,'Policy Characteristics'!$C:$C,0))),"",INDEX('Policy Characteristics'!H:H,MATCH($C1360,'Policy Characteristics'!$C:$C,0)))</f>
        <v>0.01</v>
      </c>
      <c r="O1360" s="276" t="str">
        <f>IF(ISBLANK(INDEX('Policy Characteristics'!I:I,MATCH($C1360,'Policy Characteristics'!$C:$C,0))),"",INDEX('Policy Characteristics'!I:I,MATCH($C1360,'Policy Characteristics'!$C:$C,0)))</f>
        <v>% reduction in cost</v>
      </c>
      <c r="P1360" s="276" t="str">
        <f>IF(ISBLANK(INDEX('Policy Characteristics'!J:J,MATCH($C1360,'Policy Characteristics'!$C:$C,0))),"",INDEX('Policy Characteristics'!J:J,MATCH($C1360,'Policy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0" s="276" t="str">
        <f>IF(ISBLANK(INDEX('Policy Characteristics'!K:K,MATCH($C1360,'Policy Characteristics'!$C:$C,0))),"",INDEX('Policy Characteristics'!K:K,MATCH($C1360,'Policy Characteristics'!$C:$C,0)))</f>
        <v>architectural-design.html#rnd</v>
      </c>
      <c r="R1360" s="276" t="str">
        <f>IF(ISBLANK(INDEX('Policy Characteristics'!L:L,MATCH($C1360,'Policy Characteristics'!$C:$C,0))),"",INDEX('Policy Characteristics'!L:L,MATCH($C1360,'Policy Characteristics'!$C:$C,0)))</f>
        <v>research-and-development.html</v>
      </c>
    </row>
    <row r="1361" spans="1:18" x14ac:dyDescent="0.25">
      <c r="A1361" s="276" t="str">
        <f>IF(ISBLANK(INDEX('Policy Characteristics'!A:A,MATCH($C1361,'Policy Characteristics'!$C:$C,0))),"",INDEX('Policy Characteristics'!A:A,MATCH($C1361,'Policy Characteristics'!$C:$C,0)))</f>
        <v>Research and Development</v>
      </c>
      <c r="B1361" s="285" t="str">
        <f>IF(ISBLANK(INDEX('Policy Characteristics'!B:B,MATCH($C1361,'Policy Characteristics'!$C:$C,0))),"",INDEX('Policy Characteristics'!B:B,MATCH($C1361,'Policy Characteristics'!$C:$C,0)))</f>
        <v>Capital Cost Reduction</v>
      </c>
      <c r="C1361" s="276" t="str">
        <f t="shared" si="61"/>
        <v>RnD Electricity Capital Cost Perc Reduction</v>
      </c>
      <c r="D1361" s="6" t="s">
        <v>3582</v>
      </c>
      <c r="E1361" s="47"/>
      <c r="F1361" s="6" t="s">
        <v>3602</v>
      </c>
      <c r="G1361" s="47"/>
      <c r="H1361" s="44">
        <v>1819</v>
      </c>
      <c r="I1361" s="347" t="s">
        <v>44</v>
      </c>
      <c r="J1361" s="277" t="str">
        <f>IF(ISBLANK(INDEX('Policy Characteristics'!D:D,MATCH($C1361,'Policy Characteristics'!$C:$C,0))),"",INDEX('Policy Characteristics'!D:D,MATCH($C1361,'Policy Characteristics'!$C:$C,0)))</f>
        <v>R&amp;D Capital Cost Reductions</v>
      </c>
      <c r="K1361" s="276" t="str">
        <f>IF(ISBLANK(INDEX('Policy Characteristics'!E:E,MATCH($C1361,'Policy Characteristics'!$C:$C,0))),"",INDEX('Policy Characteristics'!E:E,MATCH($C1361,'Policy Characteristics'!$C:$C,0)))</f>
        <v>RnD electricity capital cost reduction</v>
      </c>
      <c r="L1361" s="284">
        <f>IF(ISBLANK(INDEX('Policy Characteristics'!F:F,MATCH($C1361,'Policy Characteristics'!$C:$C,0))),"",INDEX('Policy Characteristics'!F:F,MATCH($C1361,'Policy Characteristics'!$C:$C,0)))</f>
        <v>0</v>
      </c>
      <c r="M1361" s="284">
        <f>IF(ISBLANK(INDEX('Policy Characteristics'!G:G,MATCH($C1361,'Policy Characteristics'!$C:$C,0))),"",INDEX('Policy Characteristics'!G:G,MATCH($C1361,'Policy Characteristics'!$C:$C,0)))</f>
        <v>0.4</v>
      </c>
      <c r="N1361" s="284">
        <f>IF(ISBLANK(INDEX('Policy Characteristics'!H:H,MATCH($C1361,'Policy Characteristics'!$C:$C,0))),"",INDEX('Policy Characteristics'!H:H,MATCH($C1361,'Policy Characteristics'!$C:$C,0)))</f>
        <v>0.01</v>
      </c>
      <c r="O1361" s="276" t="str">
        <f>IF(ISBLANK(INDEX('Policy Characteristics'!I:I,MATCH($C1361,'Policy Characteristics'!$C:$C,0))),"",INDEX('Policy Characteristics'!I:I,MATCH($C1361,'Policy Characteristics'!$C:$C,0)))</f>
        <v>% reduction in cost</v>
      </c>
      <c r="P1361" s="276" t="str">
        <f>IF(ISBLANK(INDEX('Policy Characteristics'!J:J,MATCH($C1361,'Policy Characteristics'!$C:$C,0))),"",INDEX('Policy Characteristics'!J:J,MATCH($C1361,'Policy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1" s="276" t="str">
        <f>IF(ISBLANK(INDEX('Policy Characteristics'!K:K,MATCH($C1361,'Policy Characteristics'!$C:$C,0))),"",INDEX('Policy Characteristics'!K:K,MATCH($C1361,'Policy Characteristics'!$C:$C,0)))</f>
        <v>architectural-design.html#rnd</v>
      </c>
      <c r="R1361" s="276" t="str">
        <f>IF(ISBLANK(INDEX('Policy Characteristics'!L:L,MATCH($C1361,'Policy Characteristics'!$C:$C,0))),"",INDEX('Policy Characteristics'!L:L,MATCH($C1361,'Policy Characteristics'!$C:$C,0)))</f>
        <v>research-and-development.html</v>
      </c>
    </row>
    <row r="1362" spans="1:18" x14ac:dyDescent="0.25">
      <c r="A1362" s="276" t="str">
        <f>IF(ISBLANK(INDEX('Policy Characteristics'!A:A,MATCH($C1362,'Policy Characteristics'!$C:$C,0))),"",INDEX('Policy Characteristics'!A:A,MATCH($C1362,'Policy Characteristics'!$C:$C,0)))</f>
        <v>Research and Development</v>
      </c>
      <c r="B1362" s="285" t="str">
        <f>IF(ISBLANK(INDEX('Policy Characteristics'!B:B,MATCH($C1362,'Policy Characteristics'!$C:$C,0))),"",INDEX('Policy Characteristics'!B:B,MATCH($C1362,'Policy Characteristics'!$C:$C,0)))</f>
        <v>Capital Cost Reduction</v>
      </c>
      <c r="C1362" s="276" t="str">
        <f t="shared" si="61"/>
        <v>RnD Electricity Capital Cost Perc Reduction</v>
      </c>
      <c r="D1362" s="6" t="s">
        <v>3583</v>
      </c>
      <c r="E1362" s="47"/>
      <c r="F1362" s="6" t="s">
        <v>3603</v>
      </c>
      <c r="G1362" s="47"/>
      <c r="H1362" s="44">
        <v>1820</v>
      </c>
      <c r="I1362" s="347" t="s">
        <v>44</v>
      </c>
      <c r="J1362" s="277" t="str">
        <f>IF(ISBLANK(INDEX('Policy Characteristics'!D:D,MATCH($C1362,'Policy Characteristics'!$C:$C,0))),"",INDEX('Policy Characteristics'!D:D,MATCH($C1362,'Policy Characteristics'!$C:$C,0)))</f>
        <v>R&amp;D Capital Cost Reductions</v>
      </c>
      <c r="K1362" s="276" t="str">
        <f>IF(ISBLANK(INDEX('Policy Characteristics'!E:E,MATCH($C1362,'Policy Characteristics'!$C:$C,0))),"",INDEX('Policy Characteristics'!E:E,MATCH($C1362,'Policy Characteristics'!$C:$C,0)))</f>
        <v>RnD electricity capital cost reduction</v>
      </c>
      <c r="L1362" s="284">
        <f>IF(ISBLANK(INDEX('Policy Characteristics'!F:F,MATCH($C1362,'Policy Characteristics'!$C:$C,0))),"",INDEX('Policy Characteristics'!F:F,MATCH($C1362,'Policy Characteristics'!$C:$C,0)))</f>
        <v>0</v>
      </c>
      <c r="M1362" s="284">
        <f>IF(ISBLANK(INDEX('Policy Characteristics'!G:G,MATCH($C1362,'Policy Characteristics'!$C:$C,0))),"",INDEX('Policy Characteristics'!G:G,MATCH($C1362,'Policy Characteristics'!$C:$C,0)))</f>
        <v>0.4</v>
      </c>
      <c r="N1362" s="284">
        <f>IF(ISBLANK(INDEX('Policy Characteristics'!H:H,MATCH($C1362,'Policy Characteristics'!$C:$C,0))),"",INDEX('Policy Characteristics'!H:H,MATCH($C1362,'Policy Characteristics'!$C:$C,0)))</f>
        <v>0.01</v>
      </c>
      <c r="O1362" s="276" t="str">
        <f>IF(ISBLANK(INDEX('Policy Characteristics'!I:I,MATCH($C1362,'Policy Characteristics'!$C:$C,0))),"",INDEX('Policy Characteristics'!I:I,MATCH($C1362,'Policy Characteristics'!$C:$C,0)))</f>
        <v>% reduction in cost</v>
      </c>
      <c r="P1362" s="276" t="str">
        <f>IF(ISBLANK(INDEX('Policy Characteristics'!J:J,MATCH($C1362,'Policy Characteristics'!$C:$C,0))),"",INDEX('Policy Characteristics'!J:J,MATCH($C1362,'Policy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2" s="276" t="str">
        <f>IF(ISBLANK(INDEX('Policy Characteristics'!K:K,MATCH($C1362,'Policy Characteristics'!$C:$C,0))),"",INDEX('Policy Characteristics'!K:K,MATCH($C1362,'Policy Characteristics'!$C:$C,0)))</f>
        <v>architectural-design.html#rnd</v>
      </c>
      <c r="R1362" s="276" t="str">
        <f>IF(ISBLANK(INDEX('Policy Characteristics'!L:L,MATCH($C1362,'Policy Characteristics'!$C:$C,0))),"",INDEX('Policy Characteristics'!L:L,MATCH($C1362,'Policy Characteristics'!$C:$C,0)))</f>
        <v>research-and-development.html</v>
      </c>
    </row>
    <row r="1363" spans="1:18" x14ac:dyDescent="0.25">
      <c r="A1363" s="276" t="str">
        <f>IF(ISBLANK(INDEX('Policy Characteristics'!A:A,MATCH($C1363,'Policy Characteristics'!$C:$C,0))),"",INDEX('Policy Characteristics'!A:A,MATCH($C1363,'Policy Characteristics'!$C:$C,0)))</f>
        <v>Research and Development</v>
      </c>
      <c r="B1363" s="285" t="str">
        <f>IF(ISBLANK(INDEX('Policy Characteristics'!B:B,MATCH($C1363,'Policy Characteristics'!$C:$C,0))),"",INDEX('Policy Characteristics'!B:B,MATCH($C1363,'Policy Characteristics'!$C:$C,0)))</f>
        <v>Capital Cost Reduction</v>
      </c>
      <c r="C1363" s="276" t="str">
        <f t="shared" si="61"/>
        <v>RnD Electricity Capital Cost Perc Reduction</v>
      </c>
      <c r="D1363" s="6" t="s">
        <v>3675</v>
      </c>
      <c r="E1363" s="47"/>
      <c r="F1363" s="6" t="s">
        <v>3677</v>
      </c>
      <c r="G1363" s="47"/>
      <c r="H1363" s="44">
        <v>1821</v>
      </c>
      <c r="I1363" s="347" t="s">
        <v>44</v>
      </c>
      <c r="J1363" s="277" t="str">
        <f>IF(ISBLANK(INDEX('Policy Characteristics'!D:D,MATCH($C1363,'Policy Characteristics'!$C:$C,0))),"",INDEX('Policy Characteristics'!D:D,MATCH($C1363,'Policy Characteristics'!$C:$C,0)))</f>
        <v>R&amp;D Capital Cost Reductions</v>
      </c>
      <c r="K1363" s="276" t="str">
        <f>IF(ISBLANK(INDEX('Policy Characteristics'!E:E,MATCH($C1363,'Policy Characteristics'!$C:$C,0))),"",INDEX('Policy Characteristics'!E:E,MATCH($C1363,'Policy Characteristics'!$C:$C,0)))</f>
        <v>RnD electricity capital cost reduction</v>
      </c>
      <c r="L1363" s="284">
        <f>IF(ISBLANK(INDEX('Policy Characteristics'!F:F,MATCH($C1363,'Policy Characteristics'!$C:$C,0))),"",INDEX('Policy Characteristics'!F:F,MATCH($C1363,'Policy Characteristics'!$C:$C,0)))</f>
        <v>0</v>
      </c>
      <c r="M1363" s="284">
        <f>IF(ISBLANK(INDEX('Policy Characteristics'!G:G,MATCH($C1363,'Policy Characteristics'!$C:$C,0))),"",INDEX('Policy Characteristics'!G:G,MATCH($C1363,'Policy Characteristics'!$C:$C,0)))</f>
        <v>0.4</v>
      </c>
      <c r="N1363" s="284">
        <f>IF(ISBLANK(INDEX('Policy Characteristics'!H:H,MATCH($C1363,'Policy Characteristics'!$C:$C,0))),"",INDEX('Policy Characteristics'!H:H,MATCH($C1363,'Policy Characteristics'!$C:$C,0)))</f>
        <v>0.01</v>
      </c>
      <c r="O1363" s="276" t="str">
        <f>IF(ISBLANK(INDEX('Policy Characteristics'!I:I,MATCH($C1363,'Policy Characteristics'!$C:$C,0))),"",INDEX('Policy Characteristics'!I:I,MATCH($C1363,'Policy Characteristics'!$C:$C,0)))</f>
        <v>% reduction in cost</v>
      </c>
      <c r="P1363" s="276" t="str">
        <f>IF(ISBLANK(INDEX('Policy Characteristics'!J:J,MATCH($C1363,'Policy Characteristics'!$C:$C,0))),"",INDEX('Policy Characteristics'!J:J,MATCH($C1363,'Policy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3" s="276" t="str">
        <f>IF(ISBLANK(INDEX('Policy Characteristics'!K:K,MATCH($C1363,'Policy Characteristics'!$C:$C,0))),"",INDEX('Policy Characteristics'!K:K,MATCH($C1363,'Policy Characteristics'!$C:$C,0)))</f>
        <v>architectural-design.html#rnd</v>
      </c>
      <c r="R1363" s="276" t="str">
        <f>IF(ISBLANK(INDEX('Policy Characteristics'!L:L,MATCH($C1363,'Policy Characteristics'!$C:$C,0))),"",INDEX('Policy Characteristics'!L:L,MATCH($C1363,'Policy Characteristics'!$C:$C,0)))</f>
        <v>research-and-development.html</v>
      </c>
    </row>
    <row r="1364" spans="1:18" x14ac:dyDescent="0.25">
      <c r="A1364" s="276" t="str">
        <f>IF(ISBLANK(INDEX('Policy Characteristics'!A:A,MATCH($C1364,'Policy Characteristics'!$C:$C,0))),"",INDEX('Policy Characteristics'!A:A,MATCH($C1364,'Policy Characteristics'!$C:$C,0)))</f>
        <v>Research and Development</v>
      </c>
      <c r="B1364" s="285" t="str">
        <f>IF(ISBLANK(INDEX('Policy Characteristics'!B:B,MATCH($C1364,'Policy Characteristics'!$C:$C,0))),"",INDEX('Policy Characteristics'!B:B,MATCH($C1364,'Policy Characteristics'!$C:$C,0)))</f>
        <v>Capital Cost Reduction</v>
      </c>
      <c r="C1364" s="276" t="str">
        <f t="shared" si="61"/>
        <v>RnD Electricity Capital Cost Perc Reduction</v>
      </c>
      <c r="D1364" s="6" t="s">
        <v>3676</v>
      </c>
      <c r="E1364" s="47"/>
      <c r="F1364" s="6" t="s">
        <v>3678</v>
      </c>
      <c r="G1364" s="47"/>
      <c r="H1364" s="44">
        <v>2245</v>
      </c>
      <c r="I1364" s="347" t="s">
        <v>44</v>
      </c>
      <c r="J1364" s="277" t="str">
        <f>IF(ISBLANK(INDEX('Policy Characteristics'!D:D,MATCH($C1364,'Policy Characteristics'!$C:$C,0))),"",INDEX('Policy Characteristics'!D:D,MATCH($C1364,'Policy Characteristics'!$C:$C,0)))</f>
        <v>R&amp;D Capital Cost Reductions</v>
      </c>
      <c r="K1364" s="276" t="str">
        <f>IF(ISBLANK(INDEX('Policy Characteristics'!E:E,MATCH($C1364,'Policy Characteristics'!$C:$C,0))),"",INDEX('Policy Characteristics'!E:E,MATCH($C1364,'Policy Characteristics'!$C:$C,0)))</f>
        <v>RnD electricity capital cost reduction</v>
      </c>
      <c r="L1364" s="284">
        <f>IF(ISBLANK(INDEX('Policy Characteristics'!F:F,MATCH($C1364,'Policy Characteristics'!$C:$C,0))),"",INDEX('Policy Characteristics'!F:F,MATCH($C1364,'Policy Characteristics'!$C:$C,0)))</f>
        <v>0</v>
      </c>
      <c r="M1364" s="284">
        <f>IF(ISBLANK(INDEX('Policy Characteristics'!G:G,MATCH($C1364,'Policy Characteristics'!$C:$C,0))),"",INDEX('Policy Characteristics'!G:G,MATCH($C1364,'Policy Characteristics'!$C:$C,0)))</f>
        <v>0.4</v>
      </c>
      <c r="N1364" s="284">
        <f>IF(ISBLANK(INDEX('Policy Characteristics'!H:H,MATCH($C1364,'Policy Characteristics'!$C:$C,0))),"",INDEX('Policy Characteristics'!H:H,MATCH($C1364,'Policy Characteristics'!$C:$C,0)))</f>
        <v>0.01</v>
      </c>
      <c r="O1364" s="276" t="str">
        <f>IF(ISBLANK(INDEX('Policy Characteristics'!I:I,MATCH($C1364,'Policy Characteristics'!$C:$C,0))),"",INDEX('Policy Characteristics'!I:I,MATCH($C1364,'Policy Characteristics'!$C:$C,0)))</f>
        <v>% reduction in cost</v>
      </c>
      <c r="P1364" s="276" t="str">
        <f>IF(ISBLANK(INDEX('Policy Characteristics'!J:J,MATCH($C1364,'Policy Characteristics'!$C:$C,0))),"",INDEX('Policy Characteristics'!J:J,MATCH($C1364,'Policy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4" s="276" t="str">
        <f>IF(ISBLANK(INDEX('Policy Characteristics'!K:K,MATCH($C1364,'Policy Characteristics'!$C:$C,0))),"",INDEX('Policy Characteristics'!K:K,MATCH($C1364,'Policy Characteristics'!$C:$C,0)))</f>
        <v>architectural-design.html#rnd</v>
      </c>
      <c r="R1364" s="276" t="str">
        <f>IF(ISBLANK(INDEX('Policy Characteristics'!L:L,MATCH($C1364,'Policy Characteristics'!$C:$C,0))),"",INDEX('Policy Characteristics'!L:L,MATCH($C1364,'Policy Characteristics'!$C:$C,0)))</f>
        <v>research-and-development.html</v>
      </c>
    </row>
    <row r="1365" spans="1:18" x14ac:dyDescent="0.25">
      <c r="A1365" s="276" t="str">
        <f>IF(ISBLANK(INDEX('Policy Characteristics'!A:A,MATCH($C1365,'Policy Characteristics'!$C:$C,0))),"",INDEX('Policy Characteristics'!A:A,MATCH($C1365,'Policy Characteristics'!$C:$C,0)))</f>
        <v>Research and Development</v>
      </c>
      <c r="B1365" s="285" t="str">
        <f>IF(ISBLANK(INDEX('Policy Characteristics'!B:B,MATCH($C1365,'Policy Characteristics'!$C:$C,0))),"",INDEX('Policy Characteristics'!B:B,MATCH($C1365,'Policy Characteristics'!$C:$C,0)))</f>
        <v>Capital Cost Reduction</v>
      </c>
      <c r="C1365" t="s">
        <v>305</v>
      </c>
      <c r="D1365" t="s">
        <v>3101</v>
      </c>
      <c r="E1365" s="47"/>
      <c r="F1365" s="6" t="s">
        <v>3128</v>
      </c>
      <c r="G1365" s="47"/>
      <c r="H1365" s="44">
        <v>1462</v>
      </c>
      <c r="I1365" s="347" t="s">
        <v>44</v>
      </c>
      <c r="J1365" s="277" t="str">
        <f>IF(ISBLANK(INDEX('Policy Characteristics'!D:D,MATCH($C1365,'Policy Characteristics'!$C:$C,0))),"",INDEX('Policy Characteristics'!D:D,MATCH($C1365,'Policy Characteristics'!$C:$C,0)))</f>
        <v>R&amp;D Capital Cost Reductions</v>
      </c>
      <c r="K1365" s="276" t="str">
        <f>IF(ISBLANK(INDEX('Policy Characteristics'!E:E,MATCH($C1365,'Policy Characteristics'!$C:$C,0))),"",INDEX('Policy Characteristics'!E:E,MATCH($C1365,'Policy Characteristics'!$C:$C,0)))</f>
        <v>RnD industry capital cost reduction</v>
      </c>
      <c r="L1365" s="284">
        <f>IF(ISBLANK(INDEX('Policy Characteristics'!F:F,MATCH($C1365,'Policy Characteristics'!$C:$C,0))),"",INDEX('Policy Characteristics'!F:F,MATCH($C1365,'Policy Characteristics'!$C:$C,0)))</f>
        <v>0</v>
      </c>
      <c r="M1365" s="284">
        <f>IF(ISBLANK(INDEX('Policy Characteristics'!G:G,MATCH($C1365,'Policy Characteristics'!$C:$C,0))),"",INDEX('Policy Characteristics'!G:G,MATCH($C1365,'Policy Characteristics'!$C:$C,0)))</f>
        <v>0.4</v>
      </c>
      <c r="N1365" s="284">
        <f>IF(ISBLANK(INDEX('Policy Characteristics'!H:H,MATCH($C1365,'Policy Characteristics'!$C:$C,0))),"",INDEX('Policy Characteristics'!H:H,MATCH($C1365,'Policy Characteristics'!$C:$C,0)))</f>
        <v>0.01</v>
      </c>
      <c r="O1365" s="276" t="str">
        <f>IF(ISBLANK(INDEX('Policy Characteristics'!I:I,MATCH($C1365,'Policy Characteristics'!$C:$C,0))),"",INDEX('Policy Characteristics'!I:I,MATCH($C1365,'Policy Characteristics'!$C:$C,0)))</f>
        <v>% reduction in cost</v>
      </c>
      <c r="P1365" s="276" t="str">
        <f>IF(ISBLANK(INDEX('Policy Characteristics'!J:J,MATCH($C1365,'Policy Characteristics'!$C:$C,0))),"",INDEX('Policy Characteristics'!J:J,MATCH($C1365,'Policy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5" s="276" t="str">
        <f>IF(ISBLANK(INDEX('Policy Characteristics'!K:K,MATCH($C1365,'Policy Characteristics'!$C:$C,0))),"",INDEX('Policy Characteristics'!K:K,MATCH($C1365,'Policy Characteristics'!$C:$C,0)))</f>
        <v>architectural-design.html#rnd</v>
      </c>
      <c r="R1365" s="276" t="str">
        <f>IF(ISBLANK(INDEX('Policy Characteristics'!L:L,MATCH($C1365,'Policy Characteristics'!$C:$C,0))),"",INDEX('Policy Characteristics'!L:L,MATCH($C1365,'Policy Characteristics'!$C:$C,0)))</f>
        <v>research-and-development.html</v>
      </c>
    </row>
    <row r="1366" spans="1:18" x14ac:dyDescent="0.25">
      <c r="A1366" s="276" t="str">
        <f>IF(ISBLANK(INDEX('Policy Characteristics'!A:A,MATCH($C1366,'Policy Characteristics'!$C:$C,0))),"",INDEX('Policy Characteristics'!A:A,MATCH($C1366,'Policy Characteristics'!$C:$C,0)))</f>
        <v>Research and Development</v>
      </c>
      <c r="B1366" s="285" t="str">
        <f>IF(ISBLANK(INDEX('Policy Characteristics'!B:B,MATCH($C1366,'Policy Characteristics'!$C:$C,0))),"",INDEX('Policy Characteristics'!B:B,MATCH($C1366,'Policy Characteristics'!$C:$C,0)))</f>
        <v>Capital Cost Reduction</v>
      </c>
      <c r="C1366" s="276" t="str">
        <f t="shared" ref="C1366:C1389" si="62">C$1365</f>
        <v>RnD Industry Capital Cost Perc Reduction</v>
      </c>
      <c r="D1366" t="s">
        <v>3102</v>
      </c>
      <c r="E1366" s="47"/>
      <c r="F1366" s="6" t="s">
        <v>3129</v>
      </c>
      <c r="G1366" s="47"/>
      <c r="H1366" s="44">
        <v>1463</v>
      </c>
      <c r="I1366" s="347" t="s">
        <v>44</v>
      </c>
      <c r="J1366" s="277" t="str">
        <f>IF(ISBLANK(INDEX('Policy Characteristics'!D:D,MATCH($C1366,'Policy Characteristics'!$C:$C,0))),"",INDEX('Policy Characteristics'!D:D,MATCH($C1366,'Policy Characteristics'!$C:$C,0)))</f>
        <v>R&amp;D Capital Cost Reductions</v>
      </c>
      <c r="K1366" s="276" t="str">
        <f>IF(ISBLANK(INDEX('Policy Characteristics'!E:E,MATCH($C1366,'Policy Characteristics'!$C:$C,0))),"",INDEX('Policy Characteristics'!E:E,MATCH($C1366,'Policy Characteristics'!$C:$C,0)))</f>
        <v>RnD industry capital cost reduction</v>
      </c>
      <c r="L1366" s="284">
        <f>IF(ISBLANK(INDEX('Policy Characteristics'!F:F,MATCH($C1366,'Policy Characteristics'!$C:$C,0))),"",INDEX('Policy Characteristics'!F:F,MATCH($C1366,'Policy Characteristics'!$C:$C,0)))</f>
        <v>0</v>
      </c>
      <c r="M1366" s="284">
        <f>IF(ISBLANK(INDEX('Policy Characteristics'!G:G,MATCH($C1366,'Policy Characteristics'!$C:$C,0))),"",INDEX('Policy Characteristics'!G:G,MATCH($C1366,'Policy Characteristics'!$C:$C,0)))</f>
        <v>0.4</v>
      </c>
      <c r="N1366" s="284">
        <f>IF(ISBLANK(INDEX('Policy Characteristics'!H:H,MATCH($C1366,'Policy Characteristics'!$C:$C,0))),"",INDEX('Policy Characteristics'!H:H,MATCH($C1366,'Policy Characteristics'!$C:$C,0)))</f>
        <v>0.01</v>
      </c>
      <c r="O1366" s="276" t="str">
        <f>IF(ISBLANK(INDEX('Policy Characteristics'!I:I,MATCH($C1366,'Policy Characteristics'!$C:$C,0))),"",INDEX('Policy Characteristics'!I:I,MATCH($C1366,'Policy Characteristics'!$C:$C,0)))</f>
        <v>% reduction in cost</v>
      </c>
      <c r="P1366" s="276" t="str">
        <f>IF(ISBLANK(INDEX('Policy Characteristics'!J:J,MATCH($C1366,'Policy Characteristics'!$C:$C,0))),"",INDEX('Policy Characteristics'!J:J,MATCH($C1366,'Policy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6" s="276" t="str">
        <f>IF(ISBLANK(INDEX('Policy Characteristics'!K:K,MATCH($C1366,'Policy Characteristics'!$C:$C,0))),"",INDEX('Policy Characteristics'!K:K,MATCH($C1366,'Policy Characteristics'!$C:$C,0)))</f>
        <v>architectural-design.html#rnd</v>
      </c>
      <c r="R1366" s="276" t="str">
        <f>IF(ISBLANK(INDEX('Policy Characteristics'!L:L,MATCH($C1366,'Policy Characteristics'!$C:$C,0))),"",INDEX('Policy Characteristics'!L:L,MATCH($C1366,'Policy Characteristics'!$C:$C,0)))</f>
        <v>research-and-development.html</v>
      </c>
    </row>
    <row r="1367" spans="1:18" x14ac:dyDescent="0.25">
      <c r="A1367" s="276" t="str">
        <f>IF(ISBLANK(INDEX('Policy Characteristics'!A:A,MATCH($C1367,'Policy Characteristics'!$C:$C,0))),"",INDEX('Policy Characteristics'!A:A,MATCH($C1367,'Policy Characteristics'!$C:$C,0)))</f>
        <v>Research and Development</v>
      </c>
      <c r="B1367" s="285" t="str">
        <f>IF(ISBLANK(INDEX('Policy Characteristics'!B:B,MATCH($C1367,'Policy Characteristics'!$C:$C,0))),"",INDEX('Policy Characteristics'!B:B,MATCH($C1367,'Policy Characteristics'!$C:$C,0)))</f>
        <v>Capital Cost Reduction</v>
      </c>
      <c r="C1367" s="276" t="str">
        <f t="shared" si="62"/>
        <v>RnD Industry Capital Cost Perc Reduction</v>
      </c>
      <c r="D1367" t="s">
        <v>3103</v>
      </c>
      <c r="E1367" s="47"/>
      <c r="F1367" s="6" t="s">
        <v>3130</v>
      </c>
      <c r="G1367" s="47"/>
      <c r="H1367" s="44">
        <v>1464</v>
      </c>
      <c r="I1367" s="347" t="s">
        <v>44</v>
      </c>
      <c r="J1367" s="277" t="str">
        <f>IF(ISBLANK(INDEX('Policy Characteristics'!D:D,MATCH($C1367,'Policy Characteristics'!$C:$C,0))),"",INDEX('Policy Characteristics'!D:D,MATCH($C1367,'Policy Characteristics'!$C:$C,0)))</f>
        <v>R&amp;D Capital Cost Reductions</v>
      </c>
      <c r="K1367" s="276" t="str">
        <f>IF(ISBLANK(INDEX('Policy Characteristics'!E:E,MATCH($C1367,'Policy Characteristics'!$C:$C,0))),"",INDEX('Policy Characteristics'!E:E,MATCH($C1367,'Policy Characteristics'!$C:$C,0)))</f>
        <v>RnD industry capital cost reduction</v>
      </c>
      <c r="L1367" s="284">
        <f>IF(ISBLANK(INDEX('Policy Characteristics'!F:F,MATCH($C1367,'Policy Characteristics'!$C:$C,0))),"",INDEX('Policy Characteristics'!F:F,MATCH($C1367,'Policy Characteristics'!$C:$C,0)))</f>
        <v>0</v>
      </c>
      <c r="M1367" s="284">
        <f>IF(ISBLANK(INDEX('Policy Characteristics'!G:G,MATCH($C1367,'Policy Characteristics'!$C:$C,0))),"",INDEX('Policy Characteristics'!G:G,MATCH($C1367,'Policy Characteristics'!$C:$C,0)))</f>
        <v>0.4</v>
      </c>
      <c r="N1367" s="284">
        <f>IF(ISBLANK(INDEX('Policy Characteristics'!H:H,MATCH($C1367,'Policy Characteristics'!$C:$C,0))),"",INDEX('Policy Characteristics'!H:H,MATCH($C1367,'Policy Characteristics'!$C:$C,0)))</f>
        <v>0.01</v>
      </c>
      <c r="O1367" s="276" t="str">
        <f>IF(ISBLANK(INDEX('Policy Characteristics'!I:I,MATCH($C1367,'Policy Characteristics'!$C:$C,0))),"",INDEX('Policy Characteristics'!I:I,MATCH($C1367,'Policy Characteristics'!$C:$C,0)))</f>
        <v>% reduction in cost</v>
      </c>
      <c r="P1367" s="276" t="str">
        <f>IF(ISBLANK(INDEX('Policy Characteristics'!J:J,MATCH($C1367,'Policy Characteristics'!$C:$C,0))),"",INDEX('Policy Characteristics'!J:J,MATCH($C1367,'Policy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7" s="276" t="str">
        <f>IF(ISBLANK(INDEX('Policy Characteristics'!K:K,MATCH($C1367,'Policy Characteristics'!$C:$C,0))),"",INDEX('Policy Characteristics'!K:K,MATCH($C1367,'Policy Characteristics'!$C:$C,0)))</f>
        <v>architectural-design.html#rnd</v>
      </c>
      <c r="R1367" s="276" t="str">
        <f>IF(ISBLANK(INDEX('Policy Characteristics'!L:L,MATCH($C1367,'Policy Characteristics'!$C:$C,0))),"",INDEX('Policy Characteristics'!L:L,MATCH($C1367,'Policy Characteristics'!$C:$C,0)))</f>
        <v>research-and-development.html</v>
      </c>
    </row>
    <row r="1368" spans="1:18" x14ac:dyDescent="0.25">
      <c r="A1368" s="276" t="str">
        <f>IF(ISBLANK(INDEX('Policy Characteristics'!A:A,MATCH($C1368,'Policy Characteristics'!$C:$C,0))),"",INDEX('Policy Characteristics'!A:A,MATCH($C1368,'Policy Characteristics'!$C:$C,0)))</f>
        <v>Research and Development</v>
      </c>
      <c r="B1368" s="285" t="str">
        <f>IF(ISBLANK(INDEX('Policy Characteristics'!B:B,MATCH($C1368,'Policy Characteristics'!$C:$C,0))),"",INDEX('Policy Characteristics'!B:B,MATCH($C1368,'Policy Characteristics'!$C:$C,0)))</f>
        <v>Capital Cost Reduction</v>
      </c>
      <c r="C1368" s="276" t="str">
        <f t="shared" si="62"/>
        <v>RnD Industry Capital Cost Perc Reduction</v>
      </c>
      <c r="D1368" t="s">
        <v>3104</v>
      </c>
      <c r="E1368" s="47"/>
      <c r="F1368" s="6" t="s">
        <v>3131</v>
      </c>
      <c r="G1368" s="47"/>
      <c r="H1368" s="44">
        <v>1465</v>
      </c>
      <c r="I1368" s="347" t="s">
        <v>44</v>
      </c>
      <c r="J1368" s="277" t="str">
        <f>IF(ISBLANK(INDEX('Policy Characteristics'!D:D,MATCH($C1368,'Policy Characteristics'!$C:$C,0))),"",INDEX('Policy Characteristics'!D:D,MATCH($C1368,'Policy Characteristics'!$C:$C,0)))</f>
        <v>R&amp;D Capital Cost Reductions</v>
      </c>
      <c r="K1368" s="276" t="str">
        <f>IF(ISBLANK(INDEX('Policy Characteristics'!E:E,MATCH($C1368,'Policy Characteristics'!$C:$C,0))),"",INDEX('Policy Characteristics'!E:E,MATCH($C1368,'Policy Characteristics'!$C:$C,0)))</f>
        <v>RnD industry capital cost reduction</v>
      </c>
      <c r="L1368" s="284">
        <f>IF(ISBLANK(INDEX('Policy Characteristics'!F:F,MATCH($C1368,'Policy Characteristics'!$C:$C,0))),"",INDEX('Policy Characteristics'!F:F,MATCH($C1368,'Policy Characteristics'!$C:$C,0)))</f>
        <v>0</v>
      </c>
      <c r="M1368" s="284">
        <f>IF(ISBLANK(INDEX('Policy Characteristics'!G:G,MATCH($C1368,'Policy Characteristics'!$C:$C,0))),"",INDEX('Policy Characteristics'!G:G,MATCH($C1368,'Policy Characteristics'!$C:$C,0)))</f>
        <v>0.4</v>
      </c>
      <c r="N1368" s="284">
        <f>IF(ISBLANK(INDEX('Policy Characteristics'!H:H,MATCH($C1368,'Policy Characteristics'!$C:$C,0))),"",INDEX('Policy Characteristics'!H:H,MATCH($C1368,'Policy Characteristics'!$C:$C,0)))</f>
        <v>0.01</v>
      </c>
      <c r="O1368" s="276" t="str">
        <f>IF(ISBLANK(INDEX('Policy Characteristics'!I:I,MATCH($C1368,'Policy Characteristics'!$C:$C,0))),"",INDEX('Policy Characteristics'!I:I,MATCH($C1368,'Policy Characteristics'!$C:$C,0)))</f>
        <v>% reduction in cost</v>
      </c>
      <c r="P1368" s="276" t="str">
        <f>IF(ISBLANK(INDEX('Policy Characteristics'!J:J,MATCH($C1368,'Policy Characteristics'!$C:$C,0))),"",INDEX('Policy Characteristics'!J:J,MATCH($C1368,'Policy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8" s="276" t="str">
        <f>IF(ISBLANK(INDEX('Policy Characteristics'!K:K,MATCH($C1368,'Policy Characteristics'!$C:$C,0))),"",INDEX('Policy Characteristics'!K:K,MATCH($C1368,'Policy Characteristics'!$C:$C,0)))</f>
        <v>architectural-design.html#rnd</v>
      </c>
      <c r="R1368" s="276" t="str">
        <f>IF(ISBLANK(INDEX('Policy Characteristics'!L:L,MATCH($C1368,'Policy Characteristics'!$C:$C,0))),"",INDEX('Policy Characteristics'!L:L,MATCH($C1368,'Policy Characteristics'!$C:$C,0)))</f>
        <v>research-and-development.html</v>
      </c>
    </row>
    <row r="1369" spans="1:18" x14ac:dyDescent="0.25">
      <c r="A1369" s="276" t="str">
        <f>IF(ISBLANK(INDEX('Policy Characteristics'!A:A,MATCH($C1369,'Policy Characteristics'!$C:$C,0))),"",INDEX('Policy Characteristics'!A:A,MATCH($C1369,'Policy Characteristics'!$C:$C,0)))</f>
        <v>Research and Development</v>
      </c>
      <c r="B1369" s="285" t="str">
        <f>IF(ISBLANK(INDEX('Policy Characteristics'!B:B,MATCH($C1369,'Policy Characteristics'!$C:$C,0))),"",INDEX('Policy Characteristics'!B:B,MATCH($C1369,'Policy Characteristics'!$C:$C,0)))</f>
        <v>Capital Cost Reduction</v>
      </c>
      <c r="C1369" s="276" t="str">
        <f t="shared" si="62"/>
        <v>RnD Industry Capital Cost Perc Reduction</v>
      </c>
      <c r="D1369" t="s">
        <v>3105</v>
      </c>
      <c r="E1369" s="47"/>
      <c r="F1369" s="6" t="s">
        <v>3132</v>
      </c>
      <c r="G1369" s="47"/>
      <c r="H1369" s="44">
        <v>1466</v>
      </c>
      <c r="I1369" s="347" t="s">
        <v>44</v>
      </c>
      <c r="J1369" s="277" t="str">
        <f>IF(ISBLANK(INDEX('Policy Characteristics'!D:D,MATCH($C1369,'Policy Characteristics'!$C:$C,0))),"",INDEX('Policy Characteristics'!D:D,MATCH($C1369,'Policy Characteristics'!$C:$C,0)))</f>
        <v>R&amp;D Capital Cost Reductions</v>
      </c>
      <c r="K1369" s="276" t="str">
        <f>IF(ISBLANK(INDEX('Policy Characteristics'!E:E,MATCH($C1369,'Policy Characteristics'!$C:$C,0))),"",INDEX('Policy Characteristics'!E:E,MATCH($C1369,'Policy Characteristics'!$C:$C,0)))</f>
        <v>RnD industry capital cost reduction</v>
      </c>
      <c r="L1369" s="284">
        <f>IF(ISBLANK(INDEX('Policy Characteristics'!F:F,MATCH($C1369,'Policy Characteristics'!$C:$C,0))),"",INDEX('Policy Characteristics'!F:F,MATCH($C1369,'Policy Characteristics'!$C:$C,0)))</f>
        <v>0</v>
      </c>
      <c r="M1369" s="284">
        <f>IF(ISBLANK(INDEX('Policy Characteristics'!G:G,MATCH($C1369,'Policy Characteristics'!$C:$C,0))),"",INDEX('Policy Characteristics'!G:G,MATCH($C1369,'Policy Characteristics'!$C:$C,0)))</f>
        <v>0.4</v>
      </c>
      <c r="N1369" s="284">
        <f>IF(ISBLANK(INDEX('Policy Characteristics'!H:H,MATCH($C1369,'Policy Characteristics'!$C:$C,0))),"",INDEX('Policy Characteristics'!H:H,MATCH($C1369,'Policy Characteristics'!$C:$C,0)))</f>
        <v>0.01</v>
      </c>
      <c r="O1369" s="276" t="str">
        <f>IF(ISBLANK(INDEX('Policy Characteristics'!I:I,MATCH($C1369,'Policy Characteristics'!$C:$C,0))),"",INDEX('Policy Characteristics'!I:I,MATCH($C1369,'Policy Characteristics'!$C:$C,0)))</f>
        <v>% reduction in cost</v>
      </c>
      <c r="P1369" s="276" t="str">
        <f>IF(ISBLANK(INDEX('Policy Characteristics'!J:J,MATCH($C1369,'Policy Characteristics'!$C:$C,0))),"",INDEX('Policy Characteristics'!J:J,MATCH($C1369,'Policy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69" s="276" t="str">
        <f>IF(ISBLANK(INDEX('Policy Characteristics'!K:K,MATCH($C1369,'Policy Characteristics'!$C:$C,0))),"",INDEX('Policy Characteristics'!K:K,MATCH($C1369,'Policy Characteristics'!$C:$C,0)))</f>
        <v>architectural-design.html#rnd</v>
      </c>
      <c r="R1369" s="276" t="str">
        <f>IF(ISBLANK(INDEX('Policy Characteristics'!L:L,MATCH($C1369,'Policy Characteristics'!$C:$C,0))),"",INDEX('Policy Characteristics'!L:L,MATCH($C1369,'Policy Characteristics'!$C:$C,0)))</f>
        <v>research-and-development.html</v>
      </c>
    </row>
    <row r="1370" spans="1:18" x14ac:dyDescent="0.25">
      <c r="A1370" s="276" t="str">
        <f>IF(ISBLANK(INDEX('Policy Characteristics'!A:A,MATCH($C1370,'Policy Characteristics'!$C:$C,0))),"",INDEX('Policy Characteristics'!A:A,MATCH($C1370,'Policy Characteristics'!$C:$C,0)))</f>
        <v>Research and Development</v>
      </c>
      <c r="B1370" s="285" t="str">
        <f>IF(ISBLANK(INDEX('Policy Characteristics'!B:B,MATCH($C1370,'Policy Characteristics'!$C:$C,0))),"",INDEX('Policy Characteristics'!B:B,MATCH($C1370,'Policy Characteristics'!$C:$C,0)))</f>
        <v>Capital Cost Reduction</v>
      </c>
      <c r="C1370" s="276" t="str">
        <f t="shared" si="62"/>
        <v>RnD Industry Capital Cost Perc Reduction</v>
      </c>
      <c r="D1370" t="s">
        <v>3106</v>
      </c>
      <c r="E1370" s="47"/>
      <c r="F1370" s="6" t="s">
        <v>3133</v>
      </c>
      <c r="G1370" s="47"/>
      <c r="H1370" s="44">
        <v>1467</v>
      </c>
      <c r="I1370" s="347" t="s">
        <v>44</v>
      </c>
      <c r="J1370" s="277" t="str">
        <f>IF(ISBLANK(INDEX('Policy Characteristics'!D:D,MATCH($C1370,'Policy Characteristics'!$C:$C,0))),"",INDEX('Policy Characteristics'!D:D,MATCH($C1370,'Policy Characteristics'!$C:$C,0)))</f>
        <v>R&amp;D Capital Cost Reductions</v>
      </c>
      <c r="K1370" s="276" t="str">
        <f>IF(ISBLANK(INDEX('Policy Characteristics'!E:E,MATCH($C1370,'Policy Characteristics'!$C:$C,0))),"",INDEX('Policy Characteristics'!E:E,MATCH($C1370,'Policy Characteristics'!$C:$C,0)))</f>
        <v>RnD industry capital cost reduction</v>
      </c>
      <c r="L1370" s="284">
        <f>IF(ISBLANK(INDEX('Policy Characteristics'!F:F,MATCH($C1370,'Policy Characteristics'!$C:$C,0))),"",INDEX('Policy Characteristics'!F:F,MATCH($C1370,'Policy Characteristics'!$C:$C,0)))</f>
        <v>0</v>
      </c>
      <c r="M1370" s="284">
        <f>IF(ISBLANK(INDEX('Policy Characteristics'!G:G,MATCH($C1370,'Policy Characteristics'!$C:$C,0))),"",INDEX('Policy Characteristics'!G:G,MATCH($C1370,'Policy Characteristics'!$C:$C,0)))</f>
        <v>0.4</v>
      </c>
      <c r="N1370" s="284">
        <f>IF(ISBLANK(INDEX('Policy Characteristics'!H:H,MATCH($C1370,'Policy Characteristics'!$C:$C,0))),"",INDEX('Policy Characteristics'!H:H,MATCH($C1370,'Policy Characteristics'!$C:$C,0)))</f>
        <v>0.01</v>
      </c>
      <c r="O1370" s="276" t="str">
        <f>IF(ISBLANK(INDEX('Policy Characteristics'!I:I,MATCH($C1370,'Policy Characteristics'!$C:$C,0))),"",INDEX('Policy Characteristics'!I:I,MATCH($C1370,'Policy Characteristics'!$C:$C,0)))</f>
        <v>% reduction in cost</v>
      </c>
      <c r="P1370" s="276" t="str">
        <f>IF(ISBLANK(INDEX('Policy Characteristics'!J:J,MATCH($C1370,'Policy Characteristics'!$C:$C,0))),"",INDEX('Policy Characteristics'!J:J,MATCH($C1370,'Policy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0" s="276" t="str">
        <f>IF(ISBLANK(INDEX('Policy Characteristics'!K:K,MATCH($C1370,'Policy Characteristics'!$C:$C,0))),"",INDEX('Policy Characteristics'!K:K,MATCH($C1370,'Policy Characteristics'!$C:$C,0)))</f>
        <v>architectural-design.html#rnd</v>
      </c>
      <c r="R1370" s="276" t="str">
        <f>IF(ISBLANK(INDEX('Policy Characteristics'!L:L,MATCH($C1370,'Policy Characteristics'!$C:$C,0))),"",INDEX('Policy Characteristics'!L:L,MATCH($C1370,'Policy Characteristics'!$C:$C,0)))</f>
        <v>research-and-development.html</v>
      </c>
    </row>
    <row r="1371" spans="1:18" x14ac:dyDescent="0.25">
      <c r="A1371" s="276" t="str">
        <f>IF(ISBLANK(INDEX('Policy Characteristics'!A:A,MATCH($C1371,'Policy Characteristics'!$C:$C,0))),"",INDEX('Policy Characteristics'!A:A,MATCH($C1371,'Policy Characteristics'!$C:$C,0)))</f>
        <v>Research and Development</v>
      </c>
      <c r="B1371" s="285" t="str">
        <f>IF(ISBLANK(INDEX('Policy Characteristics'!B:B,MATCH($C1371,'Policy Characteristics'!$C:$C,0))),"",INDEX('Policy Characteristics'!B:B,MATCH($C1371,'Policy Characteristics'!$C:$C,0)))</f>
        <v>Capital Cost Reduction</v>
      </c>
      <c r="C1371" s="276" t="str">
        <f t="shared" si="62"/>
        <v>RnD Industry Capital Cost Perc Reduction</v>
      </c>
      <c r="D1371" t="s">
        <v>3107</v>
      </c>
      <c r="E1371" s="47"/>
      <c r="F1371" s="6" t="s">
        <v>3134</v>
      </c>
      <c r="G1371" s="47"/>
      <c r="H1371" s="44">
        <v>1468</v>
      </c>
      <c r="I1371" s="347" t="s">
        <v>44</v>
      </c>
      <c r="J1371" s="277" t="str">
        <f>IF(ISBLANK(INDEX('Policy Characteristics'!D:D,MATCH($C1371,'Policy Characteristics'!$C:$C,0))),"",INDEX('Policy Characteristics'!D:D,MATCH($C1371,'Policy Characteristics'!$C:$C,0)))</f>
        <v>R&amp;D Capital Cost Reductions</v>
      </c>
      <c r="K1371" s="276" t="str">
        <f>IF(ISBLANK(INDEX('Policy Characteristics'!E:E,MATCH($C1371,'Policy Characteristics'!$C:$C,0))),"",INDEX('Policy Characteristics'!E:E,MATCH($C1371,'Policy Characteristics'!$C:$C,0)))</f>
        <v>RnD industry capital cost reduction</v>
      </c>
      <c r="L1371" s="284">
        <f>IF(ISBLANK(INDEX('Policy Characteristics'!F:F,MATCH($C1371,'Policy Characteristics'!$C:$C,0))),"",INDEX('Policy Characteristics'!F:F,MATCH($C1371,'Policy Characteristics'!$C:$C,0)))</f>
        <v>0</v>
      </c>
      <c r="M1371" s="284">
        <f>IF(ISBLANK(INDEX('Policy Characteristics'!G:G,MATCH($C1371,'Policy Characteristics'!$C:$C,0))),"",INDEX('Policy Characteristics'!G:G,MATCH($C1371,'Policy Characteristics'!$C:$C,0)))</f>
        <v>0.4</v>
      </c>
      <c r="N1371" s="284">
        <f>IF(ISBLANK(INDEX('Policy Characteristics'!H:H,MATCH($C1371,'Policy Characteristics'!$C:$C,0))),"",INDEX('Policy Characteristics'!H:H,MATCH($C1371,'Policy Characteristics'!$C:$C,0)))</f>
        <v>0.01</v>
      </c>
      <c r="O1371" s="276" t="str">
        <f>IF(ISBLANK(INDEX('Policy Characteristics'!I:I,MATCH($C1371,'Policy Characteristics'!$C:$C,0))),"",INDEX('Policy Characteristics'!I:I,MATCH($C1371,'Policy Characteristics'!$C:$C,0)))</f>
        <v>% reduction in cost</v>
      </c>
      <c r="P1371" s="276" t="str">
        <f>IF(ISBLANK(INDEX('Policy Characteristics'!J:J,MATCH($C1371,'Policy Characteristics'!$C:$C,0))),"",INDEX('Policy Characteristics'!J:J,MATCH($C1371,'Policy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1" s="276" t="str">
        <f>IF(ISBLANK(INDEX('Policy Characteristics'!K:K,MATCH($C1371,'Policy Characteristics'!$C:$C,0))),"",INDEX('Policy Characteristics'!K:K,MATCH($C1371,'Policy Characteristics'!$C:$C,0)))</f>
        <v>architectural-design.html#rnd</v>
      </c>
      <c r="R1371" s="276" t="str">
        <f>IF(ISBLANK(INDEX('Policy Characteristics'!L:L,MATCH($C1371,'Policy Characteristics'!$C:$C,0))),"",INDEX('Policy Characteristics'!L:L,MATCH($C1371,'Policy Characteristics'!$C:$C,0)))</f>
        <v>research-and-development.html</v>
      </c>
    </row>
    <row r="1372" spans="1:18" x14ac:dyDescent="0.25">
      <c r="A1372" s="276" t="str">
        <f>IF(ISBLANK(INDEX('Policy Characteristics'!A:A,MATCH($C1372,'Policy Characteristics'!$C:$C,0))),"",INDEX('Policy Characteristics'!A:A,MATCH($C1372,'Policy Characteristics'!$C:$C,0)))</f>
        <v>Research and Development</v>
      </c>
      <c r="B1372" s="285" t="str">
        <f>IF(ISBLANK(INDEX('Policy Characteristics'!B:B,MATCH($C1372,'Policy Characteristics'!$C:$C,0))),"",INDEX('Policy Characteristics'!B:B,MATCH($C1372,'Policy Characteristics'!$C:$C,0)))</f>
        <v>Capital Cost Reduction</v>
      </c>
      <c r="C1372" s="276" t="str">
        <f t="shared" si="62"/>
        <v>RnD Industry Capital Cost Perc Reduction</v>
      </c>
      <c r="D1372" t="s">
        <v>3108</v>
      </c>
      <c r="E1372" s="47"/>
      <c r="F1372" s="6" t="s">
        <v>3135</v>
      </c>
      <c r="G1372" s="47"/>
      <c r="H1372" s="44">
        <v>1469</v>
      </c>
      <c r="I1372" s="347" t="s">
        <v>44</v>
      </c>
      <c r="J1372" s="277" t="str">
        <f>IF(ISBLANK(INDEX('Policy Characteristics'!D:D,MATCH($C1372,'Policy Characteristics'!$C:$C,0))),"",INDEX('Policy Characteristics'!D:D,MATCH($C1372,'Policy Characteristics'!$C:$C,0)))</f>
        <v>R&amp;D Capital Cost Reductions</v>
      </c>
      <c r="K1372" s="276" t="str">
        <f>IF(ISBLANK(INDEX('Policy Characteristics'!E:E,MATCH($C1372,'Policy Characteristics'!$C:$C,0))),"",INDEX('Policy Characteristics'!E:E,MATCH($C1372,'Policy Characteristics'!$C:$C,0)))</f>
        <v>RnD industry capital cost reduction</v>
      </c>
      <c r="L1372" s="284">
        <f>IF(ISBLANK(INDEX('Policy Characteristics'!F:F,MATCH($C1372,'Policy Characteristics'!$C:$C,0))),"",INDEX('Policy Characteristics'!F:F,MATCH($C1372,'Policy Characteristics'!$C:$C,0)))</f>
        <v>0</v>
      </c>
      <c r="M1372" s="284">
        <f>IF(ISBLANK(INDEX('Policy Characteristics'!G:G,MATCH($C1372,'Policy Characteristics'!$C:$C,0))),"",INDEX('Policy Characteristics'!G:G,MATCH($C1372,'Policy Characteristics'!$C:$C,0)))</f>
        <v>0.4</v>
      </c>
      <c r="N1372" s="284">
        <f>IF(ISBLANK(INDEX('Policy Characteristics'!H:H,MATCH($C1372,'Policy Characteristics'!$C:$C,0))),"",INDEX('Policy Characteristics'!H:H,MATCH($C1372,'Policy Characteristics'!$C:$C,0)))</f>
        <v>0.01</v>
      </c>
      <c r="O1372" s="276" t="str">
        <f>IF(ISBLANK(INDEX('Policy Characteristics'!I:I,MATCH($C1372,'Policy Characteristics'!$C:$C,0))),"",INDEX('Policy Characteristics'!I:I,MATCH($C1372,'Policy Characteristics'!$C:$C,0)))</f>
        <v>% reduction in cost</v>
      </c>
      <c r="P1372" s="276" t="str">
        <f>IF(ISBLANK(INDEX('Policy Characteristics'!J:J,MATCH($C1372,'Policy Characteristics'!$C:$C,0))),"",INDEX('Policy Characteristics'!J:J,MATCH($C1372,'Policy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2" s="276" t="str">
        <f>IF(ISBLANK(INDEX('Policy Characteristics'!K:K,MATCH($C1372,'Policy Characteristics'!$C:$C,0))),"",INDEX('Policy Characteristics'!K:K,MATCH($C1372,'Policy Characteristics'!$C:$C,0)))</f>
        <v>architectural-design.html#rnd</v>
      </c>
      <c r="R1372" s="276" t="str">
        <f>IF(ISBLANK(INDEX('Policy Characteristics'!L:L,MATCH($C1372,'Policy Characteristics'!$C:$C,0))),"",INDEX('Policy Characteristics'!L:L,MATCH($C1372,'Policy Characteristics'!$C:$C,0)))</f>
        <v>research-and-development.html</v>
      </c>
    </row>
    <row r="1373" spans="1:18" x14ac:dyDescent="0.25">
      <c r="A1373" s="276" t="str">
        <f>IF(ISBLANK(INDEX('Policy Characteristics'!A:A,MATCH($C1373,'Policy Characteristics'!$C:$C,0))),"",INDEX('Policy Characteristics'!A:A,MATCH($C1373,'Policy Characteristics'!$C:$C,0)))</f>
        <v>Research and Development</v>
      </c>
      <c r="B1373" s="285" t="str">
        <f>IF(ISBLANK(INDEX('Policy Characteristics'!B:B,MATCH($C1373,'Policy Characteristics'!$C:$C,0))),"",INDEX('Policy Characteristics'!B:B,MATCH($C1373,'Policy Characteristics'!$C:$C,0)))</f>
        <v>Capital Cost Reduction</v>
      </c>
      <c r="C1373" s="276" t="str">
        <f t="shared" si="62"/>
        <v>RnD Industry Capital Cost Perc Reduction</v>
      </c>
      <c r="D1373" t="s">
        <v>3109</v>
      </c>
      <c r="E1373" s="47"/>
      <c r="F1373" s="6" t="s">
        <v>3136</v>
      </c>
      <c r="G1373" s="47"/>
      <c r="H1373" s="44">
        <v>1470</v>
      </c>
      <c r="I1373" s="347" t="s">
        <v>44</v>
      </c>
      <c r="J1373" s="277" t="str">
        <f>IF(ISBLANK(INDEX('Policy Characteristics'!D:D,MATCH($C1373,'Policy Characteristics'!$C:$C,0))),"",INDEX('Policy Characteristics'!D:D,MATCH($C1373,'Policy Characteristics'!$C:$C,0)))</f>
        <v>R&amp;D Capital Cost Reductions</v>
      </c>
      <c r="K1373" s="276" t="str">
        <f>IF(ISBLANK(INDEX('Policy Characteristics'!E:E,MATCH($C1373,'Policy Characteristics'!$C:$C,0))),"",INDEX('Policy Characteristics'!E:E,MATCH($C1373,'Policy Characteristics'!$C:$C,0)))</f>
        <v>RnD industry capital cost reduction</v>
      </c>
      <c r="L1373" s="284">
        <f>IF(ISBLANK(INDEX('Policy Characteristics'!F:F,MATCH($C1373,'Policy Characteristics'!$C:$C,0))),"",INDEX('Policy Characteristics'!F:F,MATCH($C1373,'Policy Characteristics'!$C:$C,0)))</f>
        <v>0</v>
      </c>
      <c r="M1373" s="284">
        <f>IF(ISBLANK(INDEX('Policy Characteristics'!G:G,MATCH($C1373,'Policy Characteristics'!$C:$C,0))),"",INDEX('Policy Characteristics'!G:G,MATCH($C1373,'Policy Characteristics'!$C:$C,0)))</f>
        <v>0.4</v>
      </c>
      <c r="N1373" s="284">
        <f>IF(ISBLANK(INDEX('Policy Characteristics'!H:H,MATCH($C1373,'Policy Characteristics'!$C:$C,0))),"",INDEX('Policy Characteristics'!H:H,MATCH($C1373,'Policy Characteristics'!$C:$C,0)))</f>
        <v>0.01</v>
      </c>
      <c r="O1373" s="276" t="str">
        <f>IF(ISBLANK(INDEX('Policy Characteristics'!I:I,MATCH($C1373,'Policy Characteristics'!$C:$C,0))),"",INDEX('Policy Characteristics'!I:I,MATCH($C1373,'Policy Characteristics'!$C:$C,0)))</f>
        <v>% reduction in cost</v>
      </c>
      <c r="P1373" s="276" t="str">
        <f>IF(ISBLANK(INDEX('Policy Characteristics'!J:J,MATCH($C1373,'Policy Characteristics'!$C:$C,0))),"",INDEX('Policy Characteristics'!J:J,MATCH($C1373,'Policy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3" s="276" t="str">
        <f>IF(ISBLANK(INDEX('Policy Characteristics'!K:K,MATCH($C1373,'Policy Characteristics'!$C:$C,0))),"",INDEX('Policy Characteristics'!K:K,MATCH($C1373,'Policy Characteristics'!$C:$C,0)))</f>
        <v>architectural-design.html#rnd</v>
      </c>
      <c r="R1373" s="276" t="str">
        <f>IF(ISBLANK(INDEX('Policy Characteristics'!L:L,MATCH($C1373,'Policy Characteristics'!$C:$C,0))),"",INDEX('Policy Characteristics'!L:L,MATCH($C1373,'Policy Characteristics'!$C:$C,0)))</f>
        <v>research-and-development.html</v>
      </c>
    </row>
    <row r="1374" spans="1:18" x14ac:dyDescent="0.25">
      <c r="A1374" s="276" t="str">
        <f>IF(ISBLANK(INDEX('Policy Characteristics'!A:A,MATCH($C1374,'Policy Characteristics'!$C:$C,0))),"",INDEX('Policy Characteristics'!A:A,MATCH($C1374,'Policy Characteristics'!$C:$C,0)))</f>
        <v>Research and Development</v>
      </c>
      <c r="B1374" s="285" t="str">
        <f>IF(ISBLANK(INDEX('Policy Characteristics'!B:B,MATCH($C1374,'Policy Characteristics'!$C:$C,0))),"",INDEX('Policy Characteristics'!B:B,MATCH($C1374,'Policy Characteristics'!$C:$C,0)))</f>
        <v>Capital Cost Reduction</v>
      </c>
      <c r="C1374" s="276" t="str">
        <f t="shared" si="62"/>
        <v>RnD Industry Capital Cost Perc Reduction</v>
      </c>
      <c r="D1374" t="s">
        <v>3110</v>
      </c>
      <c r="E1374" s="47"/>
      <c r="F1374" s="6" t="s">
        <v>340</v>
      </c>
      <c r="G1374" s="47"/>
      <c r="H1374" s="44">
        <v>1471</v>
      </c>
      <c r="I1374" s="347" t="s">
        <v>44</v>
      </c>
      <c r="J1374" s="277" t="str">
        <f>IF(ISBLANK(INDEX('Policy Characteristics'!D:D,MATCH($C1374,'Policy Characteristics'!$C:$C,0))),"",INDEX('Policy Characteristics'!D:D,MATCH($C1374,'Policy Characteristics'!$C:$C,0)))</f>
        <v>R&amp;D Capital Cost Reductions</v>
      </c>
      <c r="K1374" s="276" t="str">
        <f>IF(ISBLANK(INDEX('Policy Characteristics'!E:E,MATCH($C1374,'Policy Characteristics'!$C:$C,0))),"",INDEX('Policy Characteristics'!E:E,MATCH($C1374,'Policy Characteristics'!$C:$C,0)))</f>
        <v>RnD industry capital cost reduction</v>
      </c>
      <c r="L1374" s="284">
        <f>IF(ISBLANK(INDEX('Policy Characteristics'!F:F,MATCH($C1374,'Policy Characteristics'!$C:$C,0))),"",INDEX('Policy Characteristics'!F:F,MATCH($C1374,'Policy Characteristics'!$C:$C,0)))</f>
        <v>0</v>
      </c>
      <c r="M1374" s="284">
        <f>IF(ISBLANK(INDEX('Policy Characteristics'!G:G,MATCH($C1374,'Policy Characteristics'!$C:$C,0))),"",INDEX('Policy Characteristics'!G:G,MATCH($C1374,'Policy Characteristics'!$C:$C,0)))</f>
        <v>0.4</v>
      </c>
      <c r="N1374" s="284">
        <f>IF(ISBLANK(INDEX('Policy Characteristics'!H:H,MATCH($C1374,'Policy Characteristics'!$C:$C,0))),"",INDEX('Policy Characteristics'!H:H,MATCH($C1374,'Policy Characteristics'!$C:$C,0)))</f>
        <v>0.01</v>
      </c>
      <c r="O1374" s="276" t="str">
        <f>IF(ISBLANK(INDEX('Policy Characteristics'!I:I,MATCH($C1374,'Policy Characteristics'!$C:$C,0))),"",INDEX('Policy Characteristics'!I:I,MATCH($C1374,'Policy Characteristics'!$C:$C,0)))</f>
        <v>% reduction in cost</v>
      </c>
      <c r="P1374" s="276" t="str">
        <f>IF(ISBLANK(INDEX('Policy Characteristics'!J:J,MATCH($C1374,'Policy Characteristics'!$C:$C,0))),"",INDEX('Policy Characteristics'!J:J,MATCH($C1374,'Policy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4" s="276" t="str">
        <f>IF(ISBLANK(INDEX('Policy Characteristics'!K:K,MATCH($C1374,'Policy Characteristics'!$C:$C,0))),"",INDEX('Policy Characteristics'!K:K,MATCH($C1374,'Policy Characteristics'!$C:$C,0)))</f>
        <v>architectural-design.html#rnd</v>
      </c>
      <c r="R1374" s="276" t="str">
        <f>IF(ISBLANK(INDEX('Policy Characteristics'!L:L,MATCH($C1374,'Policy Characteristics'!$C:$C,0))),"",INDEX('Policy Characteristics'!L:L,MATCH($C1374,'Policy Characteristics'!$C:$C,0)))</f>
        <v>research-and-development.html</v>
      </c>
    </row>
    <row r="1375" spans="1:18" x14ac:dyDescent="0.25">
      <c r="A1375" s="276" t="str">
        <f>IF(ISBLANK(INDEX('Policy Characteristics'!A:A,MATCH($C1375,'Policy Characteristics'!$C:$C,0))),"",INDEX('Policy Characteristics'!A:A,MATCH($C1375,'Policy Characteristics'!$C:$C,0)))</f>
        <v>Research and Development</v>
      </c>
      <c r="B1375" s="285" t="str">
        <f>IF(ISBLANK(INDEX('Policy Characteristics'!B:B,MATCH($C1375,'Policy Characteristics'!$C:$C,0))),"",INDEX('Policy Characteristics'!B:B,MATCH($C1375,'Policy Characteristics'!$C:$C,0)))</f>
        <v>Capital Cost Reduction</v>
      </c>
      <c r="C1375" s="276" t="str">
        <f t="shared" si="62"/>
        <v>RnD Industry Capital Cost Perc Reduction</v>
      </c>
      <c r="D1375" t="s">
        <v>3111</v>
      </c>
      <c r="E1375" s="47"/>
      <c r="F1375" s="6" t="s">
        <v>3137</v>
      </c>
      <c r="G1375" s="47"/>
      <c r="H1375" s="44">
        <v>1472</v>
      </c>
      <c r="I1375" s="347" t="s">
        <v>44</v>
      </c>
      <c r="J1375" s="277" t="str">
        <f>IF(ISBLANK(INDEX('Policy Characteristics'!D:D,MATCH($C1375,'Policy Characteristics'!$C:$C,0))),"",INDEX('Policy Characteristics'!D:D,MATCH($C1375,'Policy Characteristics'!$C:$C,0)))</f>
        <v>R&amp;D Capital Cost Reductions</v>
      </c>
      <c r="K1375" s="276" t="str">
        <f>IF(ISBLANK(INDEX('Policy Characteristics'!E:E,MATCH($C1375,'Policy Characteristics'!$C:$C,0))),"",INDEX('Policy Characteristics'!E:E,MATCH($C1375,'Policy Characteristics'!$C:$C,0)))</f>
        <v>RnD industry capital cost reduction</v>
      </c>
      <c r="L1375" s="284">
        <f>IF(ISBLANK(INDEX('Policy Characteristics'!F:F,MATCH($C1375,'Policy Characteristics'!$C:$C,0))),"",INDEX('Policy Characteristics'!F:F,MATCH($C1375,'Policy Characteristics'!$C:$C,0)))</f>
        <v>0</v>
      </c>
      <c r="M1375" s="284">
        <f>IF(ISBLANK(INDEX('Policy Characteristics'!G:G,MATCH($C1375,'Policy Characteristics'!$C:$C,0))),"",INDEX('Policy Characteristics'!G:G,MATCH($C1375,'Policy Characteristics'!$C:$C,0)))</f>
        <v>0.4</v>
      </c>
      <c r="N1375" s="284">
        <f>IF(ISBLANK(INDEX('Policy Characteristics'!H:H,MATCH($C1375,'Policy Characteristics'!$C:$C,0))),"",INDEX('Policy Characteristics'!H:H,MATCH($C1375,'Policy Characteristics'!$C:$C,0)))</f>
        <v>0.01</v>
      </c>
      <c r="O1375" s="276" t="str">
        <f>IF(ISBLANK(INDEX('Policy Characteristics'!I:I,MATCH($C1375,'Policy Characteristics'!$C:$C,0))),"",INDEX('Policy Characteristics'!I:I,MATCH($C1375,'Policy Characteristics'!$C:$C,0)))</f>
        <v>% reduction in cost</v>
      </c>
      <c r="P1375" s="276" t="str">
        <f>IF(ISBLANK(INDEX('Policy Characteristics'!J:J,MATCH($C1375,'Policy Characteristics'!$C:$C,0))),"",INDEX('Policy Characteristics'!J:J,MATCH($C1375,'Policy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5" s="276" t="str">
        <f>IF(ISBLANK(INDEX('Policy Characteristics'!K:K,MATCH($C1375,'Policy Characteristics'!$C:$C,0))),"",INDEX('Policy Characteristics'!K:K,MATCH($C1375,'Policy Characteristics'!$C:$C,0)))</f>
        <v>architectural-design.html#rnd</v>
      </c>
      <c r="R1375" s="276" t="str">
        <f>IF(ISBLANK(INDEX('Policy Characteristics'!L:L,MATCH($C1375,'Policy Characteristics'!$C:$C,0))),"",INDEX('Policy Characteristics'!L:L,MATCH($C1375,'Policy Characteristics'!$C:$C,0)))</f>
        <v>research-and-development.html</v>
      </c>
    </row>
    <row r="1376" spans="1:18" x14ac:dyDescent="0.25">
      <c r="A1376" s="276" t="str">
        <f>IF(ISBLANK(INDEX('Policy Characteristics'!A:A,MATCH($C1376,'Policy Characteristics'!$C:$C,0))),"",INDEX('Policy Characteristics'!A:A,MATCH($C1376,'Policy Characteristics'!$C:$C,0)))</f>
        <v>Research and Development</v>
      </c>
      <c r="B1376" s="285" t="str">
        <f>IF(ISBLANK(INDEX('Policy Characteristics'!B:B,MATCH($C1376,'Policy Characteristics'!$C:$C,0))),"",INDEX('Policy Characteristics'!B:B,MATCH($C1376,'Policy Characteristics'!$C:$C,0)))</f>
        <v>Capital Cost Reduction</v>
      </c>
      <c r="C1376" s="276" t="str">
        <f t="shared" si="62"/>
        <v>RnD Industry Capital Cost Perc Reduction</v>
      </c>
      <c r="D1376" t="s">
        <v>3112</v>
      </c>
      <c r="E1376" s="47"/>
      <c r="F1376" s="6" t="s">
        <v>3138</v>
      </c>
      <c r="G1376" s="47"/>
      <c r="H1376" s="44">
        <v>1473</v>
      </c>
      <c r="I1376" s="347" t="s">
        <v>44</v>
      </c>
      <c r="J1376" s="277" t="str">
        <f>IF(ISBLANK(INDEX('Policy Characteristics'!D:D,MATCH($C1376,'Policy Characteristics'!$C:$C,0))),"",INDEX('Policy Characteristics'!D:D,MATCH($C1376,'Policy Characteristics'!$C:$C,0)))</f>
        <v>R&amp;D Capital Cost Reductions</v>
      </c>
      <c r="K1376" s="276" t="str">
        <f>IF(ISBLANK(INDEX('Policy Characteristics'!E:E,MATCH($C1376,'Policy Characteristics'!$C:$C,0))),"",INDEX('Policy Characteristics'!E:E,MATCH($C1376,'Policy Characteristics'!$C:$C,0)))</f>
        <v>RnD industry capital cost reduction</v>
      </c>
      <c r="L1376" s="284">
        <f>IF(ISBLANK(INDEX('Policy Characteristics'!F:F,MATCH($C1376,'Policy Characteristics'!$C:$C,0))),"",INDEX('Policy Characteristics'!F:F,MATCH($C1376,'Policy Characteristics'!$C:$C,0)))</f>
        <v>0</v>
      </c>
      <c r="M1376" s="284">
        <f>IF(ISBLANK(INDEX('Policy Characteristics'!G:G,MATCH($C1376,'Policy Characteristics'!$C:$C,0))),"",INDEX('Policy Characteristics'!G:G,MATCH($C1376,'Policy Characteristics'!$C:$C,0)))</f>
        <v>0.4</v>
      </c>
      <c r="N1376" s="284">
        <f>IF(ISBLANK(INDEX('Policy Characteristics'!H:H,MATCH($C1376,'Policy Characteristics'!$C:$C,0))),"",INDEX('Policy Characteristics'!H:H,MATCH($C1376,'Policy Characteristics'!$C:$C,0)))</f>
        <v>0.01</v>
      </c>
      <c r="O1376" s="276" t="str">
        <f>IF(ISBLANK(INDEX('Policy Characteristics'!I:I,MATCH($C1376,'Policy Characteristics'!$C:$C,0))),"",INDEX('Policy Characteristics'!I:I,MATCH($C1376,'Policy Characteristics'!$C:$C,0)))</f>
        <v>% reduction in cost</v>
      </c>
      <c r="P1376" s="276" t="str">
        <f>IF(ISBLANK(INDEX('Policy Characteristics'!J:J,MATCH($C1376,'Policy Characteristics'!$C:$C,0))),"",INDEX('Policy Characteristics'!J:J,MATCH($C1376,'Policy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6" s="276" t="str">
        <f>IF(ISBLANK(INDEX('Policy Characteristics'!K:K,MATCH($C1376,'Policy Characteristics'!$C:$C,0))),"",INDEX('Policy Characteristics'!K:K,MATCH($C1376,'Policy Characteristics'!$C:$C,0)))</f>
        <v>architectural-design.html#rnd</v>
      </c>
      <c r="R1376" s="276" t="str">
        <f>IF(ISBLANK(INDEX('Policy Characteristics'!L:L,MATCH($C1376,'Policy Characteristics'!$C:$C,0))),"",INDEX('Policy Characteristics'!L:L,MATCH($C1376,'Policy Characteristics'!$C:$C,0)))</f>
        <v>research-and-development.html</v>
      </c>
    </row>
    <row r="1377" spans="1:18" x14ac:dyDescent="0.25">
      <c r="A1377" s="276" t="str">
        <f>IF(ISBLANK(INDEX('Policy Characteristics'!A:A,MATCH($C1377,'Policy Characteristics'!$C:$C,0))),"",INDEX('Policy Characteristics'!A:A,MATCH($C1377,'Policy Characteristics'!$C:$C,0)))</f>
        <v>Research and Development</v>
      </c>
      <c r="B1377" s="285" t="str">
        <f>IF(ISBLANK(INDEX('Policy Characteristics'!B:B,MATCH($C1377,'Policy Characteristics'!$C:$C,0))),"",INDEX('Policy Characteristics'!B:B,MATCH($C1377,'Policy Characteristics'!$C:$C,0)))</f>
        <v>Capital Cost Reduction</v>
      </c>
      <c r="C1377" s="276" t="str">
        <f t="shared" si="62"/>
        <v>RnD Industry Capital Cost Perc Reduction</v>
      </c>
      <c r="D1377" t="s">
        <v>3113</v>
      </c>
      <c r="E1377" s="47"/>
      <c r="F1377" s="6" t="s">
        <v>3139</v>
      </c>
      <c r="G1377" s="47"/>
      <c r="H1377" s="44">
        <v>1474</v>
      </c>
      <c r="I1377" s="347" t="s">
        <v>44</v>
      </c>
      <c r="J1377" s="277" t="str">
        <f>IF(ISBLANK(INDEX('Policy Characteristics'!D:D,MATCH($C1377,'Policy Characteristics'!$C:$C,0))),"",INDEX('Policy Characteristics'!D:D,MATCH($C1377,'Policy Characteristics'!$C:$C,0)))</f>
        <v>R&amp;D Capital Cost Reductions</v>
      </c>
      <c r="K1377" s="276" t="str">
        <f>IF(ISBLANK(INDEX('Policy Characteristics'!E:E,MATCH($C1377,'Policy Characteristics'!$C:$C,0))),"",INDEX('Policy Characteristics'!E:E,MATCH($C1377,'Policy Characteristics'!$C:$C,0)))</f>
        <v>RnD industry capital cost reduction</v>
      </c>
      <c r="L1377" s="284">
        <f>IF(ISBLANK(INDEX('Policy Characteristics'!F:F,MATCH($C1377,'Policy Characteristics'!$C:$C,0))),"",INDEX('Policy Characteristics'!F:F,MATCH($C1377,'Policy Characteristics'!$C:$C,0)))</f>
        <v>0</v>
      </c>
      <c r="M1377" s="284">
        <f>IF(ISBLANK(INDEX('Policy Characteristics'!G:G,MATCH($C1377,'Policy Characteristics'!$C:$C,0))),"",INDEX('Policy Characteristics'!G:G,MATCH($C1377,'Policy Characteristics'!$C:$C,0)))</f>
        <v>0.4</v>
      </c>
      <c r="N1377" s="284">
        <f>IF(ISBLANK(INDEX('Policy Characteristics'!H:H,MATCH($C1377,'Policy Characteristics'!$C:$C,0))),"",INDEX('Policy Characteristics'!H:H,MATCH($C1377,'Policy Characteristics'!$C:$C,0)))</f>
        <v>0.01</v>
      </c>
      <c r="O1377" s="276" t="str">
        <f>IF(ISBLANK(INDEX('Policy Characteristics'!I:I,MATCH($C1377,'Policy Characteristics'!$C:$C,0))),"",INDEX('Policy Characteristics'!I:I,MATCH($C1377,'Policy Characteristics'!$C:$C,0)))</f>
        <v>% reduction in cost</v>
      </c>
      <c r="P1377" s="276" t="str">
        <f>IF(ISBLANK(INDEX('Policy Characteristics'!J:J,MATCH($C1377,'Policy Characteristics'!$C:$C,0))),"",INDEX('Policy Characteristics'!J:J,MATCH($C1377,'Policy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7" s="276" t="str">
        <f>IF(ISBLANK(INDEX('Policy Characteristics'!K:K,MATCH($C1377,'Policy Characteristics'!$C:$C,0))),"",INDEX('Policy Characteristics'!K:K,MATCH($C1377,'Policy Characteristics'!$C:$C,0)))</f>
        <v>architectural-design.html#rnd</v>
      </c>
      <c r="R1377" s="276" t="str">
        <f>IF(ISBLANK(INDEX('Policy Characteristics'!L:L,MATCH($C1377,'Policy Characteristics'!$C:$C,0))),"",INDEX('Policy Characteristics'!L:L,MATCH($C1377,'Policy Characteristics'!$C:$C,0)))</f>
        <v>research-and-development.html</v>
      </c>
    </row>
    <row r="1378" spans="1:18" x14ac:dyDescent="0.25">
      <c r="A1378" s="276" t="str">
        <f>IF(ISBLANK(INDEX('Policy Characteristics'!A:A,MATCH($C1378,'Policy Characteristics'!$C:$C,0))),"",INDEX('Policy Characteristics'!A:A,MATCH($C1378,'Policy Characteristics'!$C:$C,0)))</f>
        <v>Research and Development</v>
      </c>
      <c r="B1378" s="285" t="str">
        <f>IF(ISBLANK(INDEX('Policy Characteristics'!B:B,MATCH($C1378,'Policy Characteristics'!$C:$C,0))),"",INDEX('Policy Characteristics'!B:B,MATCH($C1378,'Policy Characteristics'!$C:$C,0)))</f>
        <v>Capital Cost Reduction</v>
      </c>
      <c r="C1378" s="276" t="str">
        <f t="shared" si="62"/>
        <v>RnD Industry Capital Cost Perc Reduction</v>
      </c>
      <c r="D1378" t="s">
        <v>3114</v>
      </c>
      <c r="E1378" s="47"/>
      <c r="F1378" s="6" t="s">
        <v>339</v>
      </c>
      <c r="G1378" s="47"/>
      <c r="H1378" s="44">
        <v>1475</v>
      </c>
      <c r="I1378" s="347" t="s">
        <v>44</v>
      </c>
      <c r="J1378" s="277" t="str">
        <f>IF(ISBLANK(INDEX('Policy Characteristics'!D:D,MATCH($C1378,'Policy Characteristics'!$C:$C,0))),"",INDEX('Policy Characteristics'!D:D,MATCH($C1378,'Policy Characteristics'!$C:$C,0)))</f>
        <v>R&amp;D Capital Cost Reductions</v>
      </c>
      <c r="K1378" s="276" t="str">
        <f>IF(ISBLANK(INDEX('Policy Characteristics'!E:E,MATCH($C1378,'Policy Characteristics'!$C:$C,0))),"",INDEX('Policy Characteristics'!E:E,MATCH($C1378,'Policy Characteristics'!$C:$C,0)))</f>
        <v>RnD industry capital cost reduction</v>
      </c>
      <c r="L1378" s="284">
        <f>IF(ISBLANK(INDEX('Policy Characteristics'!F:F,MATCH($C1378,'Policy Characteristics'!$C:$C,0))),"",INDEX('Policy Characteristics'!F:F,MATCH($C1378,'Policy Characteristics'!$C:$C,0)))</f>
        <v>0</v>
      </c>
      <c r="M1378" s="284">
        <f>IF(ISBLANK(INDEX('Policy Characteristics'!G:G,MATCH($C1378,'Policy Characteristics'!$C:$C,0))),"",INDEX('Policy Characteristics'!G:G,MATCH($C1378,'Policy Characteristics'!$C:$C,0)))</f>
        <v>0.4</v>
      </c>
      <c r="N1378" s="284">
        <f>IF(ISBLANK(INDEX('Policy Characteristics'!H:H,MATCH($C1378,'Policy Characteristics'!$C:$C,0))),"",INDEX('Policy Characteristics'!H:H,MATCH($C1378,'Policy Characteristics'!$C:$C,0)))</f>
        <v>0.01</v>
      </c>
      <c r="O1378" s="276" t="str">
        <f>IF(ISBLANK(INDEX('Policy Characteristics'!I:I,MATCH($C1378,'Policy Characteristics'!$C:$C,0))),"",INDEX('Policy Characteristics'!I:I,MATCH($C1378,'Policy Characteristics'!$C:$C,0)))</f>
        <v>% reduction in cost</v>
      </c>
      <c r="P1378" s="276" t="str">
        <f>IF(ISBLANK(INDEX('Policy Characteristics'!J:J,MATCH($C1378,'Policy Characteristics'!$C:$C,0))),"",INDEX('Policy Characteristics'!J:J,MATCH($C1378,'Policy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8" s="276" t="str">
        <f>IF(ISBLANK(INDEX('Policy Characteristics'!K:K,MATCH($C1378,'Policy Characteristics'!$C:$C,0))),"",INDEX('Policy Characteristics'!K:K,MATCH($C1378,'Policy Characteristics'!$C:$C,0)))</f>
        <v>architectural-design.html#rnd</v>
      </c>
      <c r="R1378" s="276" t="str">
        <f>IF(ISBLANK(INDEX('Policy Characteristics'!L:L,MATCH($C1378,'Policy Characteristics'!$C:$C,0))),"",INDEX('Policy Characteristics'!L:L,MATCH($C1378,'Policy Characteristics'!$C:$C,0)))</f>
        <v>research-and-development.html</v>
      </c>
    </row>
    <row r="1379" spans="1:18" x14ac:dyDescent="0.25">
      <c r="A1379" s="276" t="str">
        <f>IF(ISBLANK(INDEX('Policy Characteristics'!A:A,MATCH($C1379,'Policy Characteristics'!$C:$C,0))),"",INDEX('Policy Characteristics'!A:A,MATCH($C1379,'Policy Characteristics'!$C:$C,0)))</f>
        <v>Research and Development</v>
      </c>
      <c r="B1379" s="285" t="str">
        <f>IF(ISBLANK(INDEX('Policy Characteristics'!B:B,MATCH($C1379,'Policy Characteristics'!$C:$C,0))),"",INDEX('Policy Characteristics'!B:B,MATCH($C1379,'Policy Characteristics'!$C:$C,0)))</f>
        <v>Capital Cost Reduction</v>
      </c>
      <c r="C1379" s="276" t="str">
        <f t="shared" si="62"/>
        <v>RnD Industry Capital Cost Perc Reduction</v>
      </c>
      <c r="D1379" t="s">
        <v>3115</v>
      </c>
      <c r="E1379" s="47"/>
      <c r="F1379" s="6" t="s">
        <v>3140</v>
      </c>
      <c r="G1379" s="47"/>
      <c r="H1379" s="44">
        <v>1476</v>
      </c>
      <c r="I1379" s="347" t="s">
        <v>44</v>
      </c>
      <c r="J1379" s="277" t="str">
        <f>IF(ISBLANK(INDEX('Policy Characteristics'!D:D,MATCH($C1379,'Policy Characteristics'!$C:$C,0))),"",INDEX('Policy Characteristics'!D:D,MATCH($C1379,'Policy Characteristics'!$C:$C,0)))</f>
        <v>R&amp;D Capital Cost Reductions</v>
      </c>
      <c r="K1379" s="276" t="str">
        <f>IF(ISBLANK(INDEX('Policy Characteristics'!E:E,MATCH($C1379,'Policy Characteristics'!$C:$C,0))),"",INDEX('Policy Characteristics'!E:E,MATCH($C1379,'Policy Characteristics'!$C:$C,0)))</f>
        <v>RnD industry capital cost reduction</v>
      </c>
      <c r="L1379" s="284">
        <f>IF(ISBLANK(INDEX('Policy Characteristics'!F:F,MATCH($C1379,'Policy Characteristics'!$C:$C,0))),"",INDEX('Policy Characteristics'!F:F,MATCH($C1379,'Policy Characteristics'!$C:$C,0)))</f>
        <v>0</v>
      </c>
      <c r="M1379" s="284">
        <f>IF(ISBLANK(INDEX('Policy Characteristics'!G:G,MATCH($C1379,'Policy Characteristics'!$C:$C,0))),"",INDEX('Policy Characteristics'!G:G,MATCH($C1379,'Policy Characteristics'!$C:$C,0)))</f>
        <v>0.4</v>
      </c>
      <c r="N1379" s="284">
        <f>IF(ISBLANK(INDEX('Policy Characteristics'!H:H,MATCH($C1379,'Policy Characteristics'!$C:$C,0))),"",INDEX('Policy Characteristics'!H:H,MATCH($C1379,'Policy Characteristics'!$C:$C,0)))</f>
        <v>0.01</v>
      </c>
      <c r="O1379" s="276" t="str">
        <f>IF(ISBLANK(INDEX('Policy Characteristics'!I:I,MATCH($C1379,'Policy Characteristics'!$C:$C,0))),"",INDEX('Policy Characteristics'!I:I,MATCH($C1379,'Policy Characteristics'!$C:$C,0)))</f>
        <v>% reduction in cost</v>
      </c>
      <c r="P1379" s="276" t="str">
        <f>IF(ISBLANK(INDEX('Policy Characteristics'!J:J,MATCH($C1379,'Policy Characteristics'!$C:$C,0))),"",INDEX('Policy Characteristics'!J:J,MATCH($C1379,'Policy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79" s="276" t="str">
        <f>IF(ISBLANK(INDEX('Policy Characteristics'!K:K,MATCH($C1379,'Policy Characteristics'!$C:$C,0))),"",INDEX('Policy Characteristics'!K:K,MATCH($C1379,'Policy Characteristics'!$C:$C,0)))</f>
        <v>architectural-design.html#rnd</v>
      </c>
      <c r="R1379" s="276" t="str">
        <f>IF(ISBLANK(INDEX('Policy Characteristics'!L:L,MATCH($C1379,'Policy Characteristics'!$C:$C,0))),"",INDEX('Policy Characteristics'!L:L,MATCH($C1379,'Policy Characteristics'!$C:$C,0)))</f>
        <v>research-and-development.html</v>
      </c>
    </row>
    <row r="1380" spans="1:18" ht="30" x14ac:dyDescent="0.25">
      <c r="A1380" s="276" t="str">
        <f>IF(ISBLANK(INDEX('Policy Characteristics'!A:A,MATCH($C1380,'Policy Characteristics'!$C:$C,0))),"",INDEX('Policy Characteristics'!A:A,MATCH($C1380,'Policy Characteristics'!$C:$C,0)))</f>
        <v>Research and Development</v>
      </c>
      <c r="B1380" s="285" t="str">
        <f>IF(ISBLANK(INDEX('Policy Characteristics'!B:B,MATCH($C1380,'Policy Characteristics'!$C:$C,0))),"",INDEX('Policy Characteristics'!B:B,MATCH($C1380,'Policy Characteristics'!$C:$C,0)))</f>
        <v>Capital Cost Reduction</v>
      </c>
      <c r="C1380" s="276" t="str">
        <f t="shared" si="62"/>
        <v>RnD Industry Capital Cost Perc Reduction</v>
      </c>
      <c r="D1380" t="s">
        <v>3116</v>
      </c>
      <c r="E1380" s="47"/>
      <c r="F1380" s="6" t="s">
        <v>3141</v>
      </c>
      <c r="G1380" s="47"/>
      <c r="H1380" s="44">
        <v>1477</v>
      </c>
      <c r="I1380" s="347" t="s">
        <v>44</v>
      </c>
      <c r="J1380" s="277" t="str">
        <f>IF(ISBLANK(INDEX('Policy Characteristics'!D:D,MATCH($C1380,'Policy Characteristics'!$C:$C,0))),"",INDEX('Policy Characteristics'!D:D,MATCH($C1380,'Policy Characteristics'!$C:$C,0)))</f>
        <v>R&amp;D Capital Cost Reductions</v>
      </c>
      <c r="K1380" s="276" t="str">
        <f>IF(ISBLANK(INDEX('Policy Characteristics'!E:E,MATCH($C1380,'Policy Characteristics'!$C:$C,0))),"",INDEX('Policy Characteristics'!E:E,MATCH($C1380,'Policy Characteristics'!$C:$C,0)))</f>
        <v>RnD industry capital cost reduction</v>
      </c>
      <c r="L1380" s="284">
        <f>IF(ISBLANK(INDEX('Policy Characteristics'!F:F,MATCH($C1380,'Policy Characteristics'!$C:$C,0))),"",INDEX('Policy Characteristics'!F:F,MATCH($C1380,'Policy Characteristics'!$C:$C,0)))</f>
        <v>0</v>
      </c>
      <c r="M1380" s="284">
        <f>IF(ISBLANK(INDEX('Policy Characteristics'!G:G,MATCH($C1380,'Policy Characteristics'!$C:$C,0))),"",INDEX('Policy Characteristics'!G:G,MATCH($C1380,'Policy Characteristics'!$C:$C,0)))</f>
        <v>0.4</v>
      </c>
      <c r="N1380" s="284">
        <f>IF(ISBLANK(INDEX('Policy Characteristics'!H:H,MATCH($C1380,'Policy Characteristics'!$C:$C,0))),"",INDEX('Policy Characteristics'!H:H,MATCH($C1380,'Policy Characteristics'!$C:$C,0)))</f>
        <v>0.01</v>
      </c>
      <c r="O1380" s="276" t="str">
        <f>IF(ISBLANK(INDEX('Policy Characteristics'!I:I,MATCH($C1380,'Policy Characteristics'!$C:$C,0))),"",INDEX('Policy Characteristics'!I:I,MATCH($C1380,'Policy Characteristics'!$C:$C,0)))</f>
        <v>% reduction in cost</v>
      </c>
      <c r="P1380" s="276" t="str">
        <f>IF(ISBLANK(INDEX('Policy Characteristics'!J:J,MATCH($C1380,'Policy Characteristics'!$C:$C,0))),"",INDEX('Policy Characteristics'!J:J,MATCH($C1380,'Policy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0" s="276" t="str">
        <f>IF(ISBLANK(INDEX('Policy Characteristics'!K:K,MATCH($C1380,'Policy Characteristics'!$C:$C,0))),"",INDEX('Policy Characteristics'!K:K,MATCH($C1380,'Policy Characteristics'!$C:$C,0)))</f>
        <v>architectural-design.html#rnd</v>
      </c>
      <c r="R1380" s="276" t="str">
        <f>IF(ISBLANK(INDEX('Policy Characteristics'!L:L,MATCH($C1380,'Policy Characteristics'!$C:$C,0))),"",INDEX('Policy Characteristics'!L:L,MATCH($C1380,'Policy Characteristics'!$C:$C,0)))</f>
        <v>research-and-development.html</v>
      </c>
    </row>
    <row r="1381" spans="1:18" x14ac:dyDescent="0.25">
      <c r="A1381" s="276" t="str">
        <f>IF(ISBLANK(INDEX('Policy Characteristics'!A:A,MATCH($C1381,'Policy Characteristics'!$C:$C,0))),"",INDEX('Policy Characteristics'!A:A,MATCH($C1381,'Policy Characteristics'!$C:$C,0)))</f>
        <v>Research and Development</v>
      </c>
      <c r="B1381" s="285" t="str">
        <f>IF(ISBLANK(INDEX('Policy Characteristics'!B:B,MATCH($C1381,'Policy Characteristics'!$C:$C,0))),"",INDEX('Policy Characteristics'!B:B,MATCH($C1381,'Policy Characteristics'!$C:$C,0)))</f>
        <v>Capital Cost Reduction</v>
      </c>
      <c r="C1381" s="276" t="str">
        <f t="shared" si="62"/>
        <v>RnD Industry Capital Cost Perc Reduction</v>
      </c>
      <c r="D1381" t="s">
        <v>3117</v>
      </c>
      <c r="E1381" s="47"/>
      <c r="F1381" s="6" t="s">
        <v>3142</v>
      </c>
      <c r="G1381" s="47"/>
      <c r="H1381" s="44">
        <v>1478</v>
      </c>
      <c r="I1381" s="347" t="s">
        <v>44</v>
      </c>
      <c r="J1381" s="277" t="str">
        <f>IF(ISBLANK(INDEX('Policy Characteristics'!D:D,MATCH($C1381,'Policy Characteristics'!$C:$C,0))),"",INDEX('Policy Characteristics'!D:D,MATCH($C1381,'Policy Characteristics'!$C:$C,0)))</f>
        <v>R&amp;D Capital Cost Reductions</v>
      </c>
      <c r="K1381" s="276" t="str">
        <f>IF(ISBLANK(INDEX('Policy Characteristics'!E:E,MATCH($C1381,'Policy Characteristics'!$C:$C,0))),"",INDEX('Policy Characteristics'!E:E,MATCH($C1381,'Policy Characteristics'!$C:$C,0)))</f>
        <v>RnD industry capital cost reduction</v>
      </c>
      <c r="L1381" s="284">
        <f>IF(ISBLANK(INDEX('Policy Characteristics'!F:F,MATCH($C1381,'Policy Characteristics'!$C:$C,0))),"",INDEX('Policy Characteristics'!F:F,MATCH($C1381,'Policy Characteristics'!$C:$C,0)))</f>
        <v>0</v>
      </c>
      <c r="M1381" s="284">
        <f>IF(ISBLANK(INDEX('Policy Characteristics'!G:G,MATCH($C1381,'Policy Characteristics'!$C:$C,0))),"",INDEX('Policy Characteristics'!G:G,MATCH($C1381,'Policy Characteristics'!$C:$C,0)))</f>
        <v>0.4</v>
      </c>
      <c r="N1381" s="284">
        <f>IF(ISBLANK(INDEX('Policy Characteristics'!H:H,MATCH($C1381,'Policy Characteristics'!$C:$C,0))),"",INDEX('Policy Characteristics'!H:H,MATCH($C1381,'Policy Characteristics'!$C:$C,0)))</f>
        <v>0.01</v>
      </c>
      <c r="O1381" s="276" t="str">
        <f>IF(ISBLANK(INDEX('Policy Characteristics'!I:I,MATCH($C1381,'Policy Characteristics'!$C:$C,0))),"",INDEX('Policy Characteristics'!I:I,MATCH($C1381,'Policy Characteristics'!$C:$C,0)))</f>
        <v>% reduction in cost</v>
      </c>
      <c r="P1381" s="276" t="str">
        <f>IF(ISBLANK(INDEX('Policy Characteristics'!J:J,MATCH($C1381,'Policy Characteristics'!$C:$C,0))),"",INDEX('Policy Characteristics'!J:J,MATCH($C1381,'Policy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1" s="276" t="str">
        <f>IF(ISBLANK(INDEX('Policy Characteristics'!K:K,MATCH($C1381,'Policy Characteristics'!$C:$C,0))),"",INDEX('Policy Characteristics'!K:K,MATCH($C1381,'Policy Characteristics'!$C:$C,0)))</f>
        <v>architectural-design.html#rnd</v>
      </c>
      <c r="R1381" s="276" t="str">
        <f>IF(ISBLANK(INDEX('Policy Characteristics'!L:L,MATCH($C1381,'Policy Characteristics'!$C:$C,0))),"",INDEX('Policy Characteristics'!L:L,MATCH($C1381,'Policy Characteristics'!$C:$C,0)))</f>
        <v>research-and-development.html</v>
      </c>
    </row>
    <row r="1382" spans="1:18" x14ac:dyDescent="0.25">
      <c r="A1382" s="276" t="str">
        <f>IF(ISBLANK(INDEX('Policy Characteristics'!A:A,MATCH($C1382,'Policy Characteristics'!$C:$C,0))),"",INDEX('Policy Characteristics'!A:A,MATCH($C1382,'Policy Characteristics'!$C:$C,0)))</f>
        <v>Research and Development</v>
      </c>
      <c r="B1382" s="285" t="str">
        <f>IF(ISBLANK(INDEX('Policy Characteristics'!B:B,MATCH($C1382,'Policy Characteristics'!$C:$C,0))),"",INDEX('Policy Characteristics'!B:B,MATCH($C1382,'Policy Characteristics'!$C:$C,0)))</f>
        <v>Capital Cost Reduction</v>
      </c>
      <c r="C1382" s="276" t="str">
        <f t="shared" si="62"/>
        <v>RnD Industry Capital Cost Perc Reduction</v>
      </c>
      <c r="D1382" t="s">
        <v>3118</v>
      </c>
      <c r="E1382" s="47"/>
      <c r="F1382" s="6" t="s">
        <v>3143</v>
      </c>
      <c r="G1382" s="47"/>
      <c r="H1382" s="44">
        <v>1479</v>
      </c>
      <c r="I1382" s="347" t="s">
        <v>44</v>
      </c>
      <c r="J1382" s="277" t="str">
        <f>IF(ISBLANK(INDEX('Policy Characteristics'!D:D,MATCH($C1382,'Policy Characteristics'!$C:$C,0))),"",INDEX('Policy Characteristics'!D:D,MATCH($C1382,'Policy Characteristics'!$C:$C,0)))</f>
        <v>R&amp;D Capital Cost Reductions</v>
      </c>
      <c r="K1382" s="276" t="str">
        <f>IF(ISBLANK(INDEX('Policy Characteristics'!E:E,MATCH($C1382,'Policy Characteristics'!$C:$C,0))),"",INDEX('Policy Characteristics'!E:E,MATCH($C1382,'Policy Characteristics'!$C:$C,0)))</f>
        <v>RnD industry capital cost reduction</v>
      </c>
      <c r="L1382" s="284">
        <f>IF(ISBLANK(INDEX('Policy Characteristics'!F:F,MATCH($C1382,'Policy Characteristics'!$C:$C,0))),"",INDEX('Policy Characteristics'!F:F,MATCH($C1382,'Policy Characteristics'!$C:$C,0)))</f>
        <v>0</v>
      </c>
      <c r="M1382" s="284">
        <f>IF(ISBLANK(INDEX('Policy Characteristics'!G:G,MATCH($C1382,'Policy Characteristics'!$C:$C,0))),"",INDEX('Policy Characteristics'!G:G,MATCH($C1382,'Policy Characteristics'!$C:$C,0)))</f>
        <v>0.4</v>
      </c>
      <c r="N1382" s="284">
        <f>IF(ISBLANK(INDEX('Policy Characteristics'!H:H,MATCH($C1382,'Policy Characteristics'!$C:$C,0))),"",INDEX('Policy Characteristics'!H:H,MATCH($C1382,'Policy Characteristics'!$C:$C,0)))</f>
        <v>0.01</v>
      </c>
      <c r="O1382" s="276" t="str">
        <f>IF(ISBLANK(INDEX('Policy Characteristics'!I:I,MATCH($C1382,'Policy Characteristics'!$C:$C,0))),"",INDEX('Policy Characteristics'!I:I,MATCH($C1382,'Policy Characteristics'!$C:$C,0)))</f>
        <v>% reduction in cost</v>
      </c>
      <c r="P1382" s="276" t="str">
        <f>IF(ISBLANK(INDEX('Policy Characteristics'!J:J,MATCH($C1382,'Policy Characteristics'!$C:$C,0))),"",INDEX('Policy Characteristics'!J:J,MATCH($C1382,'Policy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2" s="276" t="str">
        <f>IF(ISBLANK(INDEX('Policy Characteristics'!K:K,MATCH($C1382,'Policy Characteristics'!$C:$C,0))),"",INDEX('Policy Characteristics'!K:K,MATCH($C1382,'Policy Characteristics'!$C:$C,0)))</f>
        <v>architectural-design.html#rnd</v>
      </c>
      <c r="R1382" s="276" t="str">
        <f>IF(ISBLANK(INDEX('Policy Characteristics'!L:L,MATCH($C1382,'Policy Characteristics'!$C:$C,0))),"",INDEX('Policy Characteristics'!L:L,MATCH($C1382,'Policy Characteristics'!$C:$C,0)))</f>
        <v>research-and-development.html</v>
      </c>
    </row>
    <row r="1383" spans="1:18" x14ac:dyDescent="0.25">
      <c r="A1383" s="276" t="str">
        <f>IF(ISBLANK(INDEX('Policy Characteristics'!A:A,MATCH($C1383,'Policy Characteristics'!$C:$C,0))),"",INDEX('Policy Characteristics'!A:A,MATCH($C1383,'Policy Characteristics'!$C:$C,0)))</f>
        <v>Research and Development</v>
      </c>
      <c r="B1383" s="285" t="str">
        <f>IF(ISBLANK(INDEX('Policy Characteristics'!B:B,MATCH($C1383,'Policy Characteristics'!$C:$C,0))),"",INDEX('Policy Characteristics'!B:B,MATCH($C1383,'Policy Characteristics'!$C:$C,0)))</f>
        <v>Capital Cost Reduction</v>
      </c>
      <c r="C1383" s="276" t="str">
        <f t="shared" si="62"/>
        <v>RnD Industry Capital Cost Perc Reduction</v>
      </c>
      <c r="D1383" t="s">
        <v>3119</v>
      </c>
      <c r="E1383" s="47"/>
      <c r="F1383" s="6" t="s">
        <v>3144</v>
      </c>
      <c r="G1383" s="47"/>
      <c r="H1383" s="44">
        <v>1480</v>
      </c>
      <c r="I1383" s="347" t="s">
        <v>44</v>
      </c>
      <c r="J1383" s="277" t="str">
        <f>IF(ISBLANK(INDEX('Policy Characteristics'!D:D,MATCH($C1383,'Policy Characteristics'!$C:$C,0))),"",INDEX('Policy Characteristics'!D:D,MATCH($C1383,'Policy Characteristics'!$C:$C,0)))</f>
        <v>R&amp;D Capital Cost Reductions</v>
      </c>
      <c r="K1383" s="276" t="str">
        <f>IF(ISBLANK(INDEX('Policy Characteristics'!E:E,MATCH($C1383,'Policy Characteristics'!$C:$C,0))),"",INDEX('Policy Characteristics'!E:E,MATCH($C1383,'Policy Characteristics'!$C:$C,0)))</f>
        <v>RnD industry capital cost reduction</v>
      </c>
      <c r="L1383" s="284">
        <f>IF(ISBLANK(INDEX('Policy Characteristics'!F:F,MATCH($C1383,'Policy Characteristics'!$C:$C,0))),"",INDEX('Policy Characteristics'!F:F,MATCH($C1383,'Policy Characteristics'!$C:$C,0)))</f>
        <v>0</v>
      </c>
      <c r="M1383" s="284">
        <f>IF(ISBLANK(INDEX('Policy Characteristics'!G:G,MATCH($C1383,'Policy Characteristics'!$C:$C,0))),"",INDEX('Policy Characteristics'!G:G,MATCH($C1383,'Policy Characteristics'!$C:$C,0)))</f>
        <v>0.4</v>
      </c>
      <c r="N1383" s="284">
        <f>IF(ISBLANK(INDEX('Policy Characteristics'!H:H,MATCH($C1383,'Policy Characteristics'!$C:$C,0))),"",INDEX('Policy Characteristics'!H:H,MATCH($C1383,'Policy Characteristics'!$C:$C,0)))</f>
        <v>0.01</v>
      </c>
      <c r="O1383" s="276" t="str">
        <f>IF(ISBLANK(INDEX('Policy Characteristics'!I:I,MATCH($C1383,'Policy Characteristics'!$C:$C,0))),"",INDEX('Policy Characteristics'!I:I,MATCH($C1383,'Policy Characteristics'!$C:$C,0)))</f>
        <v>% reduction in cost</v>
      </c>
      <c r="P1383" s="276" t="str">
        <f>IF(ISBLANK(INDEX('Policy Characteristics'!J:J,MATCH($C1383,'Policy Characteristics'!$C:$C,0))),"",INDEX('Policy Characteristics'!J:J,MATCH($C1383,'Policy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3" s="276" t="str">
        <f>IF(ISBLANK(INDEX('Policy Characteristics'!K:K,MATCH($C1383,'Policy Characteristics'!$C:$C,0))),"",INDEX('Policy Characteristics'!K:K,MATCH($C1383,'Policy Characteristics'!$C:$C,0)))</f>
        <v>architectural-design.html#rnd</v>
      </c>
      <c r="R1383" s="276" t="str">
        <f>IF(ISBLANK(INDEX('Policy Characteristics'!L:L,MATCH($C1383,'Policy Characteristics'!$C:$C,0))),"",INDEX('Policy Characteristics'!L:L,MATCH($C1383,'Policy Characteristics'!$C:$C,0)))</f>
        <v>research-and-development.html</v>
      </c>
    </row>
    <row r="1384" spans="1:18" x14ac:dyDescent="0.25">
      <c r="A1384" s="276" t="str">
        <f>IF(ISBLANK(INDEX('Policy Characteristics'!A:A,MATCH($C1384,'Policy Characteristics'!$C:$C,0))),"",INDEX('Policy Characteristics'!A:A,MATCH($C1384,'Policy Characteristics'!$C:$C,0)))</f>
        <v>Research and Development</v>
      </c>
      <c r="B1384" s="285" t="str">
        <f>IF(ISBLANK(INDEX('Policy Characteristics'!B:B,MATCH($C1384,'Policy Characteristics'!$C:$C,0))),"",INDEX('Policy Characteristics'!B:B,MATCH($C1384,'Policy Characteristics'!$C:$C,0)))</f>
        <v>Capital Cost Reduction</v>
      </c>
      <c r="C1384" s="276" t="str">
        <f t="shared" si="62"/>
        <v>RnD Industry Capital Cost Perc Reduction</v>
      </c>
      <c r="D1384" t="s">
        <v>3120</v>
      </c>
      <c r="E1384" s="47"/>
      <c r="F1384" s="6" t="s">
        <v>3145</v>
      </c>
      <c r="G1384" s="47"/>
      <c r="H1384" s="44">
        <v>1481</v>
      </c>
      <c r="I1384" s="347" t="s">
        <v>44</v>
      </c>
      <c r="J1384" s="277" t="str">
        <f>IF(ISBLANK(INDEX('Policy Characteristics'!D:D,MATCH($C1384,'Policy Characteristics'!$C:$C,0))),"",INDEX('Policy Characteristics'!D:D,MATCH($C1384,'Policy Characteristics'!$C:$C,0)))</f>
        <v>R&amp;D Capital Cost Reductions</v>
      </c>
      <c r="K1384" s="276" t="str">
        <f>IF(ISBLANK(INDEX('Policy Characteristics'!E:E,MATCH($C1384,'Policy Characteristics'!$C:$C,0))),"",INDEX('Policy Characteristics'!E:E,MATCH($C1384,'Policy Characteristics'!$C:$C,0)))</f>
        <v>RnD industry capital cost reduction</v>
      </c>
      <c r="L1384" s="284">
        <f>IF(ISBLANK(INDEX('Policy Characteristics'!F:F,MATCH($C1384,'Policy Characteristics'!$C:$C,0))),"",INDEX('Policy Characteristics'!F:F,MATCH($C1384,'Policy Characteristics'!$C:$C,0)))</f>
        <v>0</v>
      </c>
      <c r="M1384" s="284">
        <f>IF(ISBLANK(INDEX('Policy Characteristics'!G:G,MATCH($C1384,'Policy Characteristics'!$C:$C,0))),"",INDEX('Policy Characteristics'!G:G,MATCH($C1384,'Policy Characteristics'!$C:$C,0)))</f>
        <v>0.4</v>
      </c>
      <c r="N1384" s="284">
        <f>IF(ISBLANK(INDEX('Policy Characteristics'!H:H,MATCH($C1384,'Policy Characteristics'!$C:$C,0))),"",INDEX('Policy Characteristics'!H:H,MATCH($C1384,'Policy Characteristics'!$C:$C,0)))</f>
        <v>0.01</v>
      </c>
      <c r="O1384" s="276" t="str">
        <f>IF(ISBLANK(INDEX('Policy Characteristics'!I:I,MATCH($C1384,'Policy Characteristics'!$C:$C,0))),"",INDEX('Policy Characteristics'!I:I,MATCH($C1384,'Policy Characteristics'!$C:$C,0)))</f>
        <v>% reduction in cost</v>
      </c>
      <c r="P1384" s="276" t="str">
        <f>IF(ISBLANK(INDEX('Policy Characteristics'!J:J,MATCH($C1384,'Policy Characteristics'!$C:$C,0))),"",INDEX('Policy Characteristics'!J:J,MATCH($C1384,'Policy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4" s="276" t="str">
        <f>IF(ISBLANK(INDEX('Policy Characteristics'!K:K,MATCH($C1384,'Policy Characteristics'!$C:$C,0))),"",INDEX('Policy Characteristics'!K:K,MATCH($C1384,'Policy Characteristics'!$C:$C,0)))</f>
        <v>architectural-design.html#rnd</v>
      </c>
      <c r="R1384" s="276" t="str">
        <f>IF(ISBLANK(INDEX('Policy Characteristics'!L:L,MATCH($C1384,'Policy Characteristics'!$C:$C,0))),"",INDEX('Policy Characteristics'!L:L,MATCH($C1384,'Policy Characteristics'!$C:$C,0)))</f>
        <v>research-and-development.html</v>
      </c>
    </row>
    <row r="1385" spans="1:18" x14ac:dyDescent="0.25">
      <c r="A1385" s="276" t="str">
        <f>IF(ISBLANK(INDEX('Policy Characteristics'!A:A,MATCH($C1385,'Policy Characteristics'!$C:$C,0))),"",INDEX('Policy Characteristics'!A:A,MATCH($C1385,'Policy Characteristics'!$C:$C,0)))</f>
        <v>Research and Development</v>
      </c>
      <c r="B1385" s="285" t="str">
        <f>IF(ISBLANK(INDEX('Policy Characteristics'!B:B,MATCH($C1385,'Policy Characteristics'!$C:$C,0))),"",INDEX('Policy Characteristics'!B:B,MATCH($C1385,'Policy Characteristics'!$C:$C,0)))</f>
        <v>Capital Cost Reduction</v>
      </c>
      <c r="C1385" s="276" t="str">
        <f t="shared" si="62"/>
        <v>RnD Industry Capital Cost Perc Reduction</v>
      </c>
      <c r="D1385" t="s">
        <v>3121</v>
      </c>
      <c r="E1385" s="47"/>
      <c r="F1385" s="6" t="s">
        <v>3146</v>
      </c>
      <c r="G1385" s="47"/>
      <c r="H1385" s="44">
        <v>1482</v>
      </c>
      <c r="I1385" s="347" t="s">
        <v>44</v>
      </c>
      <c r="J1385" s="277" t="str">
        <f>IF(ISBLANK(INDEX('Policy Characteristics'!D:D,MATCH($C1385,'Policy Characteristics'!$C:$C,0))),"",INDEX('Policy Characteristics'!D:D,MATCH($C1385,'Policy Characteristics'!$C:$C,0)))</f>
        <v>R&amp;D Capital Cost Reductions</v>
      </c>
      <c r="K1385" s="276" t="str">
        <f>IF(ISBLANK(INDEX('Policy Characteristics'!E:E,MATCH($C1385,'Policy Characteristics'!$C:$C,0))),"",INDEX('Policy Characteristics'!E:E,MATCH($C1385,'Policy Characteristics'!$C:$C,0)))</f>
        <v>RnD industry capital cost reduction</v>
      </c>
      <c r="L1385" s="284">
        <f>IF(ISBLANK(INDEX('Policy Characteristics'!F:F,MATCH($C1385,'Policy Characteristics'!$C:$C,0))),"",INDEX('Policy Characteristics'!F:F,MATCH($C1385,'Policy Characteristics'!$C:$C,0)))</f>
        <v>0</v>
      </c>
      <c r="M1385" s="284">
        <f>IF(ISBLANK(INDEX('Policy Characteristics'!G:G,MATCH($C1385,'Policy Characteristics'!$C:$C,0))),"",INDEX('Policy Characteristics'!G:G,MATCH($C1385,'Policy Characteristics'!$C:$C,0)))</f>
        <v>0.4</v>
      </c>
      <c r="N1385" s="284">
        <f>IF(ISBLANK(INDEX('Policy Characteristics'!H:H,MATCH($C1385,'Policy Characteristics'!$C:$C,0))),"",INDEX('Policy Characteristics'!H:H,MATCH($C1385,'Policy Characteristics'!$C:$C,0)))</f>
        <v>0.01</v>
      </c>
      <c r="O1385" s="276" t="str">
        <f>IF(ISBLANK(INDEX('Policy Characteristics'!I:I,MATCH($C1385,'Policy Characteristics'!$C:$C,0))),"",INDEX('Policy Characteristics'!I:I,MATCH($C1385,'Policy Characteristics'!$C:$C,0)))</f>
        <v>% reduction in cost</v>
      </c>
      <c r="P1385" s="276" t="str">
        <f>IF(ISBLANK(INDEX('Policy Characteristics'!J:J,MATCH($C1385,'Policy Characteristics'!$C:$C,0))),"",INDEX('Policy Characteristics'!J:J,MATCH($C1385,'Policy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5" s="276" t="str">
        <f>IF(ISBLANK(INDEX('Policy Characteristics'!K:K,MATCH($C1385,'Policy Characteristics'!$C:$C,0))),"",INDEX('Policy Characteristics'!K:K,MATCH($C1385,'Policy Characteristics'!$C:$C,0)))</f>
        <v>architectural-design.html#rnd</v>
      </c>
      <c r="R1385" s="276" t="str">
        <f>IF(ISBLANK(INDEX('Policy Characteristics'!L:L,MATCH($C1385,'Policy Characteristics'!$C:$C,0))),"",INDEX('Policy Characteristics'!L:L,MATCH($C1385,'Policy Characteristics'!$C:$C,0)))</f>
        <v>research-and-development.html</v>
      </c>
    </row>
    <row r="1386" spans="1:18" x14ac:dyDescent="0.25">
      <c r="A1386" s="276" t="str">
        <f>IF(ISBLANK(INDEX('Policy Characteristics'!A:A,MATCH($C1386,'Policy Characteristics'!$C:$C,0))),"",INDEX('Policy Characteristics'!A:A,MATCH($C1386,'Policy Characteristics'!$C:$C,0)))</f>
        <v>Research and Development</v>
      </c>
      <c r="B1386" s="285" t="str">
        <f>IF(ISBLANK(INDEX('Policy Characteristics'!B:B,MATCH($C1386,'Policy Characteristics'!$C:$C,0))),"",INDEX('Policy Characteristics'!B:B,MATCH($C1386,'Policy Characteristics'!$C:$C,0)))</f>
        <v>Capital Cost Reduction</v>
      </c>
      <c r="C1386" s="276" t="str">
        <f t="shared" si="62"/>
        <v>RnD Industry Capital Cost Perc Reduction</v>
      </c>
      <c r="D1386" t="s">
        <v>3122</v>
      </c>
      <c r="E1386" s="47"/>
      <c r="F1386" s="6" t="s">
        <v>3147</v>
      </c>
      <c r="G1386" s="47"/>
      <c r="H1386" s="44">
        <v>1483</v>
      </c>
      <c r="I1386" s="347" t="s">
        <v>44</v>
      </c>
      <c r="J1386" s="277" t="str">
        <f>IF(ISBLANK(INDEX('Policy Characteristics'!D:D,MATCH($C1386,'Policy Characteristics'!$C:$C,0))),"",INDEX('Policy Characteristics'!D:D,MATCH($C1386,'Policy Characteristics'!$C:$C,0)))</f>
        <v>R&amp;D Capital Cost Reductions</v>
      </c>
      <c r="K1386" s="276" t="str">
        <f>IF(ISBLANK(INDEX('Policy Characteristics'!E:E,MATCH($C1386,'Policy Characteristics'!$C:$C,0))),"",INDEX('Policy Characteristics'!E:E,MATCH($C1386,'Policy Characteristics'!$C:$C,0)))</f>
        <v>RnD industry capital cost reduction</v>
      </c>
      <c r="L1386" s="284">
        <f>IF(ISBLANK(INDEX('Policy Characteristics'!F:F,MATCH($C1386,'Policy Characteristics'!$C:$C,0))),"",INDEX('Policy Characteristics'!F:F,MATCH($C1386,'Policy Characteristics'!$C:$C,0)))</f>
        <v>0</v>
      </c>
      <c r="M1386" s="284">
        <f>IF(ISBLANK(INDEX('Policy Characteristics'!G:G,MATCH($C1386,'Policy Characteristics'!$C:$C,0))),"",INDEX('Policy Characteristics'!G:G,MATCH($C1386,'Policy Characteristics'!$C:$C,0)))</f>
        <v>0.4</v>
      </c>
      <c r="N1386" s="284">
        <f>IF(ISBLANK(INDEX('Policy Characteristics'!H:H,MATCH($C1386,'Policy Characteristics'!$C:$C,0))),"",INDEX('Policy Characteristics'!H:H,MATCH($C1386,'Policy Characteristics'!$C:$C,0)))</f>
        <v>0.01</v>
      </c>
      <c r="O1386" s="276" t="str">
        <f>IF(ISBLANK(INDEX('Policy Characteristics'!I:I,MATCH($C1386,'Policy Characteristics'!$C:$C,0))),"",INDEX('Policy Characteristics'!I:I,MATCH($C1386,'Policy Characteristics'!$C:$C,0)))</f>
        <v>% reduction in cost</v>
      </c>
      <c r="P1386" s="276" t="str">
        <f>IF(ISBLANK(INDEX('Policy Characteristics'!J:J,MATCH($C1386,'Policy Characteristics'!$C:$C,0))),"",INDEX('Policy Characteristics'!J:J,MATCH($C1386,'Policy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6" s="276" t="str">
        <f>IF(ISBLANK(INDEX('Policy Characteristics'!K:K,MATCH($C1386,'Policy Characteristics'!$C:$C,0))),"",INDEX('Policy Characteristics'!K:K,MATCH($C1386,'Policy Characteristics'!$C:$C,0)))</f>
        <v>architectural-design.html#rnd</v>
      </c>
      <c r="R1386" s="276" t="str">
        <f>IF(ISBLANK(INDEX('Policy Characteristics'!L:L,MATCH($C1386,'Policy Characteristics'!$C:$C,0))),"",INDEX('Policy Characteristics'!L:L,MATCH($C1386,'Policy Characteristics'!$C:$C,0)))</f>
        <v>research-and-development.html</v>
      </c>
    </row>
    <row r="1387" spans="1:18" x14ac:dyDescent="0.25">
      <c r="A1387" s="276" t="str">
        <f>IF(ISBLANK(INDEX('Policy Characteristics'!A:A,MATCH($C1387,'Policy Characteristics'!$C:$C,0))),"",INDEX('Policy Characteristics'!A:A,MATCH($C1387,'Policy Characteristics'!$C:$C,0)))</f>
        <v>Research and Development</v>
      </c>
      <c r="B1387" s="285" t="str">
        <f>IF(ISBLANK(INDEX('Policy Characteristics'!B:B,MATCH($C1387,'Policy Characteristics'!$C:$C,0))),"",INDEX('Policy Characteristics'!B:B,MATCH($C1387,'Policy Characteristics'!$C:$C,0)))</f>
        <v>Capital Cost Reduction</v>
      </c>
      <c r="C1387" s="276" t="str">
        <f t="shared" si="62"/>
        <v>RnD Industry Capital Cost Perc Reduction</v>
      </c>
      <c r="D1387" t="s">
        <v>3123</v>
      </c>
      <c r="E1387" s="47"/>
      <c r="F1387" s="6" t="s">
        <v>3148</v>
      </c>
      <c r="G1387" s="47"/>
      <c r="H1387" s="44">
        <v>1484</v>
      </c>
      <c r="I1387" s="347" t="s">
        <v>44</v>
      </c>
      <c r="J1387" s="277" t="str">
        <f>IF(ISBLANK(INDEX('Policy Characteristics'!D:D,MATCH($C1387,'Policy Characteristics'!$C:$C,0))),"",INDEX('Policy Characteristics'!D:D,MATCH($C1387,'Policy Characteristics'!$C:$C,0)))</f>
        <v>R&amp;D Capital Cost Reductions</v>
      </c>
      <c r="K1387" s="276" t="str">
        <f>IF(ISBLANK(INDEX('Policy Characteristics'!E:E,MATCH($C1387,'Policy Characteristics'!$C:$C,0))),"",INDEX('Policy Characteristics'!E:E,MATCH($C1387,'Policy Characteristics'!$C:$C,0)))</f>
        <v>RnD industry capital cost reduction</v>
      </c>
      <c r="L1387" s="284">
        <f>IF(ISBLANK(INDEX('Policy Characteristics'!F:F,MATCH($C1387,'Policy Characteristics'!$C:$C,0))),"",INDEX('Policy Characteristics'!F:F,MATCH($C1387,'Policy Characteristics'!$C:$C,0)))</f>
        <v>0</v>
      </c>
      <c r="M1387" s="284">
        <f>IF(ISBLANK(INDEX('Policy Characteristics'!G:G,MATCH($C1387,'Policy Characteristics'!$C:$C,0))),"",INDEX('Policy Characteristics'!G:G,MATCH($C1387,'Policy Characteristics'!$C:$C,0)))</f>
        <v>0.4</v>
      </c>
      <c r="N1387" s="284">
        <f>IF(ISBLANK(INDEX('Policy Characteristics'!H:H,MATCH($C1387,'Policy Characteristics'!$C:$C,0))),"",INDEX('Policy Characteristics'!H:H,MATCH($C1387,'Policy Characteristics'!$C:$C,0)))</f>
        <v>0.01</v>
      </c>
      <c r="O1387" s="276" t="str">
        <f>IF(ISBLANK(INDEX('Policy Characteristics'!I:I,MATCH($C1387,'Policy Characteristics'!$C:$C,0))),"",INDEX('Policy Characteristics'!I:I,MATCH($C1387,'Policy Characteristics'!$C:$C,0)))</f>
        <v>% reduction in cost</v>
      </c>
      <c r="P1387" s="276" t="str">
        <f>IF(ISBLANK(INDEX('Policy Characteristics'!J:J,MATCH($C1387,'Policy Characteristics'!$C:$C,0))),"",INDEX('Policy Characteristics'!J:J,MATCH($C1387,'Policy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7" s="276" t="str">
        <f>IF(ISBLANK(INDEX('Policy Characteristics'!K:K,MATCH($C1387,'Policy Characteristics'!$C:$C,0))),"",INDEX('Policy Characteristics'!K:K,MATCH($C1387,'Policy Characteristics'!$C:$C,0)))</f>
        <v>architectural-design.html#rnd</v>
      </c>
      <c r="R1387" s="276" t="str">
        <f>IF(ISBLANK(INDEX('Policy Characteristics'!L:L,MATCH($C1387,'Policy Characteristics'!$C:$C,0))),"",INDEX('Policy Characteristics'!L:L,MATCH($C1387,'Policy Characteristics'!$C:$C,0)))</f>
        <v>research-and-development.html</v>
      </c>
    </row>
    <row r="1388" spans="1:18" x14ac:dyDescent="0.25">
      <c r="A1388" s="276" t="str">
        <f>IF(ISBLANK(INDEX('Policy Characteristics'!A:A,MATCH($C1388,'Policy Characteristics'!$C:$C,0))),"",INDEX('Policy Characteristics'!A:A,MATCH($C1388,'Policy Characteristics'!$C:$C,0)))</f>
        <v>Research and Development</v>
      </c>
      <c r="B1388" s="285" t="str">
        <f>IF(ISBLANK(INDEX('Policy Characteristics'!B:B,MATCH($C1388,'Policy Characteristics'!$C:$C,0))),"",INDEX('Policy Characteristics'!B:B,MATCH($C1388,'Policy Characteristics'!$C:$C,0)))</f>
        <v>Capital Cost Reduction</v>
      </c>
      <c r="C1388" s="276" t="str">
        <f t="shared" si="62"/>
        <v>RnD Industry Capital Cost Perc Reduction</v>
      </c>
      <c r="D1388" t="s">
        <v>3124</v>
      </c>
      <c r="E1388" s="47"/>
      <c r="F1388" s="6" t="s">
        <v>3149</v>
      </c>
      <c r="G1388" s="47"/>
      <c r="H1388" s="44">
        <v>1485</v>
      </c>
      <c r="I1388" s="347" t="s">
        <v>44</v>
      </c>
      <c r="J1388" s="277" t="str">
        <f>IF(ISBLANK(INDEX('Policy Characteristics'!D:D,MATCH($C1388,'Policy Characteristics'!$C:$C,0))),"",INDEX('Policy Characteristics'!D:D,MATCH($C1388,'Policy Characteristics'!$C:$C,0)))</f>
        <v>R&amp;D Capital Cost Reductions</v>
      </c>
      <c r="K1388" s="276" t="str">
        <f>IF(ISBLANK(INDEX('Policy Characteristics'!E:E,MATCH($C1388,'Policy Characteristics'!$C:$C,0))),"",INDEX('Policy Characteristics'!E:E,MATCH($C1388,'Policy Characteristics'!$C:$C,0)))</f>
        <v>RnD industry capital cost reduction</v>
      </c>
      <c r="L1388" s="284">
        <f>IF(ISBLANK(INDEX('Policy Characteristics'!F:F,MATCH($C1388,'Policy Characteristics'!$C:$C,0))),"",INDEX('Policy Characteristics'!F:F,MATCH($C1388,'Policy Characteristics'!$C:$C,0)))</f>
        <v>0</v>
      </c>
      <c r="M1388" s="284">
        <f>IF(ISBLANK(INDEX('Policy Characteristics'!G:G,MATCH($C1388,'Policy Characteristics'!$C:$C,0))),"",INDEX('Policy Characteristics'!G:G,MATCH($C1388,'Policy Characteristics'!$C:$C,0)))</f>
        <v>0.4</v>
      </c>
      <c r="N1388" s="284">
        <f>IF(ISBLANK(INDEX('Policy Characteristics'!H:H,MATCH($C1388,'Policy Characteristics'!$C:$C,0))),"",INDEX('Policy Characteristics'!H:H,MATCH($C1388,'Policy Characteristics'!$C:$C,0)))</f>
        <v>0.01</v>
      </c>
      <c r="O1388" s="276" t="str">
        <f>IF(ISBLANK(INDEX('Policy Characteristics'!I:I,MATCH($C1388,'Policy Characteristics'!$C:$C,0))),"",INDEX('Policy Characteristics'!I:I,MATCH($C1388,'Policy Characteristics'!$C:$C,0)))</f>
        <v>% reduction in cost</v>
      </c>
      <c r="P1388" s="276" t="str">
        <f>IF(ISBLANK(INDEX('Policy Characteristics'!J:J,MATCH($C1388,'Policy Characteristics'!$C:$C,0))),"",INDEX('Policy Characteristics'!J:J,MATCH($C1388,'Policy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8" s="276" t="str">
        <f>IF(ISBLANK(INDEX('Policy Characteristics'!K:K,MATCH($C1388,'Policy Characteristics'!$C:$C,0))),"",INDEX('Policy Characteristics'!K:K,MATCH($C1388,'Policy Characteristics'!$C:$C,0)))</f>
        <v>architectural-design.html#rnd</v>
      </c>
      <c r="R1388" s="276" t="str">
        <f>IF(ISBLANK(INDEX('Policy Characteristics'!L:L,MATCH($C1388,'Policy Characteristics'!$C:$C,0))),"",INDEX('Policy Characteristics'!L:L,MATCH($C1388,'Policy Characteristics'!$C:$C,0)))</f>
        <v>research-and-development.html</v>
      </c>
    </row>
    <row r="1389" spans="1:18" x14ac:dyDescent="0.25">
      <c r="A1389" s="276" t="str">
        <f>IF(ISBLANK(INDEX('Policy Characteristics'!A:A,MATCH($C1389,'Policy Characteristics'!$C:$C,0))),"",INDEX('Policy Characteristics'!A:A,MATCH($C1389,'Policy Characteristics'!$C:$C,0)))</f>
        <v>Research and Development</v>
      </c>
      <c r="B1389" s="285" t="str">
        <f>IF(ISBLANK(INDEX('Policy Characteristics'!B:B,MATCH($C1389,'Policy Characteristics'!$C:$C,0))),"",INDEX('Policy Characteristics'!B:B,MATCH($C1389,'Policy Characteristics'!$C:$C,0)))</f>
        <v>Capital Cost Reduction</v>
      </c>
      <c r="C1389" s="276" t="str">
        <f t="shared" si="62"/>
        <v>RnD Industry Capital Cost Perc Reduction</v>
      </c>
      <c r="D1389" t="s">
        <v>3125</v>
      </c>
      <c r="E1389" s="47"/>
      <c r="F1389" s="6" t="s">
        <v>3150</v>
      </c>
      <c r="G1389" s="47"/>
      <c r="H1389" s="44">
        <v>1486</v>
      </c>
      <c r="I1389" s="347" t="s">
        <v>44</v>
      </c>
      <c r="J1389" s="277" t="str">
        <f>IF(ISBLANK(INDEX('Policy Characteristics'!D:D,MATCH($C1389,'Policy Characteristics'!$C:$C,0))),"",INDEX('Policy Characteristics'!D:D,MATCH($C1389,'Policy Characteristics'!$C:$C,0)))</f>
        <v>R&amp;D Capital Cost Reductions</v>
      </c>
      <c r="K1389" s="276" t="str">
        <f>IF(ISBLANK(INDEX('Policy Characteristics'!E:E,MATCH($C1389,'Policy Characteristics'!$C:$C,0))),"",INDEX('Policy Characteristics'!E:E,MATCH($C1389,'Policy Characteristics'!$C:$C,0)))</f>
        <v>RnD industry capital cost reduction</v>
      </c>
      <c r="L1389" s="284">
        <f>IF(ISBLANK(INDEX('Policy Characteristics'!F:F,MATCH($C1389,'Policy Characteristics'!$C:$C,0))),"",INDEX('Policy Characteristics'!F:F,MATCH($C1389,'Policy Characteristics'!$C:$C,0)))</f>
        <v>0</v>
      </c>
      <c r="M1389" s="284">
        <f>IF(ISBLANK(INDEX('Policy Characteristics'!G:G,MATCH($C1389,'Policy Characteristics'!$C:$C,0))),"",INDEX('Policy Characteristics'!G:G,MATCH($C1389,'Policy Characteristics'!$C:$C,0)))</f>
        <v>0.4</v>
      </c>
      <c r="N1389" s="284">
        <f>IF(ISBLANK(INDEX('Policy Characteristics'!H:H,MATCH($C1389,'Policy Characteristics'!$C:$C,0))),"",INDEX('Policy Characteristics'!H:H,MATCH($C1389,'Policy Characteristics'!$C:$C,0)))</f>
        <v>0.01</v>
      </c>
      <c r="O1389" s="276" t="str">
        <f>IF(ISBLANK(INDEX('Policy Characteristics'!I:I,MATCH($C1389,'Policy Characteristics'!$C:$C,0))),"",INDEX('Policy Characteristics'!I:I,MATCH($C1389,'Policy Characteristics'!$C:$C,0)))</f>
        <v>% reduction in cost</v>
      </c>
      <c r="P1389" s="276" t="str">
        <f>IF(ISBLANK(INDEX('Policy Characteristics'!J:J,MATCH($C1389,'Policy Characteristics'!$C:$C,0))),"",INDEX('Policy Characteristics'!J:J,MATCH($C1389,'Policy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89" s="276" t="str">
        <f>IF(ISBLANK(INDEX('Policy Characteristics'!K:K,MATCH($C1389,'Policy Characteristics'!$C:$C,0))),"",INDEX('Policy Characteristics'!K:K,MATCH($C1389,'Policy Characteristics'!$C:$C,0)))</f>
        <v>architectural-design.html#rnd</v>
      </c>
      <c r="R1389" s="276" t="str">
        <f>IF(ISBLANK(INDEX('Policy Characteristics'!L:L,MATCH($C1389,'Policy Characteristics'!$C:$C,0))),"",INDEX('Policy Characteristics'!L:L,MATCH($C1389,'Policy Characteristics'!$C:$C,0)))</f>
        <v>research-and-development.html</v>
      </c>
    </row>
    <row r="1390" spans="1:18" x14ac:dyDescent="0.25">
      <c r="A1390" s="276" t="str">
        <f>IF(ISBLANK(INDEX('Policy Characteristics'!A:A,MATCH($C1390,'Policy Characteristics'!$C:$C,0))),"",INDEX('Policy Characteristics'!A:A,MATCH($C1390,'Policy Characteristics'!$C:$C,0)))</f>
        <v>Research and Development</v>
      </c>
      <c r="B1390" s="285" t="str">
        <f>IF(ISBLANK(INDEX('Policy Characteristics'!B:B,MATCH($C1390,'Policy Characteristics'!$C:$C,0))),"",INDEX('Policy Characteristics'!B:B,MATCH($C1390,'Policy Characteristics'!$C:$C,0)))</f>
        <v>Capital Cost Reduction</v>
      </c>
      <c r="C1390" s="340" t="s">
        <v>306</v>
      </c>
      <c r="D1390" s="47" t="s">
        <v>2261</v>
      </c>
      <c r="E1390" s="47"/>
      <c r="F1390" s="47" t="s">
        <v>486</v>
      </c>
      <c r="G1390" s="47"/>
      <c r="H1390" s="44">
        <v>108</v>
      </c>
      <c r="I1390" s="347" t="s">
        <v>44</v>
      </c>
      <c r="J1390" s="277" t="str">
        <f>IF(ISBLANK(INDEX('Policy Characteristics'!D:D,MATCH($C1390,'Policy Characteristics'!$C:$C,0))),"",INDEX('Policy Characteristics'!D:D,MATCH($C1390,'Policy Characteristics'!$C:$C,0)))</f>
        <v>R&amp;D Capital Cost Reductions</v>
      </c>
      <c r="K1390" s="276" t="str">
        <f>IF(ISBLANK(INDEX('Policy Characteristics'!E:E,MATCH($C1390,'Policy Characteristics'!$C:$C,0))),"",INDEX('Policy Characteristics'!E:E,MATCH($C1390,'Policy Characteristics'!$C:$C,0)))</f>
        <v>RnD transportation capital cost reduction</v>
      </c>
      <c r="L1390" s="284">
        <f>IF(ISBLANK(INDEX('Policy Characteristics'!F:F,MATCH($C1390,'Policy Characteristics'!$C:$C,0))),"",INDEX('Policy Characteristics'!F:F,MATCH($C1390,'Policy Characteristics'!$C:$C,0)))</f>
        <v>0</v>
      </c>
      <c r="M1390" s="284">
        <f>IF(ISBLANK(INDEX('Policy Characteristics'!G:G,MATCH($C1390,'Policy Characteristics'!$C:$C,0))),"",INDEX('Policy Characteristics'!G:G,MATCH($C1390,'Policy Characteristics'!$C:$C,0)))</f>
        <v>0.4</v>
      </c>
      <c r="N1390" s="284">
        <f>IF(ISBLANK(INDEX('Policy Characteristics'!H:H,MATCH($C1390,'Policy Characteristics'!$C:$C,0))),"",INDEX('Policy Characteristics'!H:H,MATCH($C1390,'Policy Characteristics'!$C:$C,0)))</f>
        <v>0.01</v>
      </c>
      <c r="O1390" s="276" t="str">
        <f>IF(ISBLANK(INDEX('Policy Characteristics'!I:I,MATCH($C1390,'Policy Characteristics'!$C:$C,0))),"",INDEX('Policy Characteristics'!I:I,MATCH($C1390,'Policy Characteristics'!$C:$C,0)))</f>
        <v>% reduction in cost</v>
      </c>
      <c r="P1390" s="276" t="str">
        <f>IF(ISBLANK(INDEX('Policy Characteristics'!J:J,MATCH($C1390,'Policy Characteristics'!$C:$C,0))),"",INDEX('Policy Characteristics'!J:J,MATCH($C1390,'Policy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0" s="276" t="str">
        <f>IF(ISBLANK(INDEX('Policy Characteristics'!K:K,MATCH($C1390,'Policy Characteristics'!$C:$C,0))),"",INDEX('Policy Characteristics'!K:K,MATCH($C1390,'Policy Characteristics'!$C:$C,0)))</f>
        <v>architectural-design.html#rnd</v>
      </c>
      <c r="R1390" s="276" t="str">
        <f>IF(ISBLANK(INDEX('Policy Characteristics'!L:L,MATCH($C1390,'Policy Characteristics'!$C:$C,0))),"",INDEX('Policy Characteristics'!L:L,MATCH($C1390,'Policy Characteristics'!$C:$C,0)))</f>
        <v>research-and-development.html</v>
      </c>
    </row>
    <row r="1391" spans="1:18" x14ac:dyDescent="0.25">
      <c r="A1391" s="276" t="str">
        <f>IF(ISBLANK(INDEX('Policy Characteristics'!A:A,MATCH($C1391,'Policy Characteristics'!$C:$C,0))),"",INDEX('Policy Characteristics'!A:A,MATCH($C1391,'Policy Characteristics'!$C:$C,0)))</f>
        <v>Research and Development</v>
      </c>
      <c r="B1391" s="285" t="str">
        <f>IF(ISBLANK(INDEX('Policy Characteristics'!B:B,MATCH($C1391,'Policy Characteristics'!$C:$C,0))),"",INDEX('Policy Characteristics'!B:B,MATCH($C1391,'Policy Characteristics'!$C:$C,0)))</f>
        <v>Capital Cost Reduction</v>
      </c>
      <c r="C1391" s="276" t="str">
        <f t="shared" ref="C1391:C1396" si="63">C$1390</f>
        <v>RnD Transportation Capital Cost Perc Reduction</v>
      </c>
      <c r="D1391" s="47" t="s">
        <v>2262</v>
      </c>
      <c r="E1391" s="47"/>
      <c r="F1391" s="47" t="s">
        <v>487</v>
      </c>
      <c r="G1391" s="47"/>
      <c r="H1391" s="44">
        <v>109</v>
      </c>
      <c r="I1391" s="347" t="s">
        <v>44</v>
      </c>
      <c r="J1391" s="277" t="str">
        <f>IF(ISBLANK(INDEX('Policy Characteristics'!D:D,MATCH($C1391,'Policy Characteristics'!$C:$C,0))),"",INDEX('Policy Characteristics'!D:D,MATCH($C1391,'Policy Characteristics'!$C:$C,0)))</f>
        <v>R&amp;D Capital Cost Reductions</v>
      </c>
      <c r="K1391" s="276" t="str">
        <f>IF(ISBLANK(INDEX('Policy Characteristics'!E:E,MATCH($C1391,'Policy Characteristics'!$C:$C,0))),"",INDEX('Policy Characteristics'!E:E,MATCH($C1391,'Policy Characteristics'!$C:$C,0)))</f>
        <v>RnD transportation capital cost reduction</v>
      </c>
      <c r="L1391" s="284">
        <f>IF(ISBLANK(INDEX('Policy Characteristics'!F:F,MATCH($C1391,'Policy Characteristics'!$C:$C,0))),"",INDEX('Policy Characteristics'!F:F,MATCH($C1391,'Policy Characteristics'!$C:$C,0)))</f>
        <v>0</v>
      </c>
      <c r="M1391" s="284">
        <f>IF(ISBLANK(INDEX('Policy Characteristics'!G:G,MATCH($C1391,'Policy Characteristics'!$C:$C,0))),"",INDEX('Policy Characteristics'!G:G,MATCH($C1391,'Policy Characteristics'!$C:$C,0)))</f>
        <v>0.4</v>
      </c>
      <c r="N1391" s="284">
        <f>IF(ISBLANK(INDEX('Policy Characteristics'!H:H,MATCH($C1391,'Policy Characteristics'!$C:$C,0))),"",INDEX('Policy Characteristics'!H:H,MATCH($C1391,'Policy Characteristics'!$C:$C,0)))</f>
        <v>0.01</v>
      </c>
      <c r="O1391" s="276" t="str">
        <f>IF(ISBLANK(INDEX('Policy Characteristics'!I:I,MATCH($C1391,'Policy Characteristics'!$C:$C,0))),"",INDEX('Policy Characteristics'!I:I,MATCH($C1391,'Policy Characteristics'!$C:$C,0)))</f>
        <v>% reduction in cost</v>
      </c>
      <c r="P1391" s="276" t="str">
        <f>IF(ISBLANK(INDEX('Policy Characteristics'!J:J,MATCH($C1391,'Policy Characteristics'!$C:$C,0))),"",INDEX('Policy Characteristics'!J:J,MATCH($C1391,'Policy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1" s="276" t="str">
        <f>IF(ISBLANK(INDEX('Policy Characteristics'!K:K,MATCH($C1391,'Policy Characteristics'!$C:$C,0))),"",INDEX('Policy Characteristics'!K:K,MATCH($C1391,'Policy Characteristics'!$C:$C,0)))</f>
        <v>architectural-design.html#rnd</v>
      </c>
      <c r="R1391" s="276" t="str">
        <f>IF(ISBLANK(INDEX('Policy Characteristics'!L:L,MATCH($C1391,'Policy Characteristics'!$C:$C,0))),"",INDEX('Policy Characteristics'!L:L,MATCH($C1391,'Policy Characteristics'!$C:$C,0)))</f>
        <v>research-and-development.html</v>
      </c>
    </row>
    <row r="1392" spans="1:18" x14ac:dyDescent="0.25">
      <c r="A1392" s="276" t="str">
        <f>IF(ISBLANK(INDEX('Policy Characteristics'!A:A,MATCH($C1392,'Policy Characteristics'!$C:$C,0))),"",INDEX('Policy Characteristics'!A:A,MATCH($C1392,'Policy Characteristics'!$C:$C,0)))</f>
        <v>Research and Development</v>
      </c>
      <c r="B1392" s="285" t="str">
        <f>IF(ISBLANK(INDEX('Policy Characteristics'!B:B,MATCH($C1392,'Policy Characteristics'!$C:$C,0))),"",INDEX('Policy Characteristics'!B:B,MATCH($C1392,'Policy Characteristics'!$C:$C,0)))</f>
        <v>Capital Cost Reduction</v>
      </c>
      <c r="C1392" s="276" t="str">
        <f t="shared" si="63"/>
        <v>RnD Transportation Capital Cost Perc Reduction</v>
      </c>
      <c r="D1392" s="47" t="s">
        <v>2263</v>
      </c>
      <c r="E1392" s="47"/>
      <c r="F1392" s="47" t="s">
        <v>488</v>
      </c>
      <c r="G1392" s="47"/>
      <c r="H1392" s="44">
        <v>110</v>
      </c>
      <c r="I1392" s="347" t="s">
        <v>44</v>
      </c>
      <c r="J1392" s="277" t="str">
        <f>IF(ISBLANK(INDEX('Policy Characteristics'!D:D,MATCH($C1392,'Policy Characteristics'!$C:$C,0))),"",INDEX('Policy Characteristics'!D:D,MATCH($C1392,'Policy Characteristics'!$C:$C,0)))</f>
        <v>R&amp;D Capital Cost Reductions</v>
      </c>
      <c r="K1392" s="276" t="str">
        <f>IF(ISBLANK(INDEX('Policy Characteristics'!E:E,MATCH($C1392,'Policy Characteristics'!$C:$C,0))),"",INDEX('Policy Characteristics'!E:E,MATCH($C1392,'Policy Characteristics'!$C:$C,0)))</f>
        <v>RnD transportation capital cost reduction</v>
      </c>
      <c r="L1392" s="284">
        <f>IF(ISBLANK(INDEX('Policy Characteristics'!F:F,MATCH($C1392,'Policy Characteristics'!$C:$C,0))),"",INDEX('Policy Characteristics'!F:F,MATCH($C1392,'Policy Characteristics'!$C:$C,0)))</f>
        <v>0</v>
      </c>
      <c r="M1392" s="284">
        <f>IF(ISBLANK(INDEX('Policy Characteristics'!G:G,MATCH($C1392,'Policy Characteristics'!$C:$C,0))),"",INDEX('Policy Characteristics'!G:G,MATCH($C1392,'Policy Characteristics'!$C:$C,0)))</f>
        <v>0.4</v>
      </c>
      <c r="N1392" s="284">
        <f>IF(ISBLANK(INDEX('Policy Characteristics'!H:H,MATCH($C1392,'Policy Characteristics'!$C:$C,0))),"",INDEX('Policy Characteristics'!H:H,MATCH($C1392,'Policy Characteristics'!$C:$C,0)))</f>
        <v>0.01</v>
      </c>
      <c r="O1392" s="276" t="str">
        <f>IF(ISBLANK(INDEX('Policy Characteristics'!I:I,MATCH($C1392,'Policy Characteristics'!$C:$C,0))),"",INDEX('Policy Characteristics'!I:I,MATCH($C1392,'Policy Characteristics'!$C:$C,0)))</f>
        <v>% reduction in cost</v>
      </c>
      <c r="P1392" s="276" t="str">
        <f>IF(ISBLANK(INDEX('Policy Characteristics'!J:J,MATCH($C1392,'Policy Characteristics'!$C:$C,0))),"",INDEX('Policy Characteristics'!J:J,MATCH($C1392,'Policy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2" s="276" t="str">
        <f>IF(ISBLANK(INDEX('Policy Characteristics'!K:K,MATCH($C1392,'Policy Characteristics'!$C:$C,0))),"",INDEX('Policy Characteristics'!K:K,MATCH($C1392,'Policy Characteristics'!$C:$C,0)))</f>
        <v>architectural-design.html#rnd</v>
      </c>
      <c r="R1392" s="276" t="str">
        <f>IF(ISBLANK(INDEX('Policy Characteristics'!L:L,MATCH($C1392,'Policy Characteristics'!$C:$C,0))),"",INDEX('Policy Characteristics'!L:L,MATCH($C1392,'Policy Characteristics'!$C:$C,0)))</f>
        <v>research-and-development.html</v>
      </c>
    </row>
    <row r="1393" spans="1:18" x14ac:dyDescent="0.25">
      <c r="A1393" s="276" t="str">
        <f>IF(ISBLANK(INDEX('Policy Characteristics'!A:A,MATCH($C1393,'Policy Characteristics'!$C:$C,0))),"",INDEX('Policy Characteristics'!A:A,MATCH($C1393,'Policy Characteristics'!$C:$C,0)))</f>
        <v>Research and Development</v>
      </c>
      <c r="B1393" s="285" t="str">
        <f>IF(ISBLANK(INDEX('Policy Characteristics'!B:B,MATCH($C1393,'Policy Characteristics'!$C:$C,0))),"",INDEX('Policy Characteristics'!B:B,MATCH($C1393,'Policy Characteristics'!$C:$C,0)))</f>
        <v>Capital Cost Reduction</v>
      </c>
      <c r="C1393" s="276" t="str">
        <f t="shared" si="63"/>
        <v>RnD Transportation Capital Cost Perc Reduction</v>
      </c>
      <c r="D1393" s="47" t="s">
        <v>2264</v>
      </c>
      <c r="E1393" s="47"/>
      <c r="F1393" s="47" t="s">
        <v>489</v>
      </c>
      <c r="G1393" s="47"/>
      <c r="H1393" s="44">
        <v>111</v>
      </c>
      <c r="I1393" s="347" t="s">
        <v>44</v>
      </c>
      <c r="J1393" s="277" t="str">
        <f>IF(ISBLANK(INDEX('Policy Characteristics'!D:D,MATCH($C1393,'Policy Characteristics'!$C:$C,0))),"",INDEX('Policy Characteristics'!D:D,MATCH($C1393,'Policy Characteristics'!$C:$C,0)))</f>
        <v>R&amp;D Capital Cost Reductions</v>
      </c>
      <c r="K1393" s="276" t="str">
        <f>IF(ISBLANK(INDEX('Policy Characteristics'!E:E,MATCH($C1393,'Policy Characteristics'!$C:$C,0))),"",INDEX('Policy Characteristics'!E:E,MATCH($C1393,'Policy Characteristics'!$C:$C,0)))</f>
        <v>RnD transportation capital cost reduction</v>
      </c>
      <c r="L1393" s="284">
        <f>IF(ISBLANK(INDEX('Policy Characteristics'!F:F,MATCH($C1393,'Policy Characteristics'!$C:$C,0))),"",INDEX('Policy Characteristics'!F:F,MATCH($C1393,'Policy Characteristics'!$C:$C,0)))</f>
        <v>0</v>
      </c>
      <c r="M1393" s="284">
        <f>IF(ISBLANK(INDEX('Policy Characteristics'!G:G,MATCH($C1393,'Policy Characteristics'!$C:$C,0))),"",INDEX('Policy Characteristics'!G:G,MATCH($C1393,'Policy Characteristics'!$C:$C,0)))</f>
        <v>0.4</v>
      </c>
      <c r="N1393" s="284">
        <f>IF(ISBLANK(INDEX('Policy Characteristics'!H:H,MATCH($C1393,'Policy Characteristics'!$C:$C,0))),"",INDEX('Policy Characteristics'!H:H,MATCH($C1393,'Policy Characteristics'!$C:$C,0)))</f>
        <v>0.01</v>
      </c>
      <c r="O1393" s="276" t="str">
        <f>IF(ISBLANK(INDEX('Policy Characteristics'!I:I,MATCH($C1393,'Policy Characteristics'!$C:$C,0))),"",INDEX('Policy Characteristics'!I:I,MATCH($C1393,'Policy Characteristics'!$C:$C,0)))</f>
        <v>% reduction in cost</v>
      </c>
      <c r="P1393" s="276" t="str">
        <f>IF(ISBLANK(INDEX('Policy Characteristics'!J:J,MATCH($C1393,'Policy Characteristics'!$C:$C,0))),"",INDEX('Policy Characteristics'!J:J,MATCH($C1393,'Policy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3" s="276" t="str">
        <f>IF(ISBLANK(INDEX('Policy Characteristics'!K:K,MATCH($C1393,'Policy Characteristics'!$C:$C,0))),"",INDEX('Policy Characteristics'!K:K,MATCH($C1393,'Policy Characteristics'!$C:$C,0)))</f>
        <v>architectural-design.html#rnd</v>
      </c>
      <c r="R1393" s="276" t="str">
        <f>IF(ISBLANK(INDEX('Policy Characteristics'!L:L,MATCH($C1393,'Policy Characteristics'!$C:$C,0))),"",INDEX('Policy Characteristics'!L:L,MATCH($C1393,'Policy Characteristics'!$C:$C,0)))</f>
        <v>research-and-development.html</v>
      </c>
    </row>
    <row r="1394" spans="1:18" x14ac:dyDescent="0.25">
      <c r="A1394" s="276" t="str">
        <f>IF(ISBLANK(INDEX('Policy Characteristics'!A:A,MATCH($C1394,'Policy Characteristics'!$C:$C,0))),"",INDEX('Policy Characteristics'!A:A,MATCH($C1394,'Policy Characteristics'!$C:$C,0)))</f>
        <v>Research and Development</v>
      </c>
      <c r="B1394" s="285" t="str">
        <f>IF(ISBLANK(INDEX('Policy Characteristics'!B:B,MATCH($C1394,'Policy Characteristics'!$C:$C,0))),"",INDEX('Policy Characteristics'!B:B,MATCH($C1394,'Policy Characteristics'!$C:$C,0)))</f>
        <v>Capital Cost Reduction</v>
      </c>
      <c r="C1394" s="276" t="str">
        <f t="shared" si="63"/>
        <v>RnD Transportation Capital Cost Perc Reduction</v>
      </c>
      <c r="D1394" s="47" t="s">
        <v>2265</v>
      </c>
      <c r="E1394" s="47"/>
      <c r="F1394" s="47" t="s">
        <v>490</v>
      </c>
      <c r="G1394" s="47"/>
      <c r="H1394" s="44">
        <v>112</v>
      </c>
      <c r="I1394" s="347" t="s">
        <v>44</v>
      </c>
      <c r="J1394" s="277" t="str">
        <f>IF(ISBLANK(INDEX('Policy Characteristics'!D:D,MATCH($C1394,'Policy Characteristics'!$C:$C,0))),"",INDEX('Policy Characteristics'!D:D,MATCH($C1394,'Policy Characteristics'!$C:$C,0)))</f>
        <v>R&amp;D Capital Cost Reductions</v>
      </c>
      <c r="K1394" s="276" t="str">
        <f>IF(ISBLANK(INDEX('Policy Characteristics'!E:E,MATCH($C1394,'Policy Characteristics'!$C:$C,0))),"",INDEX('Policy Characteristics'!E:E,MATCH($C1394,'Policy Characteristics'!$C:$C,0)))</f>
        <v>RnD transportation capital cost reduction</v>
      </c>
      <c r="L1394" s="284">
        <f>IF(ISBLANK(INDEX('Policy Characteristics'!F:F,MATCH($C1394,'Policy Characteristics'!$C:$C,0))),"",INDEX('Policy Characteristics'!F:F,MATCH($C1394,'Policy Characteristics'!$C:$C,0)))</f>
        <v>0</v>
      </c>
      <c r="M1394" s="284">
        <f>IF(ISBLANK(INDEX('Policy Characteristics'!G:G,MATCH($C1394,'Policy Characteristics'!$C:$C,0))),"",INDEX('Policy Characteristics'!G:G,MATCH($C1394,'Policy Characteristics'!$C:$C,0)))</f>
        <v>0.4</v>
      </c>
      <c r="N1394" s="284">
        <f>IF(ISBLANK(INDEX('Policy Characteristics'!H:H,MATCH($C1394,'Policy Characteristics'!$C:$C,0))),"",INDEX('Policy Characteristics'!H:H,MATCH($C1394,'Policy Characteristics'!$C:$C,0)))</f>
        <v>0.01</v>
      </c>
      <c r="O1394" s="276" t="str">
        <f>IF(ISBLANK(INDEX('Policy Characteristics'!I:I,MATCH($C1394,'Policy Characteristics'!$C:$C,0))),"",INDEX('Policy Characteristics'!I:I,MATCH($C1394,'Policy Characteristics'!$C:$C,0)))</f>
        <v>% reduction in cost</v>
      </c>
      <c r="P1394" s="276" t="str">
        <f>IF(ISBLANK(INDEX('Policy Characteristics'!J:J,MATCH($C1394,'Policy Characteristics'!$C:$C,0))),"",INDEX('Policy Characteristics'!J:J,MATCH($C1394,'Policy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4" s="276" t="str">
        <f>IF(ISBLANK(INDEX('Policy Characteristics'!K:K,MATCH($C1394,'Policy Characteristics'!$C:$C,0))),"",INDEX('Policy Characteristics'!K:K,MATCH($C1394,'Policy Characteristics'!$C:$C,0)))</f>
        <v>architectural-design.html#rnd</v>
      </c>
      <c r="R1394" s="276" t="str">
        <f>IF(ISBLANK(INDEX('Policy Characteristics'!L:L,MATCH($C1394,'Policy Characteristics'!$C:$C,0))),"",INDEX('Policy Characteristics'!L:L,MATCH($C1394,'Policy Characteristics'!$C:$C,0)))</f>
        <v>research-and-development.html</v>
      </c>
    </row>
    <row r="1395" spans="1:18" x14ac:dyDescent="0.25">
      <c r="A1395" s="276" t="str">
        <f>IF(ISBLANK(INDEX('Policy Characteristics'!A:A,MATCH($C1395,'Policy Characteristics'!$C:$C,0))),"",INDEX('Policy Characteristics'!A:A,MATCH($C1395,'Policy Characteristics'!$C:$C,0)))</f>
        <v>Research and Development</v>
      </c>
      <c r="B1395" s="285" t="str">
        <f>IF(ISBLANK(INDEX('Policy Characteristics'!B:B,MATCH($C1395,'Policy Characteristics'!$C:$C,0))),"",INDEX('Policy Characteristics'!B:B,MATCH($C1395,'Policy Characteristics'!$C:$C,0)))</f>
        <v>Capital Cost Reduction</v>
      </c>
      <c r="C1395" s="276" t="str">
        <f t="shared" si="63"/>
        <v>RnD Transportation Capital Cost Perc Reduction</v>
      </c>
      <c r="D1395" s="47" t="s">
        <v>2535</v>
      </c>
      <c r="E1395" s="47"/>
      <c r="F1395" s="47" t="s">
        <v>2823</v>
      </c>
      <c r="G1395" s="47"/>
      <c r="H1395" s="44">
        <v>113</v>
      </c>
      <c r="I1395" s="347" t="s">
        <v>44</v>
      </c>
      <c r="J1395" s="277" t="str">
        <f>IF(ISBLANK(INDEX('Policy Characteristics'!D:D,MATCH($C1395,'Policy Characteristics'!$C:$C,0))),"",INDEX('Policy Characteristics'!D:D,MATCH($C1395,'Policy Characteristics'!$C:$C,0)))</f>
        <v>R&amp;D Capital Cost Reductions</v>
      </c>
      <c r="K1395" s="276" t="str">
        <f>IF(ISBLANK(INDEX('Policy Characteristics'!E:E,MATCH($C1395,'Policy Characteristics'!$C:$C,0))),"",INDEX('Policy Characteristics'!E:E,MATCH($C1395,'Policy Characteristics'!$C:$C,0)))</f>
        <v>RnD transportation capital cost reduction</v>
      </c>
      <c r="L1395" s="284">
        <f>IF(ISBLANK(INDEX('Policy Characteristics'!F:F,MATCH($C1395,'Policy Characteristics'!$C:$C,0))),"",INDEX('Policy Characteristics'!F:F,MATCH($C1395,'Policy Characteristics'!$C:$C,0)))</f>
        <v>0</v>
      </c>
      <c r="M1395" s="284">
        <f>IF(ISBLANK(INDEX('Policy Characteristics'!G:G,MATCH($C1395,'Policy Characteristics'!$C:$C,0))),"",INDEX('Policy Characteristics'!G:G,MATCH($C1395,'Policy Characteristics'!$C:$C,0)))</f>
        <v>0.4</v>
      </c>
      <c r="N1395" s="284">
        <f>IF(ISBLANK(INDEX('Policy Characteristics'!H:H,MATCH($C1395,'Policy Characteristics'!$C:$C,0))),"",INDEX('Policy Characteristics'!H:H,MATCH($C1395,'Policy Characteristics'!$C:$C,0)))</f>
        <v>0.01</v>
      </c>
      <c r="O1395" s="276" t="str">
        <f>IF(ISBLANK(INDEX('Policy Characteristics'!I:I,MATCH($C1395,'Policy Characteristics'!$C:$C,0))),"",INDEX('Policy Characteristics'!I:I,MATCH($C1395,'Policy Characteristics'!$C:$C,0)))</f>
        <v>% reduction in cost</v>
      </c>
      <c r="P1395" s="276" t="str">
        <f>IF(ISBLANK(INDEX('Policy Characteristics'!J:J,MATCH($C1395,'Policy Characteristics'!$C:$C,0))),"",INDEX('Policy Characteristics'!J:J,MATCH($C1395,'Policy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5" s="276" t="str">
        <f>IF(ISBLANK(INDEX('Policy Characteristics'!K:K,MATCH($C1395,'Policy Characteristics'!$C:$C,0))),"",INDEX('Policy Characteristics'!K:K,MATCH($C1395,'Policy Characteristics'!$C:$C,0)))</f>
        <v>architectural-design.html#rnd</v>
      </c>
      <c r="R1395" s="276" t="str">
        <f>IF(ISBLANK(INDEX('Policy Characteristics'!L:L,MATCH($C1395,'Policy Characteristics'!$C:$C,0))),"",INDEX('Policy Characteristics'!L:L,MATCH($C1395,'Policy Characteristics'!$C:$C,0)))</f>
        <v>research-and-development.html</v>
      </c>
    </row>
    <row r="1396" spans="1:18" x14ac:dyDescent="0.25">
      <c r="A1396" s="276" t="str">
        <f>IF(ISBLANK(INDEX('Policy Characteristics'!A:A,MATCH($C1396,'Policy Characteristics'!$C:$C,0))),"",INDEX('Policy Characteristics'!A:A,MATCH($C1396,'Policy Characteristics'!$C:$C,0)))</f>
        <v>Research and Development</v>
      </c>
      <c r="B1396" s="285" t="str">
        <f>IF(ISBLANK(INDEX('Policy Characteristics'!B:B,MATCH($C1396,'Policy Characteristics'!$C:$C,0))),"",INDEX('Policy Characteristics'!B:B,MATCH($C1396,'Policy Characteristics'!$C:$C,0)))</f>
        <v>Capital Cost Reduction</v>
      </c>
      <c r="C1396" s="276" t="str">
        <f t="shared" si="63"/>
        <v>RnD Transportation Capital Cost Perc Reduction</v>
      </c>
      <c r="D1396" s="47" t="s">
        <v>2534</v>
      </c>
      <c r="E1396" s="47"/>
      <c r="F1396" s="47" t="s">
        <v>2824</v>
      </c>
      <c r="G1396" s="47"/>
      <c r="H1396" s="44">
        <v>523</v>
      </c>
      <c r="I1396" s="347" t="s">
        <v>44</v>
      </c>
      <c r="J1396" s="277" t="str">
        <f>IF(ISBLANK(INDEX('Policy Characteristics'!D:D,MATCH($C1396,'Policy Characteristics'!$C:$C,0))),"",INDEX('Policy Characteristics'!D:D,MATCH($C1396,'Policy Characteristics'!$C:$C,0)))</f>
        <v>R&amp;D Capital Cost Reductions</v>
      </c>
      <c r="K1396" s="276" t="str">
        <f>IF(ISBLANK(INDEX('Policy Characteristics'!E:E,MATCH($C1396,'Policy Characteristics'!$C:$C,0))),"",INDEX('Policy Characteristics'!E:E,MATCH($C1396,'Policy Characteristics'!$C:$C,0)))</f>
        <v>RnD transportation capital cost reduction</v>
      </c>
      <c r="L1396" s="284">
        <f>IF(ISBLANK(INDEX('Policy Characteristics'!F:F,MATCH($C1396,'Policy Characteristics'!$C:$C,0))),"",INDEX('Policy Characteristics'!F:F,MATCH($C1396,'Policy Characteristics'!$C:$C,0)))</f>
        <v>0</v>
      </c>
      <c r="M1396" s="284">
        <f>IF(ISBLANK(INDEX('Policy Characteristics'!G:G,MATCH($C1396,'Policy Characteristics'!$C:$C,0))),"",INDEX('Policy Characteristics'!G:G,MATCH($C1396,'Policy Characteristics'!$C:$C,0)))</f>
        <v>0.4</v>
      </c>
      <c r="N1396" s="284">
        <f>IF(ISBLANK(INDEX('Policy Characteristics'!H:H,MATCH($C1396,'Policy Characteristics'!$C:$C,0))),"",INDEX('Policy Characteristics'!H:H,MATCH($C1396,'Policy Characteristics'!$C:$C,0)))</f>
        <v>0.01</v>
      </c>
      <c r="O1396" s="276" t="str">
        <f>IF(ISBLANK(INDEX('Policy Characteristics'!I:I,MATCH($C1396,'Policy Characteristics'!$C:$C,0))),"",INDEX('Policy Characteristics'!I:I,MATCH($C1396,'Policy Characteristics'!$C:$C,0)))</f>
        <v>% reduction in cost</v>
      </c>
      <c r="P1396" s="276" t="str">
        <f>IF(ISBLANK(INDEX('Policy Characteristics'!J:J,MATCH($C1396,'Policy Characteristics'!$C:$C,0))),"",INDEX('Policy Characteristics'!J:J,MATCH($C1396,'Policy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6" s="276" t="str">
        <f>IF(ISBLANK(INDEX('Policy Characteristics'!K:K,MATCH($C1396,'Policy Characteristics'!$C:$C,0))),"",INDEX('Policy Characteristics'!K:K,MATCH($C1396,'Policy Characteristics'!$C:$C,0)))</f>
        <v>architectural-design.html#rnd</v>
      </c>
      <c r="R1396" s="276" t="str">
        <f>IF(ISBLANK(INDEX('Policy Characteristics'!L:L,MATCH($C1396,'Policy Characteristics'!$C:$C,0))),"",INDEX('Policy Characteristics'!L:L,MATCH($C1396,'Policy Characteristics'!$C:$C,0)))</f>
        <v>research-and-development.html</v>
      </c>
    </row>
    <row r="1397" spans="1:18" s="2" customFormat="1" x14ac:dyDescent="0.25">
      <c r="A1397" s="276" t="str">
        <f>IF(ISBLANK(INDEX('Policy Characteristics'!A:A,MATCH($C1397,'Policy Characteristics'!$C:$C,0))),"",INDEX('Policy Characteristics'!A:A,MATCH($C1397,'Policy Characteristics'!$C:$C,0)))</f>
        <v>Research and Development</v>
      </c>
      <c r="B1397" s="285" t="str">
        <f>IF(ISBLANK(INDEX('Policy Characteristics'!B:B,MATCH($C1397,'Policy Characteristics'!$C:$C,0))),"",INDEX('Policy Characteristics'!B:B,MATCH($C1397,'Policy Characteristics'!$C:$C,0)))</f>
        <v>Direct Air Capture</v>
      </c>
      <c r="C1397" s="340" t="s">
        <v>2834</v>
      </c>
      <c r="D1397" s="6"/>
      <c r="E1397" s="6"/>
      <c r="F1397" s="6"/>
      <c r="G1397" s="6"/>
      <c r="H1397" s="49">
        <v>525</v>
      </c>
      <c r="I1397" s="348" t="s">
        <v>44</v>
      </c>
      <c r="J1397" s="277" t="str">
        <f>IF(ISBLANK(INDEX('Policy Characteristics'!D:D,MATCH($C1397,'Policy Characteristics'!$C:$C,0))),"",INDEX('Policy Characteristics'!D:D,MATCH($C1397,'Policy Characteristics'!$C:$C,0)))</f>
        <v>Direct Air Capture</v>
      </c>
      <c r="K1397" s="276" t="str">
        <f>IF(ISBLANK(INDEX('Policy Characteristics'!E:E,MATCH($C1397,'Policy Characteristics'!$C:$C,0))),"",INDEX('Policy Characteristics'!E:E,MATCH($C1397,'Policy Characteristics'!$C:$C,0)))</f>
        <v>geoeng direct air capture</v>
      </c>
      <c r="L1397" s="284">
        <f>IF(ISBLANK(INDEX('Policy Characteristics'!F:F,MATCH($C1397,'Policy Characteristics'!$C:$C,0))),"",INDEX('Policy Characteristics'!F:F,MATCH($C1397,'Policy Characteristics'!$C:$C,0)))</f>
        <v>0</v>
      </c>
      <c r="M1397" s="284">
        <f>IF(ISBLANK(INDEX('Policy Characteristics'!G:G,MATCH($C1397,'Policy Characteristics'!$C:$C,0))),"",INDEX('Policy Characteristics'!G:G,MATCH($C1397,'Policy Characteristics'!$C:$C,0)))</f>
        <v>1</v>
      </c>
      <c r="N1397" s="284">
        <f>IF(ISBLANK(INDEX('Policy Characteristics'!H:H,MATCH($C1397,'Policy Characteristics'!$C:$C,0))),"",INDEX('Policy Characteristics'!H:H,MATCH($C1397,'Policy Characteristics'!$C:$C,0)))</f>
        <v>0.01</v>
      </c>
      <c r="O1397" s="276" t="str">
        <f>IF(ISBLANK(INDEX('Policy Characteristics'!I:I,MATCH($C1397,'Policy Characteristics'!$C:$C,0))),"",INDEX('Policy Characteristics'!I:I,MATCH($C1397,'Policy Characteristics'!$C:$C,0)))</f>
        <v>% of potential achieved</v>
      </c>
      <c r="P1397" s="276" t="str">
        <f>IF(ISBLANK(INDEX('Policy Characteristics'!J:J,MATCH($C1397,'Policy Characteristics'!$C:$C,0))),"",INDEX('Policy Characteristics'!J:J,MATCH($C1397,'Policy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deployment in line with the published Long-Term Strategy of the United States: Pathways to Net-Zero Greenhouse Gas Emissions by 2050 (roughly 350 MMT in 2050).</v>
      </c>
      <c r="Q1397" s="276" t="str">
        <f>IF(ISBLANK(INDEX('Policy Characteristics'!K:K,MATCH($C1397,'Policy Characteristics'!$C:$C,0))),"",INDEX('Policy Characteristics'!K:K,MATCH($C1397,'Policy Characteristics'!$C:$C,0)))</f>
        <v>direct-air-capture.html#dac</v>
      </c>
      <c r="R1397" s="276" t="str">
        <f>IF(ISBLANK(INDEX('Policy Characteristics'!L:L,MATCH($C1397,'Policy Characteristics'!$C:$C,0))),"",INDEX('Policy Characteristics'!L:L,MATCH($C1397,'Policy Characteristics'!$C:$C,0)))</f>
        <v>direct-air-capture.html</v>
      </c>
    </row>
    <row r="1398" spans="1:18" x14ac:dyDescent="0.25">
      <c r="A1398" s="276" t="str">
        <f>IF(ISBLANK(INDEX('Policy Characteristics'!A:A,MATCH($C1398,'Policy Characteristics'!$C:$C,0))),"",INDEX('Policy Characteristics'!A:A,MATCH($C1398,'Policy Characteristics'!$C:$C,0)))</f>
        <v>Research and Development</v>
      </c>
      <c r="B1398" s="285" t="str">
        <f>IF(ISBLANK(INDEX('Policy Characteristics'!B:B,MATCH($C1398,'Policy Characteristics'!$C:$C,0))),"",INDEX('Policy Characteristics'!B:B,MATCH($C1398,'Policy Characteristics'!$C:$C,0)))</f>
        <v>Fuel Use Reduction</v>
      </c>
      <c r="C1398" t="s">
        <v>307</v>
      </c>
      <c r="D1398" s="47" t="s">
        <v>116</v>
      </c>
      <c r="E1398" s="47"/>
      <c r="F1398" s="47" t="s">
        <v>329</v>
      </c>
      <c r="G1398" s="47"/>
      <c r="H1398" s="44">
        <v>114</v>
      </c>
      <c r="I1398" s="347" t="s">
        <v>44</v>
      </c>
      <c r="J1398" s="277" t="str">
        <f>IF(ISBLANK(INDEX('Policy Characteristics'!D:D,MATCH($C1398,'Policy Characteristics'!$C:$C,0))),"",INDEX('Policy Characteristics'!D:D,MATCH($C1398,'Policy Characteristics'!$C:$C,0)))</f>
        <v>R&amp;D Fuel Use Reductions</v>
      </c>
      <c r="K1398" s="276" t="str">
        <f>IF(ISBLANK(INDEX('Policy Characteristics'!E:E,MATCH($C1398,'Policy Characteristics'!$C:$C,0))),"",INDEX('Policy Characteristics'!E:E,MATCH($C1398,'Policy Characteristics'!$C:$C,0)))</f>
        <v>RnD building fuel use reduction</v>
      </c>
      <c r="L1398" s="284">
        <f>IF(ISBLANK(INDEX('Policy Characteristics'!F:F,MATCH($C1398,'Policy Characteristics'!$C:$C,0))),"",INDEX('Policy Characteristics'!F:F,MATCH($C1398,'Policy Characteristics'!$C:$C,0)))</f>
        <v>0</v>
      </c>
      <c r="M1398" s="284">
        <f>IF(ISBLANK(INDEX('Policy Characteristics'!G:G,MATCH($C1398,'Policy Characteristics'!$C:$C,0))),"",INDEX('Policy Characteristics'!G:G,MATCH($C1398,'Policy Characteristics'!$C:$C,0)))</f>
        <v>0.4</v>
      </c>
      <c r="N1398" s="284">
        <f>IF(ISBLANK(INDEX('Policy Characteristics'!H:H,MATCH($C1398,'Policy Characteristics'!$C:$C,0))),"",INDEX('Policy Characteristics'!H:H,MATCH($C1398,'Policy Characteristics'!$C:$C,0)))</f>
        <v>0.01</v>
      </c>
      <c r="O1398" s="276" t="str">
        <f>IF(ISBLANK(INDEX('Policy Characteristics'!I:I,MATCH($C1398,'Policy Characteristics'!$C:$C,0))),"",INDEX('Policy Characteristics'!I:I,MATCH($C1398,'Policy Characteristics'!$C:$C,0)))</f>
        <v>% reduction in fuel use</v>
      </c>
      <c r="P1398" s="276" t="str">
        <f>IF(ISBLANK(INDEX('Policy Characteristics'!J:J,MATCH($C1398,'Policy Characteristics'!$C:$C,0))),"",INDEX('Policy Characteristics'!J:J,MATCH($C1398,'Policy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8" s="276" t="str">
        <f>IF(ISBLANK(INDEX('Policy Characteristics'!K:K,MATCH($C1398,'Policy Characteristics'!$C:$C,0))),"",INDEX('Policy Characteristics'!K:K,MATCH($C1398,'Policy Characteristics'!$C:$C,0)))</f>
        <v>architectural-design.html#rnd</v>
      </c>
      <c r="R1398" s="276" t="str">
        <f>IF(ISBLANK(INDEX('Policy Characteristics'!L:L,MATCH($C1398,'Policy Characteristics'!$C:$C,0))),"",INDEX('Policy Characteristics'!L:L,MATCH($C1398,'Policy Characteristics'!$C:$C,0)))</f>
        <v>research-and-development.html</v>
      </c>
    </row>
    <row r="1399" spans="1:18" x14ac:dyDescent="0.25">
      <c r="A1399" s="276" t="str">
        <f>IF(ISBLANK(INDEX('Policy Characteristics'!A:A,MATCH($C1399,'Policy Characteristics'!$C:$C,0))),"",INDEX('Policy Characteristics'!A:A,MATCH($C1399,'Policy Characteristics'!$C:$C,0)))</f>
        <v>Research and Development</v>
      </c>
      <c r="B1399" s="285" t="str">
        <f>IF(ISBLANK(INDEX('Policy Characteristics'!B:B,MATCH($C1399,'Policy Characteristics'!$C:$C,0))),"",INDEX('Policy Characteristics'!B:B,MATCH($C1399,'Policy Characteristics'!$C:$C,0)))</f>
        <v>Fuel Use Reduction</v>
      </c>
      <c r="C1399" s="276" t="str">
        <f t="shared" ref="C1399:C1403" si="64">C$1398</f>
        <v>RnD Building Fuel Use Perc Reduction</v>
      </c>
      <c r="D1399" s="47" t="s">
        <v>117</v>
      </c>
      <c r="E1399" s="47"/>
      <c r="F1399" s="47" t="s">
        <v>330</v>
      </c>
      <c r="G1399" s="47"/>
      <c r="H1399" s="44">
        <v>115</v>
      </c>
      <c r="I1399" s="347" t="s">
        <v>44</v>
      </c>
      <c r="J1399" s="277" t="str">
        <f>IF(ISBLANK(INDEX('Policy Characteristics'!D:D,MATCH($C1399,'Policy Characteristics'!$C:$C,0))),"",INDEX('Policy Characteristics'!D:D,MATCH($C1399,'Policy Characteristics'!$C:$C,0)))</f>
        <v>R&amp;D Fuel Use Reductions</v>
      </c>
      <c r="K1399" s="276" t="str">
        <f>IF(ISBLANK(INDEX('Policy Characteristics'!E:E,MATCH($C1399,'Policy Characteristics'!$C:$C,0))),"",INDEX('Policy Characteristics'!E:E,MATCH($C1399,'Policy Characteristics'!$C:$C,0)))</f>
        <v>RnD building fuel use reduction</v>
      </c>
      <c r="L1399" s="284">
        <f>IF(ISBLANK(INDEX('Policy Characteristics'!F:F,MATCH($C1399,'Policy Characteristics'!$C:$C,0))),"",INDEX('Policy Characteristics'!F:F,MATCH($C1399,'Policy Characteristics'!$C:$C,0)))</f>
        <v>0</v>
      </c>
      <c r="M1399" s="284">
        <f>IF(ISBLANK(INDEX('Policy Characteristics'!G:G,MATCH($C1399,'Policy Characteristics'!$C:$C,0))),"",INDEX('Policy Characteristics'!G:G,MATCH($C1399,'Policy Characteristics'!$C:$C,0)))</f>
        <v>0.4</v>
      </c>
      <c r="N1399" s="284">
        <f>IF(ISBLANK(INDEX('Policy Characteristics'!H:H,MATCH($C1399,'Policy Characteristics'!$C:$C,0))),"",INDEX('Policy Characteristics'!H:H,MATCH($C1399,'Policy Characteristics'!$C:$C,0)))</f>
        <v>0.01</v>
      </c>
      <c r="O1399" s="276" t="str">
        <f>IF(ISBLANK(INDEX('Policy Characteristics'!I:I,MATCH($C1399,'Policy Characteristics'!$C:$C,0))),"",INDEX('Policy Characteristics'!I:I,MATCH($C1399,'Policy Characteristics'!$C:$C,0)))</f>
        <v>% reduction in fuel use</v>
      </c>
      <c r="P1399" s="276" t="str">
        <f>IF(ISBLANK(INDEX('Policy Characteristics'!J:J,MATCH($C1399,'Policy Characteristics'!$C:$C,0))),"",INDEX('Policy Characteristics'!J:J,MATCH($C1399,'Policy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399" s="276" t="str">
        <f>IF(ISBLANK(INDEX('Policy Characteristics'!K:K,MATCH($C1399,'Policy Characteristics'!$C:$C,0))),"",INDEX('Policy Characteristics'!K:K,MATCH($C1399,'Policy Characteristics'!$C:$C,0)))</f>
        <v>architectural-design.html#rnd</v>
      </c>
      <c r="R1399" s="276" t="str">
        <f>IF(ISBLANK(INDEX('Policy Characteristics'!L:L,MATCH($C1399,'Policy Characteristics'!$C:$C,0))),"",INDEX('Policy Characteristics'!L:L,MATCH($C1399,'Policy Characteristics'!$C:$C,0)))</f>
        <v>research-and-development.html</v>
      </c>
    </row>
    <row r="1400" spans="1:18" x14ac:dyDescent="0.25">
      <c r="A1400" s="276" t="str">
        <f>IF(ISBLANK(INDEX('Policy Characteristics'!A:A,MATCH($C1400,'Policy Characteristics'!$C:$C,0))),"",INDEX('Policy Characteristics'!A:A,MATCH($C1400,'Policy Characteristics'!$C:$C,0)))</f>
        <v>Research and Development</v>
      </c>
      <c r="B1400" s="285" t="str">
        <f>IF(ISBLANK(INDEX('Policy Characteristics'!B:B,MATCH($C1400,'Policy Characteristics'!$C:$C,0))),"",INDEX('Policy Characteristics'!B:B,MATCH($C1400,'Policy Characteristics'!$C:$C,0)))</f>
        <v>Fuel Use Reduction</v>
      </c>
      <c r="C1400" s="276" t="str">
        <f t="shared" si="64"/>
        <v>RnD Building Fuel Use Perc Reduction</v>
      </c>
      <c r="D1400" s="47" t="s">
        <v>118</v>
      </c>
      <c r="E1400" s="47"/>
      <c r="F1400" s="47" t="s">
        <v>331</v>
      </c>
      <c r="G1400" s="47"/>
      <c r="H1400" s="44">
        <v>750</v>
      </c>
      <c r="I1400" s="347" t="s">
        <v>45</v>
      </c>
      <c r="J1400" s="277" t="str">
        <f>IF(ISBLANK(INDEX('Policy Characteristics'!D:D,MATCH($C1400,'Policy Characteristics'!$C:$C,0))),"",INDEX('Policy Characteristics'!D:D,MATCH($C1400,'Policy Characteristics'!$C:$C,0)))</f>
        <v>R&amp;D Fuel Use Reductions</v>
      </c>
      <c r="K1400" s="276" t="str">
        <f>IF(ISBLANK(INDEX('Policy Characteristics'!E:E,MATCH($C1400,'Policy Characteristics'!$C:$C,0))),"",INDEX('Policy Characteristics'!E:E,MATCH($C1400,'Policy Characteristics'!$C:$C,0)))</f>
        <v>RnD building fuel use reduction</v>
      </c>
      <c r="L1400" s="284">
        <f>IF(ISBLANK(INDEX('Policy Characteristics'!F:F,MATCH($C1400,'Policy Characteristics'!$C:$C,0))),"",INDEX('Policy Characteristics'!F:F,MATCH($C1400,'Policy Characteristics'!$C:$C,0)))</f>
        <v>0</v>
      </c>
      <c r="M1400" s="284">
        <f>IF(ISBLANK(INDEX('Policy Characteristics'!G:G,MATCH($C1400,'Policy Characteristics'!$C:$C,0))),"",INDEX('Policy Characteristics'!G:G,MATCH($C1400,'Policy Characteristics'!$C:$C,0)))</f>
        <v>0.4</v>
      </c>
      <c r="N1400" s="284">
        <f>IF(ISBLANK(INDEX('Policy Characteristics'!H:H,MATCH($C1400,'Policy Characteristics'!$C:$C,0))),"",INDEX('Policy Characteristics'!H:H,MATCH($C1400,'Policy Characteristics'!$C:$C,0)))</f>
        <v>0.01</v>
      </c>
      <c r="O1400" s="276" t="str">
        <f>IF(ISBLANK(INDEX('Policy Characteristics'!I:I,MATCH($C1400,'Policy Characteristics'!$C:$C,0))),"",INDEX('Policy Characteristics'!I:I,MATCH($C1400,'Policy Characteristics'!$C:$C,0)))</f>
        <v>% reduction in fuel use</v>
      </c>
      <c r="P1400" s="276" t="str">
        <f>IF(ISBLANK(INDEX('Policy Characteristics'!J:J,MATCH($C1400,'Policy Characteristics'!$C:$C,0))),"",INDEX('Policy Characteristics'!J:J,MATCH($C1400,'Policy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0" s="276" t="str">
        <f>IF(ISBLANK(INDEX('Policy Characteristics'!K:K,MATCH($C1400,'Policy Characteristics'!$C:$C,0))),"",INDEX('Policy Characteristics'!K:K,MATCH($C1400,'Policy Characteristics'!$C:$C,0)))</f>
        <v>architectural-design.html#rnd</v>
      </c>
      <c r="R1400" s="276" t="str">
        <f>IF(ISBLANK(INDEX('Policy Characteristics'!L:L,MATCH($C1400,'Policy Characteristics'!$C:$C,0))),"",INDEX('Policy Characteristics'!L:L,MATCH($C1400,'Policy Characteristics'!$C:$C,0)))</f>
        <v>research-and-development.html</v>
      </c>
    </row>
    <row r="1401" spans="1:18" x14ac:dyDescent="0.25">
      <c r="A1401" s="276" t="str">
        <f>IF(ISBLANK(INDEX('Policy Characteristics'!A:A,MATCH($C1401,'Policy Characteristics'!$C:$C,0))),"",INDEX('Policy Characteristics'!A:A,MATCH($C1401,'Policy Characteristics'!$C:$C,0)))</f>
        <v>Research and Development</v>
      </c>
      <c r="B1401" s="285" t="str">
        <f>IF(ISBLANK(INDEX('Policy Characteristics'!B:B,MATCH($C1401,'Policy Characteristics'!$C:$C,0))),"",INDEX('Policy Characteristics'!B:B,MATCH($C1401,'Policy Characteristics'!$C:$C,0)))</f>
        <v>Fuel Use Reduction</v>
      </c>
      <c r="C1401" s="276" t="str">
        <f t="shared" si="64"/>
        <v>RnD Building Fuel Use Perc Reduction</v>
      </c>
      <c r="D1401" s="47" t="s">
        <v>119</v>
      </c>
      <c r="E1401" s="47"/>
      <c r="F1401" s="47" t="s">
        <v>332</v>
      </c>
      <c r="G1401" s="47"/>
      <c r="H1401" s="44">
        <v>117</v>
      </c>
      <c r="I1401" s="347" t="s">
        <v>44</v>
      </c>
      <c r="J1401" s="277" t="str">
        <f>IF(ISBLANK(INDEX('Policy Characteristics'!D:D,MATCH($C1401,'Policy Characteristics'!$C:$C,0))),"",INDEX('Policy Characteristics'!D:D,MATCH($C1401,'Policy Characteristics'!$C:$C,0)))</f>
        <v>R&amp;D Fuel Use Reductions</v>
      </c>
      <c r="K1401" s="276" t="str">
        <f>IF(ISBLANK(INDEX('Policy Characteristics'!E:E,MATCH($C1401,'Policy Characteristics'!$C:$C,0))),"",INDEX('Policy Characteristics'!E:E,MATCH($C1401,'Policy Characteristics'!$C:$C,0)))</f>
        <v>RnD building fuel use reduction</v>
      </c>
      <c r="L1401" s="284">
        <f>IF(ISBLANK(INDEX('Policy Characteristics'!F:F,MATCH($C1401,'Policy Characteristics'!$C:$C,0))),"",INDEX('Policy Characteristics'!F:F,MATCH($C1401,'Policy Characteristics'!$C:$C,0)))</f>
        <v>0</v>
      </c>
      <c r="M1401" s="284">
        <f>IF(ISBLANK(INDEX('Policy Characteristics'!G:G,MATCH($C1401,'Policy Characteristics'!$C:$C,0))),"",INDEX('Policy Characteristics'!G:G,MATCH($C1401,'Policy Characteristics'!$C:$C,0)))</f>
        <v>0.4</v>
      </c>
      <c r="N1401" s="284">
        <f>IF(ISBLANK(INDEX('Policy Characteristics'!H:H,MATCH($C1401,'Policy Characteristics'!$C:$C,0))),"",INDEX('Policy Characteristics'!H:H,MATCH($C1401,'Policy Characteristics'!$C:$C,0)))</f>
        <v>0.01</v>
      </c>
      <c r="O1401" s="276" t="str">
        <f>IF(ISBLANK(INDEX('Policy Characteristics'!I:I,MATCH($C1401,'Policy Characteristics'!$C:$C,0))),"",INDEX('Policy Characteristics'!I:I,MATCH($C1401,'Policy Characteristics'!$C:$C,0)))</f>
        <v>% reduction in fuel use</v>
      </c>
      <c r="P1401" s="276" t="str">
        <f>IF(ISBLANK(INDEX('Policy Characteristics'!J:J,MATCH($C1401,'Policy Characteristics'!$C:$C,0))),"",INDEX('Policy Characteristics'!J:J,MATCH($C1401,'Policy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1" s="276" t="str">
        <f>IF(ISBLANK(INDEX('Policy Characteristics'!K:K,MATCH($C1401,'Policy Characteristics'!$C:$C,0))),"",INDEX('Policy Characteristics'!K:K,MATCH($C1401,'Policy Characteristics'!$C:$C,0)))</f>
        <v>architectural-design.html#rnd</v>
      </c>
      <c r="R1401" s="276" t="str">
        <f>IF(ISBLANK(INDEX('Policy Characteristics'!L:L,MATCH($C1401,'Policy Characteristics'!$C:$C,0))),"",INDEX('Policy Characteristics'!L:L,MATCH($C1401,'Policy Characteristics'!$C:$C,0)))</f>
        <v>research-and-development.html</v>
      </c>
    </row>
    <row r="1402" spans="1:18" x14ac:dyDescent="0.25">
      <c r="A1402" s="276" t="str">
        <f>IF(ISBLANK(INDEX('Policy Characteristics'!A:A,MATCH($C1402,'Policy Characteristics'!$C:$C,0))),"",INDEX('Policy Characteristics'!A:A,MATCH($C1402,'Policy Characteristics'!$C:$C,0)))</f>
        <v>Research and Development</v>
      </c>
      <c r="B1402" s="285" t="str">
        <f>IF(ISBLANK(INDEX('Policy Characteristics'!B:B,MATCH($C1402,'Policy Characteristics'!$C:$C,0))),"",INDEX('Policy Characteristics'!B:B,MATCH($C1402,'Policy Characteristics'!$C:$C,0)))</f>
        <v>Fuel Use Reduction</v>
      </c>
      <c r="C1402" s="276" t="str">
        <f t="shared" si="64"/>
        <v>RnD Building Fuel Use Perc Reduction</v>
      </c>
      <c r="D1402" s="47" t="s">
        <v>120</v>
      </c>
      <c r="E1402" s="47"/>
      <c r="F1402" s="47" t="s">
        <v>333</v>
      </c>
      <c r="G1402" s="47"/>
      <c r="H1402" s="44">
        <v>118</v>
      </c>
      <c r="I1402" s="347" t="s">
        <v>44</v>
      </c>
      <c r="J1402" s="277" t="str">
        <f>IF(ISBLANK(INDEX('Policy Characteristics'!D:D,MATCH($C1402,'Policy Characteristics'!$C:$C,0))),"",INDEX('Policy Characteristics'!D:D,MATCH($C1402,'Policy Characteristics'!$C:$C,0)))</f>
        <v>R&amp;D Fuel Use Reductions</v>
      </c>
      <c r="K1402" s="276" t="str">
        <f>IF(ISBLANK(INDEX('Policy Characteristics'!E:E,MATCH($C1402,'Policy Characteristics'!$C:$C,0))),"",INDEX('Policy Characteristics'!E:E,MATCH($C1402,'Policy Characteristics'!$C:$C,0)))</f>
        <v>RnD building fuel use reduction</v>
      </c>
      <c r="L1402" s="284">
        <f>IF(ISBLANK(INDEX('Policy Characteristics'!F:F,MATCH($C1402,'Policy Characteristics'!$C:$C,0))),"",INDEX('Policy Characteristics'!F:F,MATCH($C1402,'Policy Characteristics'!$C:$C,0)))</f>
        <v>0</v>
      </c>
      <c r="M1402" s="284">
        <f>IF(ISBLANK(INDEX('Policy Characteristics'!G:G,MATCH($C1402,'Policy Characteristics'!$C:$C,0))),"",INDEX('Policy Characteristics'!G:G,MATCH($C1402,'Policy Characteristics'!$C:$C,0)))</f>
        <v>0.4</v>
      </c>
      <c r="N1402" s="284">
        <f>IF(ISBLANK(INDEX('Policy Characteristics'!H:H,MATCH($C1402,'Policy Characteristics'!$C:$C,0))),"",INDEX('Policy Characteristics'!H:H,MATCH($C1402,'Policy Characteristics'!$C:$C,0)))</f>
        <v>0.01</v>
      </c>
      <c r="O1402" s="276" t="str">
        <f>IF(ISBLANK(INDEX('Policy Characteristics'!I:I,MATCH($C1402,'Policy Characteristics'!$C:$C,0))),"",INDEX('Policy Characteristics'!I:I,MATCH($C1402,'Policy Characteristics'!$C:$C,0)))</f>
        <v>% reduction in fuel use</v>
      </c>
      <c r="P1402" s="276" t="str">
        <f>IF(ISBLANK(INDEX('Policy Characteristics'!J:J,MATCH($C1402,'Policy Characteristics'!$C:$C,0))),"",INDEX('Policy Characteristics'!J:J,MATCH($C1402,'Policy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2" s="276" t="str">
        <f>IF(ISBLANK(INDEX('Policy Characteristics'!K:K,MATCH($C1402,'Policy Characteristics'!$C:$C,0))),"",INDEX('Policy Characteristics'!K:K,MATCH($C1402,'Policy Characteristics'!$C:$C,0)))</f>
        <v>architectural-design.html#rnd</v>
      </c>
      <c r="R1402" s="276" t="str">
        <f>IF(ISBLANK(INDEX('Policy Characteristics'!L:L,MATCH($C1402,'Policy Characteristics'!$C:$C,0))),"",INDEX('Policy Characteristics'!L:L,MATCH($C1402,'Policy Characteristics'!$C:$C,0)))</f>
        <v>research-and-development.html</v>
      </c>
    </row>
    <row r="1403" spans="1:18" x14ac:dyDescent="0.25">
      <c r="A1403" s="276" t="str">
        <f>IF(ISBLANK(INDEX('Policy Characteristics'!A:A,MATCH($C1403,'Policy Characteristics'!$C:$C,0))),"",INDEX('Policy Characteristics'!A:A,MATCH($C1403,'Policy Characteristics'!$C:$C,0)))</f>
        <v>Research and Development</v>
      </c>
      <c r="B1403" s="285" t="str">
        <f>IF(ISBLANK(INDEX('Policy Characteristics'!B:B,MATCH($C1403,'Policy Characteristics'!$C:$C,0))),"",INDEX('Policy Characteristics'!B:B,MATCH($C1403,'Policy Characteristics'!$C:$C,0)))</f>
        <v>Fuel Use Reduction</v>
      </c>
      <c r="C1403" s="276" t="str">
        <f t="shared" si="64"/>
        <v>RnD Building Fuel Use Perc Reduction</v>
      </c>
      <c r="D1403" s="47" t="s">
        <v>121</v>
      </c>
      <c r="E1403" s="47"/>
      <c r="F1403" s="47" t="s">
        <v>334</v>
      </c>
      <c r="G1403" s="47"/>
      <c r="H1403" s="44">
        <v>119</v>
      </c>
      <c r="I1403" s="347" t="s">
        <v>44</v>
      </c>
      <c r="J1403" s="277" t="str">
        <f>IF(ISBLANK(INDEX('Policy Characteristics'!D:D,MATCH($C1403,'Policy Characteristics'!$C:$C,0))),"",INDEX('Policy Characteristics'!D:D,MATCH($C1403,'Policy Characteristics'!$C:$C,0)))</f>
        <v>R&amp;D Fuel Use Reductions</v>
      </c>
      <c r="K1403" s="276" t="str">
        <f>IF(ISBLANK(INDEX('Policy Characteristics'!E:E,MATCH($C1403,'Policy Characteristics'!$C:$C,0))),"",INDEX('Policy Characteristics'!E:E,MATCH($C1403,'Policy Characteristics'!$C:$C,0)))</f>
        <v>RnD building fuel use reduction</v>
      </c>
      <c r="L1403" s="284">
        <f>IF(ISBLANK(INDEX('Policy Characteristics'!F:F,MATCH($C1403,'Policy Characteristics'!$C:$C,0))),"",INDEX('Policy Characteristics'!F:F,MATCH($C1403,'Policy Characteristics'!$C:$C,0)))</f>
        <v>0</v>
      </c>
      <c r="M1403" s="284">
        <f>IF(ISBLANK(INDEX('Policy Characteristics'!G:G,MATCH($C1403,'Policy Characteristics'!$C:$C,0))),"",INDEX('Policy Characteristics'!G:G,MATCH($C1403,'Policy Characteristics'!$C:$C,0)))</f>
        <v>0.4</v>
      </c>
      <c r="N1403" s="284">
        <f>IF(ISBLANK(INDEX('Policy Characteristics'!H:H,MATCH($C1403,'Policy Characteristics'!$C:$C,0))),"",INDEX('Policy Characteristics'!H:H,MATCH($C1403,'Policy Characteristics'!$C:$C,0)))</f>
        <v>0.01</v>
      </c>
      <c r="O1403" s="276" t="str">
        <f>IF(ISBLANK(INDEX('Policy Characteristics'!I:I,MATCH($C1403,'Policy Characteristics'!$C:$C,0))),"",INDEX('Policy Characteristics'!I:I,MATCH($C1403,'Policy Characteristics'!$C:$C,0)))</f>
        <v>% reduction in fuel use</v>
      </c>
      <c r="P1403" s="276" t="str">
        <f>IF(ISBLANK(INDEX('Policy Characteristics'!J:J,MATCH($C1403,'Policy Characteristics'!$C:$C,0))),"",INDEX('Policy Characteristics'!J:J,MATCH($C1403,'Policy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3" s="276" t="str">
        <f>IF(ISBLANK(INDEX('Policy Characteristics'!K:K,MATCH($C1403,'Policy Characteristics'!$C:$C,0))),"",INDEX('Policy Characteristics'!K:K,MATCH($C1403,'Policy Characteristics'!$C:$C,0)))</f>
        <v>architectural-design.html#rnd</v>
      </c>
      <c r="R1403" s="276" t="str">
        <f>IF(ISBLANK(INDEX('Policy Characteristics'!L:L,MATCH($C1403,'Policy Characteristics'!$C:$C,0))),"",INDEX('Policy Characteristics'!L:L,MATCH($C1403,'Policy Characteristics'!$C:$C,0)))</f>
        <v>research-and-development.html</v>
      </c>
    </row>
    <row r="1404" spans="1:18" x14ac:dyDescent="0.25">
      <c r="A1404" s="276" t="str">
        <f>IF(ISBLANK(INDEX('Policy Characteristics'!A:A,MATCH($C1404,'Policy Characteristics'!$C:$C,0))),"",INDEX('Policy Characteristics'!A:A,MATCH($C1404,'Policy Characteristics'!$C:$C,0)))</f>
        <v>Research and Development</v>
      </c>
      <c r="B1404" s="285" t="str">
        <f>IF(ISBLANK(INDEX('Policy Characteristics'!B:B,MATCH($C1404,'Policy Characteristics'!$C:$C,0))),"",INDEX('Policy Characteristics'!B:B,MATCH($C1404,'Policy Characteristics'!$C:$C,0)))</f>
        <v>Fuel Use Reduction</v>
      </c>
      <c r="C1404" t="s">
        <v>308</v>
      </c>
      <c r="D1404" s="47"/>
      <c r="E1404" s="47"/>
      <c r="F1404" s="47" t="s">
        <v>27</v>
      </c>
      <c r="G1404" s="47"/>
      <c r="H1404" s="44">
        <v>120</v>
      </c>
      <c r="I1404" s="347" t="s">
        <v>44</v>
      </c>
      <c r="J1404" s="277" t="str">
        <f>IF(ISBLANK(INDEX('Policy Characteristics'!D:D,MATCH($C1404,'Policy Characteristics'!$C:$C,0))),"",INDEX('Policy Characteristics'!D:D,MATCH($C1404,'Policy Characteristics'!$C:$C,0)))</f>
        <v>R&amp;D Fuel Use Reductions</v>
      </c>
      <c r="K1404" s="276" t="str">
        <f>IF(ISBLANK(INDEX('Policy Characteristics'!E:E,MATCH($C1404,'Policy Characteristics'!$C:$C,0))),"",INDEX('Policy Characteristics'!E:E,MATCH($C1404,'Policy Characteristics'!$C:$C,0)))</f>
        <v>RnD CCS fuel use reduction</v>
      </c>
      <c r="L1404" s="284">
        <f>IF(ISBLANK(INDEX('Policy Characteristics'!F:F,MATCH($C1404,'Policy Characteristics'!$C:$C,0))),"",INDEX('Policy Characteristics'!F:F,MATCH($C1404,'Policy Characteristics'!$C:$C,0)))</f>
        <v>0</v>
      </c>
      <c r="M1404" s="284">
        <f>IF(ISBLANK(INDEX('Policy Characteristics'!G:G,MATCH($C1404,'Policy Characteristics'!$C:$C,0))),"",INDEX('Policy Characteristics'!G:G,MATCH($C1404,'Policy Characteristics'!$C:$C,0)))</f>
        <v>0.4</v>
      </c>
      <c r="N1404" s="284">
        <f>IF(ISBLANK(INDEX('Policy Characteristics'!H:H,MATCH($C1404,'Policy Characteristics'!$C:$C,0))),"",INDEX('Policy Characteristics'!H:H,MATCH($C1404,'Policy Characteristics'!$C:$C,0)))</f>
        <v>0.01</v>
      </c>
      <c r="O1404" s="276" t="str">
        <f>IF(ISBLANK(INDEX('Policy Characteristics'!I:I,MATCH($C1404,'Policy Characteristics'!$C:$C,0))),"",INDEX('Policy Characteristics'!I:I,MATCH($C1404,'Policy Characteristics'!$C:$C,0)))</f>
        <v>% reduction in fuel use</v>
      </c>
      <c r="P1404" s="276" t="str">
        <f>IF(ISBLANK(INDEX('Policy Characteristics'!J:J,MATCH($C1404,'Policy Characteristics'!$C:$C,0))),"",INDEX('Policy Characteristics'!J:J,MATCH($C1404,'Policy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4" s="276" t="str">
        <f>IF(ISBLANK(INDEX('Policy Characteristics'!K:K,MATCH($C1404,'Policy Characteristics'!$C:$C,0))),"",INDEX('Policy Characteristics'!K:K,MATCH($C1404,'Policy Characteristics'!$C:$C,0)))</f>
        <v>architectural-design.html#rnd</v>
      </c>
      <c r="R1404" s="276" t="str">
        <f>IF(ISBLANK(INDEX('Policy Characteristics'!L:L,MATCH($C1404,'Policy Characteristics'!$C:$C,0))),"",INDEX('Policy Characteristics'!L:L,MATCH($C1404,'Policy Characteristics'!$C:$C,0)))</f>
        <v>research-and-development.html</v>
      </c>
    </row>
    <row r="1405" spans="1:18" x14ac:dyDescent="0.25">
      <c r="A1405" s="276" t="str">
        <f>IF(ISBLANK(INDEX('Policy Characteristics'!A:A,MATCH($C1405,'Policy Characteristics'!$C:$C,0))),"",INDEX('Policy Characteristics'!A:A,MATCH($C1405,'Policy Characteristics'!$C:$C,0)))</f>
        <v>Research and Development</v>
      </c>
      <c r="B1405" s="285" t="str">
        <f>IF(ISBLANK(INDEX('Policy Characteristics'!B:B,MATCH($C1405,'Policy Characteristics'!$C:$C,0))),"",INDEX('Policy Characteristics'!B:B,MATCH($C1405,'Policy Characteristics'!$C:$C,0)))</f>
        <v>Fuel Use Reduction</v>
      </c>
      <c r="C1405" t="s">
        <v>309</v>
      </c>
      <c r="D1405" s="47" t="s">
        <v>462</v>
      </c>
      <c r="E1405" s="47"/>
      <c r="F1405" s="47" t="s">
        <v>465</v>
      </c>
      <c r="G1405" s="47"/>
      <c r="H1405" s="44">
        <v>121</v>
      </c>
      <c r="I1405" s="347" t="s">
        <v>44</v>
      </c>
      <c r="J1405" s="277" t="str">
        <f>IF(ISBLANK(INDEX('Policy Characteristics'!D:D,MATCH($C1405,'Policy Characteristics'!$C:$C,0))),"",INDEX('Policy Characteristics'!D:D,MATCH($C1405,'Policy Characteristics'!$C:$C,0)))</f>
        <v>R&amp;D Fuel Use Reductions</v>
      </c>
      <c r="K1405" s="276" t="str">
        <f>IF(ISBLANK(INDEX('Policy Characteristics'!E:E,MATCH($C1405,'Policy Characteristics'!$C:$C,0))),"",INDEX('Policy Characteristics'!E:E,MATCH($C1405,'Policy Characteristics'!$C:$C,0)))</f>
        <v>RnD electricity fuel use reduction</v>
      </c>
      <c r="L1405" s="284">
        <f>IF(ISBLANK(INDEX('Policy Characteristics'!F:F,MATCH($C1405,'Policy Characteristics'!$C:$C,0))),"",INDEX('Policy Characteristics'!F:F,MATCH($C1405,'Policy Characteristics'!$C:$C,0)))</f>
        <v>0</v>
      </c>
      <c r="M1405" s="284">
        <f>IF(ISBLANK(INDEX('Policy Characteristics'!G:G,MATCH($C1405,'Policy Characteristics'!$C:$C,0))),"",INDEX('Policy Characteristics'!G:G,MATCH($C1405,'Policy Characteristics'!$C:$C,0)))</f>
        <v>0.4</v>
      </c>
      <c r="N1405" s="284">
        <f>IF(ISBLANK(INDEX('Policy Characteristics'!H:H,MATCH($C1405,'Policy Characteristics'!$C:$C,0))),"",INDEX('Policy Characteristics'!H:H,MATCH($C1405,'Policy Characteristics'!$C:$C,0)))</f>
        <v>0.01</v>
      </c>
      <c r="O1405" s="276" t="str">
        <f>IF(ISBLANK(INDEX('Policy Characteristics'!I:I,MATCH($C1405,'Policy Characteristics'!$C:$C,0))),"",INDEX('Policy Characteristics'!I:I,MATCH($C1405,'Policy Characteristics'!$C:$C,0)))</f>
        <v>% reduction in fuel use</v>
      </c>
      <c r="P1405" s="276" t="str">
        <f>IF(ISBLANK(INDEX('Policy Characteristics'!J:J,MATCH($C1405,'Policy Characteristics'!$C:$C,0))),"",INDEX('Policy Characteristics'!J:J,MATCH($C1405,'Policy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5" s="276" t="str">
        <f>IF(ISBLANK(INDEX('Policy Characteristics'!K:K,MATCH($C1405,'Policy Characteristics'!$C:$C,0))),"",INDEX('Policy Characteristics'!K:K,MATCH($C1405,'Policy Characteristics'!$C:$C,0)))</f>
        <v>architectural-design.html#rnd</v>
      </c>
      <c r="R1405" s="276" t="str">
        <f>IF(ISBLANK(INDEX('Policy Characteristics'!L:L,MATCH($C1405,'Policy Characteristics'!$C:$C,0))),"",INDEX('Policy Characteristics'!L:L,MATCH($C1405,'Policy Characteristics'!$C:$C,0)))</f>
        <v>research-and-development.html</v>
      </c>
    </row>
    <row r="1406" spans="1:18" x14ac:dyDescent="0.25">
      <c r="A1406" s="276" t="str">
        <f>IF(ISBLANK(INDEX('Policy Characteristics'!A:A,MATCH($C1406,'Policy Characteristics'!$C:$C,0))),"",INDEX('Policy Characteristics'!A:A,MATCH($C1406,'Policy Characteristics'!$C:$C,0)))</f>
        <v>Research and Development</v>
      </c>
      <c r="B1406" s="285" t="str">
        <f>IF(ISBLANK(INDEX('Policy Characteristics'!B:B,MATCH($C1406,'Policy Characteristics'!$C:$C,0))),"",INDEX('Policy Characteristics'!B:B,MATCH($C1406,'Policy Characteristics'!$C:$C,0)))</f>
        <v>Fuel Use Reduction</v>
      </c>
      <c r="C1406" s="276" t="str">
        <f t="shared" ref="C1406:C1413" si="65">C$1405</f>
        <v>RnD Electricity Fuel Use Perc Reduction</v>
      </c>
      <c r="D1406" s="6" t="s">
        <v>3578</v>
      </c>
      <c r="E1406" s="47"/>
      <c r="F1406" s="6" t="s">
        <v>3591</v>
      </c>
      <c r="G1406" s="47"/>
      <c r="H1406" s="44">
        <v>122</v>
      </c>
      <c r="I1406" s="347" t="s">
        <v>44</v>
      </c>
      <c r="J1406" s="277" t="str">
        <f>IF(ISBLANK(INDEX('Policy Characteristics'!D:D,MATCH($C1406,'Policy Characteristics'!$C:$C,0))),"",INDEX('Policy Characteristics'!D:D,MATCH($C1406,'Policy Characteristics'!$C:$C,0)))</f>
        <v>R&amp;D Fuel Use Reductions</v>
      </c>
      <c r="K1406" s="276" t="str">
        <f>IF(ISBLANK(INDEX('Policy Characteristics'!E:E,MATCH($C1406,'Policy Characteristics'!$C:$C,0))),"",INDEX('Policy Characteristics'!E:E,MATCH($C1406,'Policy Characteristics'!$C:$C,0)))</f>
        <v>RnD electricity fuel use reduction</v>
      </c>
      <c r="L1406" s="284">
        <f>IF(ISBLANK(INDEX('Policy Characteristics'!F:F,MATCH($C1406,'Policy Characteristics'!$C:$C,0))),"",INDEX('Policy Characteristics'!F:F,MATCH($C1406,'Policy Characteristics'!$C:$C,0)))</f>
        <v>0</v>
      </c>
      <c r="M1406" s="284">
        <f>IF(ISBLANK(INDEX('Policy Characteristics'!G:G,MATCH($C1406,'Policy Characteristics'!$C:$C,0))),"",INDEX('Policy Characteristics'!G:G,MATCH($C1406,'Policy Characteristics'!$C:$C,0)))</f>
        <v>0.4</v>
      </c>
      <c r="N1406" s="284">
        <f>IF(ISBLANK(INDEX('Policy Characteristics'!H:H,MATCH($C1406,'Policy Characteristics'!$C:$C,0))),"",INDEX('Policy Characteristics'!H:H,MATCH($C1406,'Policy Characteristics'!$C:$C,0)))</f>
        <v>0.01</v>
      </c>
      <c r="O1406" s="276" t="str">
        <f>IF(ISBLANK(INDEX('Policy Characteristics'!I:I,MATCH($C1406,'Policy Characteristics'!$C:$C,0))),"",INDEX('Policy Characteristics'!I:I,MATCH($C1406,'Policy Characteristics'!$C:$C,0)))</f>
        <v>% reduction in fuel use</v>
      </c>
      <c r="P1406" s="276" t="str">
        <f>IF(ISBLANK(INDEX('Policy Characteristics'!J:J,MATCH($C1406,'Policy Characteristics'!$C:$C,0))),"",INDEX('Policy Characteristics'!J:J,MATCH($C1406,'Policy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6" s="276" t="str">
        <f>IF(ISBLANK(INDEX('Policy Characteristics'!K:K,MATCH($C1406,'Policy Characteristics'!$C:$C,0))),"",INDEX('Policy Characteristics'!K:K,MATCH($C1406,'Policy Characteristics'!$C:$C,0)))</f>
        <v>architectural-design.html#rnd</v>
      </c>
      <c r="R1406" s="276" t="str">
        <f>IF(ISBLANK(INDEX('Policy Characteristics'!L:L,MATCH($C1406,'Policy Characteristics'!$C:$C,0))),"",INDEX('Policy Characteristics'!L:L,MATCH($C1406,'Policy Characteristics'!$C:$C,0)))</f>
        <v>research-and-development.html</v>
      </c>
    </row>
    <row r="1407" spans="1:18" x14ac:dyDescent="0.25">
      <c r="A1407" s="276" t="str">
        <f>IF(ISBLANK(INDEX('Policy Characteristics'!A:A,MATCH($C1407,'Policy Characteristics'!$C:$C,0))),"",INDEX('Policy Characteristics'!A:A,MATCH($C1407,'Policy Characteristics'!$C:$C,0)))</f>
        <v>Research and Development</v>
      </c>
      <c r="B1407" s="285" t="str">
        <f>IF(ISBLANK(INDEX('Policy Characteristics'!B:B,MATCH($C1407,'Policy Characteristics'!$C:$C,0))),"",INDEX('Policy Characteristics'!B:B,MATCH($C1407,'Policy Characteristics'!$C:$C,0)))</f>
        <v>Fuel Use Reduction</v>
      </c>
      <c r="C1407" s="276" t="str">
        <f t="shared" si="65"/>
        <v>RnD Electricity Fuel Use Perc Reduction</v>
      </c>
      <c r="D1407" s="6" t="s">
        <v>3579</v>
      </c>
      <c r="E1407" s="47"/>
      <c r="F1407" s="6" t="s">
        <v>3592</v>
      </c>
      <c r="G1407" s="47"/>
      <c r="H1407" s="44">
        <v>123</v>
      </c>
      <c r="I1407" s="347" t="s">
        <v>44</v>
      </c>
      <c r="J1407" s="277" t="str">
        <f>IF(ISBLANK(INDEX('Policy Characteristics'!D:D,MATCH($C1407,'Policy Characteristics'!$C:$C,0))),"",INDEX('Policy Characteristics'!D:D,MATCH($C1407,'Policy Characteristics'!$C:$C,0)))</f>
        <v>R&amp;D Fuel Use Reductions</v>
      </c>
      <c r="K1407" s="276" t="str">
        <f>IF(ISBLANK(INDEX('Policy Characteristics'!E:E,MATCH($C1407,'Policy Characteristics'!$C:$C,0))),"",INDEX('Policy Characteristics'!E:E,MATCH($C1407,'Policy Characteristics'!$C:$C,0)))</f>
        <v>RnD electricity fuel use reduction</v>
      </c>
      <c r="L1407" s="284">
        <f>IF(ISBLANK(INDEX('Policy Characteristics'!F:F,MATCH($C1407,'Policy Characteristics'!$C:$C,0))),"",INDEX('Policy Characteristics'!F:F,MATCH($C1407,'Policy Characteristics'!$C:$C,0)))</f>
        <v>0</v>
      </c>
      <c r="M1407" s="284">
        <f>IF(ISBLANK(INDEX('Policy Characteristics'!G:G,MATCH($C1407,'Policy Characteristics'!$C:$C,0))),"",INDEX('Policy Characteristics'!G:G,MATCH($C1407,'Policy Characteristics'!$C:$C,0)))</f>
        <v>0.4</v>
      </c>
      <c r="N1407" s="284">
        <f>IF(ISBLANK(INDEX('Policy Characteristics'!H:H,MATCH($C1407,'Policy Characteristics'!$C:$C,0))),"",INDEX('Policy Characteristics'!H:H,MATCH($C1407,'Policy Characteristics'!$C:$C,0)))</f>
        <v>0.01</v>
      </c>
      <c r="O1407" s="276" t="str">
        <f>IF(ISBLANK(INDEX('Policy Characteristics'!I:I,MATCH($C1407,'Policy Characteristics'!$C:$C,0))),"",INDEX('Policy Characteristics'!I:I,MATCH($C1407,'Policy Characteristics'!$C:$C,0)))</f>
        <v>% reduction in fuel use</v>
      </c>
      <c r="P1407" s="276" t="str">
        <f>IF(ISBLANK(INDEX('Policy Characteristics'!J:J,MATCH($C1407,'Policy Characteristics'!$C:$C,0))),"",INDEX('Policy Characteristics'!J:J,MATCH($C1407,'Policy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7" s="276" t="str">
        <f>IF(ISBLANK(INDEX('Policy Characteristics'!K:K,MATCH($C1407,'Policy Characteristics'!$C:$C,0))),"",INDEX('Policy Characteristics'!K:K,MATCH($C1407,'Policy Characteristics'!$C:$C,0)))</f>
        <v>architectural-design.html#rnd</v>
      </c>
      <c r="R1407" s="276" t="str">
        <f>IF(ISBLANK(INDEX('Policy Characteristics'!L:L,MATCH($C1407,'Policy Characteristics'!$C:$C,0))),"",INDEX('Policy Characteristics'!L:L,MATCH($C1407,'Policy Characteristics'!$C:$C,0)))</f>
        <v>research-and-development.html</v>
      </c>
    </row>
    <row r="1408" spans="1:18" x14ac:dyDescent="0.25">
      <c r="A1408" s="276" t="str">
        <f>IF(ISBLANK(INDEX('Policy Characteristics'!A:A,MATCH($C1408,'Policy Characteristics'!$C:$C,0))),"",INDEX('Policy Characteristics'!A:A,MATCH($C1408,'Policy Characteristics'!$C:$C,0)))</f>
        <v>Research and Development</v>
      </c>
      <c r="B1408" s="285" t="str">
        <f>IF(ISBLANK(INDEX('Policy Characteristics'!B:B,MATCH($C1408,'Policy Characteristics'!$C:$C,0))),"",INDEX('Policy Characteristics'!B:B,MATCH($C1408,'Policy Characteristics'!$C:$C,0)))</f>
        <v>Fuel Use Reduction</v>
      </c>
      <c r="C1408" s="276" t="str">
        <f t="shared" si="65"/>
        <v>RnD Electricity Fuel Use Perc Reduction</v>
      </c>
      <c r="D1408" s="6" t="s">
        <v>77</v>
      </c>
      <c r="E1408" s="47"/>
      <c r="F1408" s="6" t="s">
        <v>3593</v>
      </c>
      <c r="G1408" s="47"/>
      <c r="H1408" s="44">
        <v>751</v>
      </c>
      <c r="I1408" s="347" t="s">
        <v>45</v>
      </c>
      <c r="J1408" s="277" t="str">
        <f>IF(ISBLANK(INDEX('Policy Characteristics'!D:D,MATCH($C1408,'Policy Characteristics'!$C:$C,0))),"",INDEX('Policy Characteristics'!D:D,MATCH($C1408,'Policy Characteristics'!$C:$C,0)))</f>
        <v>R&amp;D Fuel Use Reductions</v>
      </c>
      <c r="K1408" s="276" t="str">
        <f>IF(ISBLANK(INDEX('Policy Characteristics'!E:E,MATCH($C1408,'Policy Characteristics'!$C:$C,0))),"",INDEX('Policy Characteristics'!E:E,MATCH($C1408,'Policy Characteristics'!$C:$C,0)))</f>
        <v>RnD electricity fuel use reduction</v>
      </c>
      <c r="L1408" s="284">
        <f>IF(ISBLANK(INDEX('Policy Characteristics'!F:F,MATCH($C1408,'Policy Characteristics'!$C:$C,0))),"",INDEX('Policy Characteristics'!F:F,MATCH($C1408,'Policy Characteristics'!$C:$C,0)))</f>
        <v>0</v>
      </c>
      <c r="M1408" s="284">
        <f>IF(ISBLANK(INDEX('Policy Characteristics'!G:G,MATCH($C1408,'Policy Characteristics'!$C:$C,0))),"",INDEX('Policy Characteristics'!G:G,MATCH($C1408,'Policy Characteristics'!$C:$C,0)))</f>
        <v>0.4</v>
      </c>
      <c r="N1408" s="284">
        <f>IF(ISBLANK(INDEX('Policy Characteristics'!H:H,MATCH($C1408,'Policy Characteristics'!$C:$C,0))),"",INDEX('Policy Characteristics'!H:H,MATCH($C1408,'Policy Characteristics'!$C:$C,0)))</f>
        <v>0.01</v>
      </c>
      <c r="O1408" s="276" t="str">
        <f>IF(ISBLANK(INDEX('Policy Characteristics'!I:I,MATCH($C1408,'Policy Characteristics'!$C:$C,0))),"",INDEX('Policy Characteristics'!I:I,MATCH($C1408,'Policy Characteristics'!$C:$C,0)))</f>
        <v>% reduction in fuel use</v>
      </c>
      <c r="P1408" s="276" t="str">
        <f>IF(ISBLANK(INDEX('Policy Characteristics'!J:J,MATCH($C1408,'Policy Characteristics'!$C:$C,0))),"",INDEX('Policy Characteristics'!J:J,MATCH($C1408,'Policy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8" s="276" t="str">
        <f>IF(ISBLANK(INDEX('Policy Characteristics'!K:K,MATCH($C1408,'Policy Characteristics'!$C:$C,0))),"",INDEX('Policy Characteristics'!K:K,MATCH($C1408,'Policy Characteristics'!$C:$C,0)))</f>
        <v>architectural-design.html#rnd</v>
      </c>
      <c r="R1408" s="276" t="str">
        <f>IF(ISBLANK(INDEX('Policy Characteristics'!L:L,MATCH($C1408,'Policy Characteristics'!$C:$C,0))),"",INDEX('Policy Characteristics'!L:L,MATCH($C1408,'Policy Characteristics'!$C:$C,0)))</f>
        <v>research-and-development.html</v>
      </c>
    </row>
    <row r="1409" spans="1:18" x14ac:dyDescent="0.25">
      <c r="A1409" s="276" t="str">
        <f>IF(ISBLANK(INDEX('Policy Characteristics'!A:A,MATCH($C1409,'Policy Characteristics'!$C:$C,0))),"",INDEX('Policy Characteristics'!A:A,MATCH($C1409,'Policy Characteristics'!$C:$C,0)))</f>
        <v>Research and Development</v>
      </c>
      <c r="B1409" s="285" t="str">
        <f>IF(ISBLANK(INDEX('Policy Characteristics'!B:B,MATCH($C1409,'Policy Characteristics'!$C:$C,0))),"",INDEX('Policy Characteristics'!B:B,MATCH($C1409,'Policy Characteristics'!$C:$C,0)))</f>
        <v>Fuel Use Reduction</v>
      </c>
      <c r="C1409" s="276" t="str">
        <f t="shared" si="65"/>
        <v>RnD Electricity Fuel Use Perc Reduction</v>
      </c>
      <c r="D1409" s="6" t="s">
        <v>78</v>
      </c>
      <c r="E1409" s="47"/>
      <c r="F1409" s="6" t="s">
        <v>335</v>
      </c>
      <c r="G1409" s="47"/>
      <c r="H1409" s="44">
        <v>752</v>
      </c>
      <c r="I1409" s="347" t="s">
        <v>45</v>
      </c>
      <c r="J1409" s="277" t="str">
        <f>IF(ISBLANK(INDEX('Policy Characteristics'!D:D,MATCH($C1409,'Policy Characteristics'!$C:$C,0))),"",INDEX('Policy Characteristics'!D:D,MATCH($C1409,'Policy Characteristics'!$C:$C,0)))</f>
        <v>R&amp;D Fuel Use Reductions</v>
      </c>
      <c r="K1409" s="276" t="str">
        <f>IF(ISBLANK(INDEX('Policy Characteristics'!E:E,MATCH($C1409,'Policy Characteristics'!$C:$C,0))),"",INDEX('Policy Characteristics'!E:E,MATCH($C1409,'Policy Characteristics'!$C:$C,0)))</f>
        <v>RnD electricity fuel use reduction</v>
      </c>
      <c r="L1409" s="284">
        <f>IF(ISBLANK(INDEX('Policy Characteristics'!F:F,MATCH($C1409,'Policy Characteristics'!$C:$C,0))),"",INDEX('Policy Characteristics'!F:F,MATCH($C1409,'Policy Characteristics'!$C:$C,0)))</f>
        <v>0</v>
      </c>
      <c r="M1409" s="284">
        <f>IF(ISBLANK(INDEX('Policy Characteristics'!G:G,MATCH($C1409,'Policy Characteristics'!$C:$C,0))),"",INDEX('Policy Characteristics'!G:G,MATCH($C1409,'Policy Characteristics'!$C:$C,0)))</f>
        <v>0.4</v>
      </c>
      <c r="N1409" s="284">
        <f>IF(ISBLANK(INDEX('Policy Characteristics'!H:H,MATCH($C1409,'Policy Characteristics'!$C:$C,0))),"",INDEX('Policy Characteristics'!H:H,MATCH($C1409,'Policy Characteristics'!$C:$C,0)))</f>
        <v>0.01</v>
      </c>
      <c r="O1409" s="276" t="str">
        <f>IF(ISBLANK(INDEX('Policy Characteristics'!I:I,MATCH($C1409,'Policy Characteristics'!$C:$C,0))),"",INDEX('Policy Characteristics'!I:I,MATCH($C1409,'Policy Characteristics'!$C:$C,0)))</f>
        <v>% reduction in fuel use</v>
      </c>
      <c r="P1409" s="276" t="str">
        <f>IF(ISBLANK(INDEX('Policy Characteristics'!J:J,MATCH($C1409,'Policy Characteristics'!$C:$C,0))),"",INDEX('Policy Characteristics'!J:J,MATCH($C1409,'Policy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09" s="276" t="str">
        <f>IF(ISBLANK(INDEX('Policy Characteristics'!K:K,MATCH($C1409,'Policy Characteristics'!$C:$C,0))),"",INDEX('Policy Characteristics'!K:K,MATCH($C1409,'Policy Characteristics'!$C:$C,0)))</f>
        <v>architectural-design.html#rnd</v>
      </c>
      <c r="R1409" s="276" t="str">
        <f>IF(ISBLANK(INDEX('Policy Characteristics'!L:L,MATCH($C1409,'Policy Characteristics'!$C:$C,0))),"",INDEX('Policy Characteristics'!L:L,MATCH($C1409,'Policy Characteristics'!$C:$C,0)))</f>
        <v>research-and-development.html</v>
      </c>
    </row>
    <row r="1410" spans="1:18" x14ac:dyDescent="0.25">
      <c r="A1410" s="276" t="str">
        <f>IF(ISBLANK(INDEX('Policy Characteristics'!A:A,MATCH($C1410,'Policy Characteristics'!$C:$C,0))),"",INDEX('Policy Characteristics'!A:A,MATCH($C1410,'Policy Characteristics'!$C:$C,0)))</f>
        <v>Research and Development</v>
      </c>
      <c r="B1410" s="285" t="str">
        <f>IF(ISBLANK(INDEX('Policy Characteristics'!B:B,MATCH($C1410,'Policy Characteristics'!$C:$C,0))),"",INDEX('Policy Characteristics'!B:B,MATCH($C1410,'Policy Characteristics'!$C:$C,0)))</f>
        <v>Fuel Use Reduction</v>
      </c>
      <c r="C1410" s="276" t="str">
        <f t="shared" si="65"/>
        <v>RnD Electricity Fuel Use Perc Reduction</v>
      </c>
      <c r="D1410" s="6" t="s">
        <v>463</v>
      </c>
      <c r="E1410" s="47"/>
      <c r="F1410" s="6" t="s">
        <v>467</v>
      </c>
      <c r="G1410" s="47"/>
      <c r="H1410" s="44">
        <v>753</v>
      </c>
      <c r="I1410" s="347" t="s">
        <v>45</v>
      </c>
      <c r="J1410" s="277" t="str">
        <f>IF(ISBLANK(INDEX('Policy Characteristics'!D:D,MATCH($C1410,'Policy Characteristics'!$C:$C,0))),"",INDEX('Policy Characteristics'!D:D,MATCH($C1410,'Policy Characteristics'!$C:$C,0)))</f>
        <v>R&amp;D Fuel Use Reductions</v>
      </c>
      <c r="K1410" s="276" t="str">
        <f>IF(ISBLANK(INDEX('Policy Characteristics'!E:E,MATCH($C1410,'Policy Characteristics'!$C:$C,0))),"",INDEX('Policy Characteristics'!E:E,MATCH($C1410,'Policy Characteristics'!$C:$C,0)))</f>
        <v>RnD electricity fuel use reduction</v>
      </c>
      <c r="L1410" s="284">
        <f>IF(ISBLANK(INDEX('Policy Characteristics'!F:F,MATCH($C1410,'Policy Characteristics'!$C:$C,0))),"",INDEX('Policy Characteristics'!F:F,MATCH($C1410,'Policy Characteristics'!$C:$C,0)))</f>
        <v>0</v>
      </c>
      <c r="M1410" s="284">
        <f>IF(ISBLANK(INDEX('Policy Characteristics'!G:G,MATCH($C1410,'Policy Characteristics'!$C:$C,0))),"",INDEX('Policy Characteristics'!G:G,MATCH($C1410,'Policy Characteristics'!$C:$C,0)))</f>
        <v>0.4</v>
      </c>
      <c r="N1410" s="284">
        <f>IF(ISBLANK(INDEX('Policy Characteristics'!H:H,MATCH($C1410,'Policy Characteristics'!$C:$C,0))),"",INDEX('Policy Characteristics'!H:H,MATCH($C1410,'Policy Characteristics'!$C:$C,0)))</f>
        <v>0.01</v>
      </c>
      <c r="O1410" s="276" t="str">
        <f>IF(ISBLANK(INDEX('Policy Characteristics'!I:I,MATCH($C1410,'Policy Characteristics'!$C:$C,0))),"",INDEX('Policy Characteristics'!I:I,MATCH($C1410,'Policy Characteristics'!$C:$C,0)))</f>
        <v>% reduction in fuel use</v>
      </c>
      <c r="P1410" s="276" t="str">
        <f>IF(ISBLANK(INDEX('Policy Characteristics'!J:J,MATCH($C1410,'Policy Characteristics'!$C:$C,0))),"",INDEX('Policy Characteristics'!J:J,MATCH($C1410,'Policy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0" s="276" t="str">
        <f>IF(ISBLANK(INDEX('Policy Characteristics'!K:K,MATCH($C1410,'Policy Characteristics'!$C:$C,0))),"",INDEX('Policy Characteristics'!K:K,MATCH($C1410,'Policy Characteristics'!$C:$C,0)))</f>
        <v>architectural-design.html#rnd</v>
      </c>
      <c r="R1410" s="276" t="str">
        <f>IF(ISBLANK(INDEX('Policy Characteristics'!L:L,MATCH($C1410,'Policy Characteristics'!$C:$C,0))),"",INDEX('Policy Characteristics'!L:L,MATCH($C1410,'Policy Characteristics'!$C:$C,0)))</f>
        <v>research-and-development.html</v>
      </c>
    </row>
    <row r="1411" spans="1:18" x14ac:dyDescent="0.25">
      <c r="A1411" s="276" t="str">
        <f>IF(ISBLANK(INDEX('Policy Characteristics'!A:A,MATCH($C1411,'Policy Characteristics'!$C:$C,0))),"",INDEX('Policy Characteristics'!A:A,MATCH($C1411,'Policy Characteristics'!$C:$C,0)))</f>
        <v>Research and Development</v>
      </c>
      <c r="B1411" s="285" t="str">
        <f>IF(ISBLANK(INDEX('Policy Characteristics'!B:B,MATCH($C1411,'Policy Characteristics'!$C:$C,0))),"",INDEX('Policy Characteristics'!B:B,MATCH($C1411,'Policy Characteristics'!$C:$C,0)))</f>
        <v>Fuel Use Reduction</v>
      </c>
      <c r="C1411" s="276" t="str">
        <f t="shared" si="65"/>
        <v>RnD Electricity Fuel Use Perc Reduction</v>
      </c>
      <c r="D1411" s="6" t="s">
        <v>79</v>
      </c>
      <c r="E1411" s="47"/>
      <c r="F1411" s="6" t="s">
        <v>336</v>
      </c>
      <c r="G1411" s="47"/>
      <c r="H1411" s="44">
        <v>754</v>
      </c>
      <c r="I1411" s="347" t="s">
        <v>45</v>
      </c>
      <c r="J1411" s="277" t="str">
        <f>IF(ISBLANK(INDEX('Policy Characteristics'!D:D,MATCH($C1411,'Policy Characteristics'!$C:$C,0))),"",INDEX('Policy Characteristics'!D:D,MATCH($C1411,'Policy Characteristics'!$C:$C,0)))</f>
        <v>R&amp;D Fuel Use Reductions</v>
      </c>
      <c r="K1411" s="276" t="str">
        <f>IF(ISBLANK(INDEX('Policy Characteristics'!E:E,MATCH($C1411,'Policy Characteristics'!$C:$C,0))),"",INDEX('Policy Characteristics'!E:E,MATCH($C1411,'Policy Characteristics'!$C:$C,0)))</f>
        <v>RnD electricity fuel use reduction</v>
      </c>
      <c r="L1411" s="284">
        <f>IF(ISBLANK(INDEX('Policy Characteristics'!F:F,MATCH($C1411,'Policy Characteristics'!$C:$C,0))),"",INDEX('Policy Characteristics'!F:F,MATCH($C1411,'Policy Characteristics'!$C:$C,0)))</f>
        <v>0</v>
      </c>
      <c r="M1411" s="284">
        <f>IF(ISBLANK(INDEX('Policy Characteristics'!G:G,MATCH($C1411,'Policy Characteristics'!$C:$C,0))),"",INDEX('Policy Characteristics'!G:G,MATCH($C1411,'Policy Characteristics'!$C:$C,0)))</f>
        <v>0.4</v>
      </c>
      <c r="N1411" s="284">
        <f>IF(ISBLANK(INDEX('Policy Characteristics'!H:H,MATCH($C1411,'Policy Characteristics'!$C:$C,0))),"",INDEX('Policy Characteristics'!H:H,MATCH($C1411,'Policy Characteristics'!$C:$C,0)))</f>
        <v>0.01</v>
      </c>
      <c r="O1411" s="276" t="str">
        <f>IF(ISBLANK(INDEX('Policy Characteristics'!I:I,MATCH($C1411,'Policy Characteristics'!$C:$C,0))),"",INDEX('Policy Characteristics'!I:I,MATCH($C1411,'Policy Characteristics'!$C:$C,0)))</f>
        <v>% reduction in fuel use</v>
      </c>
      <c r="P1411" s="276" t="str">
        <f>IF(ISBLANK(INDEX('Policy Characteristics'!J:J,MATCH($C1411,'Policy Characteristics'!$C:$C,0))),"",INDEX('Policy Characteristics'!J:J,MATCH($C1411,'Policy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1" s="276" t="str">
        <f>IF(ISBLANK(INDEX('Policy Characteristics'!K:K,MATCH($C1411,'Policy Characteristics'!$C:$C,0))),"",INDEX('Policy Characteristics'!K:K,MATCH($C1411,'Policy Characteristics'!$C:$C,0)))</f>
        <v>architectural-design.html#rnd</v>
      </c>
      <c r="R1411" s="276" t="str">
        <f>IF(ISBLANK(INDEX('Policy Characteristics'!L:L,MATCH($C1411,'Policy Characteristics'!$C:$C,0))),"",INDEX('Policy Characteristics'!L:L,MATCH($C1411,'Policy Characteristics'!$C:$C,0)))</f>
        <v>research-and-development.html</v>
      </c>
    </row>
    <row r="1412" spans="1:18" x14ac:dyDescent="0.25">
      <c r="A1412" s="276" t="str">
        <f>IF(ISBLANK(INDEX('Policy Characteristics'!A:A,MATCH($C1412,'Policy Characteristics'!$C:$C,0))),"",INDEX('Policy Characteristics'!A:A,MATCH($C1412,'Policy Characteristics'!$C:$C,0)))</f>
        <v>Research and Development</v>
      </c>
      <c r="B1412" s="285" t="str">
        <f>IF(ISBLANK(INDEX('Policy Characteristics'!B:B,MATCH($C1412,'Policy Characteristics'!$C:$C,0))),"",INDEX('Policy Characteristics'!B:B,MATCH($C1412,'Policy Characteristics'!$C:$C,0)))</f>
        <v>Fuel Use Reduction</v>
      </c>
      <c r="C1412" s="276" t="str">
        <f t="shared" si="65"/>
        <v>RnD Electricity Fuel Use Perc Reduction</v>
      </c>
      <c r="D1412" s="6" t="s">
        <v>80</v>
      </c>
      <c r="E1412" s="47"/>
      <c r="F1412" s="6" t="s">
        <v>337</v>
      </c>
      <c r="G1412" s="47"/>
      <c r="H1412" s="44">
        <v>124</v>
      </c>
      <c r="I1412" s="347" t="s">
        <v>45</v>
      </c>
      <c r="J1412" s="277" t="str">
        <f>IF(ISBLANK(INDEX('Policy Characteristics'!D:D,MATCH($C1412,'Policy Characteristics'!$C:$C,0))),"",INDEX('Policy Characteristics'!D:D,MATCH($C1412,'Policy Characteristics'!$C:$C,0)))</f>
        <v>R&amp;D Fuel Use Reductions</v>
      </c>
      <c r="K1412" s="276" t="str">
        <f>IF(ISBLANK(INDEX('Policy Characteristics'!E:E,MATCH($C1412,'Policy Characteristics'!$C:$C,0))),"",INDEX('Policy Characteristics'!E:E,MATCH($C1412,'Policy Characteristics'!$C:$C,0)))</f>
        <v>RnD electricity fuel use reduction</v>
      </c>
      <c r="L1412" s="284">
        <f>IF(ISBLANK(INDEX('Policy Characteristics'!F:F,MATCH($C1412,'Policy Characteristics'!$C:$C,0))),"",INDEX('Policy Characteristics'!F:F,MATCH($C1412,'Policy Characteristics'!$C:$C,0)))</f>
        <v>0</v>
      </c>
      <c r="M1412" s="284">
        <f>IF(ISBLANK(INDEX('Policy Characteristics'!G:G,MATCH($C1412,'Policy Characteristics'!$C:$C,0))),"",INDEX('Policy Characteristics'!G:G,MATCH($C1412,'Policy Characteristics'!$C:$C,0)))</f>
        <v>0.4</v>
      </c>
      <c r="N1412" s="284">
        <f>IF(ISBLANK(INDEX('Policy Characteristics'!H:H,MATCH($C1412,'Policy Characteristics'!$C:$C,0))),"",INDEX('Policy Characteristics'!H:H,MATCH($C1412,'Policy Characteristics'!$C:$C,0)))</f>
        <v>0.01</v>
      </c>
      <c r="O1412" s="276" t="str">
        <f>IF(ISBLANK(INDEX('Policy Characteristics'!I:I,MATCH($C1412,'Policy Characteristics'!$C:$C,0))),"",INDEX('Policy Characteristics'!I:I,MATCH($C1412,'Policy Characteristics'!$C:$C,0)))</f>
        <v>% reduction in fuel use</v>
      </c>
      <c r="P1412" s="276" t="str">
        <f>IF(ISBLANK(INDEX('Policy Characteristics'!J:J,MATCH($C1412,'Policy Characteristics'!$C:$C,0))),"",INDEX('Policy Characteristics'!J:J,MATCH($C1412,'Policy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2" s="276" t="str">
        <f>IF(ISBLANK(INDEX('Policy Characteristics'!K:K,MATCH($C1412,'Policy Characteristics'!$C:$C,0))),"",INDEX('Policy Characteristics'!K:K,MATCH($C1412,'Policy Characteristics'!$C:$C,0)))</f>
        <v>architectural-design.html#rnd</v>
      </c>
      <c r="R1412" s="276" t="str">
        <f>IF(ISBLANK(INDEX('Policy Characteristics'!L:L,MATCH($C1412,'Policy Characteristics'!$C:$C,0))),"",INDEX('Policy Characteristics'!L:L,MATCH($C1412,'Policy Characteristics'!$C:$C,0)))</f>
        <v>research-and-development.html</v>
      </c>
    </row>
    <row r="1413" spans="1:18" x14ac:dyDescent="0.25">
      <c r="A1413" s="276" t="str">
        <f>IF(ISBLANK(INDEX('Policy Characteristics'!A:A,MATCH($C1413,'Policy Characteristics'!$C:$C,0))),"",INDEX('Policy Characteristics'!A:A,MATCH($C1413,'Policy Characteristics'!$C:$C,0)))</f>
        <v>Research and Development</v>
      </c>
      <c r="B1413" s="285" t="str">
        <f>IF(ISBLANK(INDEX('Policy Characteristics'!B:B,MATCH($C1413,'Policy Characteristics'!$C:$C,0))),"",INDEX('Policy Characteristics'!B:B,MATCH($C1413,'Policy Characteristics'!$C:$C,0)))</f>
        <v>Fuel Use Reduction</v>
      </c>
      <c r="C1413" s="276" t="str">
        <f t="shared" si="65"/>
        <v>RnD Electricity Fuel Use Perc Reduction</v>
      </c>
      <c r="D1413" s="6" t="s">
        <v>81</v>
      </c>
      <c r="E1413" s="47"/>
      <c r="F1413" s="6" t="s">
        <v>338</v>
      </c>
      <c r="G1413" s="47"/>
      <c r="H1413" s="44">
        <v>193</v>
      </c>
      <c r="I1413" s="347" t="s">
        <v>44</v>
      </c>
      <c r="J1413" s="277" t="str">
        <f>IF(ISBLANK(INDEX('Policy Characteristics'!D:D,MATCH($C1413,'Policy Characteristics'!$C:$C,0))),"",INDEX('Policy Characteristics'!D:D,MATCH($C1413,'Policy Characteristics'!$C:$C,0)))</f>
        <v>R&amp;D Fuel Use Reductions</v>
      </c>
      <c r="K1413" s="276" t="str">
        <f>IF(ISBLANK(INDEX('Policy Characteristics'!E:E,MATCH($C1413,'Policy Characteristics'!$C:$C,0))),"",INDEX('Policy Characteristics'!E:E,MATCH($C1413,'Policy Characteristics'!$C:$C,0)))</f>
        <v>RnD electricity fuel use reduction</v>
      </c>
      <c r="L1413" s="284">
        <f>IF(ISBLANK(INDEX('Policy Characteristics'!F:F,MATCH($C1413,'Policy Characteristics'!$C:$C,0))),"",INDEX('Policy Characteristics'!F:F,MATCH($C1413,'Policy Characteristics'!$C:$C,0)))</f>
        <v>0</v>
      </c>
      <c r="M1413" s="284">
        <f>IF(ISBLANK(INDEX('Policy Characteristics'!G:G,MATCH($C1413,'Policy Characteristics'!$C:$C,0))),"",INDEX('Policy Characteristics'!G:G,MATCH($C1413,'Policy Characteristics'!$C:$C,0)))</f>
        <v>0.4</v>
      </c>
      <c r="N1413" s="284">
        <f>IF(ISBLANK(INDEX('Policy Characteristics'!H:H,MATCH($C1413,'Policy Characteristics'!$C:$C,0))),"",INDEX('Policy Characteristics'!H:H,MATCH($C1413,'Policy Characteristics'!$C:$C,0)))</f>
        <v>0.01</v>
      </c>
      <c r="O1413" s="276" t="str">
        <f>IF(ISBLANK(INDEX('Policy Characteristics'!I:I,MATCH($C1413,'Policy Characteristics'!$C:$C,0))),"",INDEX('Policy Characteristics'!I:I,MATCH($C1413,'Policy Characteristics'!$C:$C,0)))</f>
        <v>% reduction in fuel use</v>
      </c>
      <c r="P1413" s="276" t="str">
        <f>IF(ISBLANK(INDEX('Policy Characteristics'!J:J,MATCH($C1413,'Policy Characteristics'!$C:$C,0))),"",INDEX('Policy Characteristics'!J:J,MATCH($C1413,'Policy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3" s="276" t="str">
        <f>IF(ISBLANK(INDEX('Policy Characteristics'!K:K,MATCH($C1413,'Policy Characteristics'!$C:$C,0))),"",INDEX('Policy Characteristics'!K:K,MATCH($C1413,'Policy Characteristics'!$C:$C,0)))</f>
        <v>architectural-design.html#rnd</v>
      </c>
      <c r="R1413" s="276" t="str">
        <f>IF(ISBLANK(INDEX('Policy Characteristics'!L:L,MATCH($C1413,'Policy Characteristics'!$C:$C,0))),"",INDEX('Policy Characteristics'!L:L,MATCH($C1413,'Policy Characteristics'!$C:$C,0)))</f>
        <v>research-and-development.html</v>
      </c>
    </row>
    <row r="1414" spans="1:18" x14ac:dyDescent="0.25">
      <c r="A1414" s="276" t="str">
        <f>IF(ISBLANK(INDEX('Policy Characteristics'!A:A,MATCH($C1414,'Policy Characteristics'!$C:$C,0))),"",INDEX('Policy Characteristics'!A:A,MATCH($C1414,'Policy Characteristics'!$C:$C,0)))</f>
        <v>Research and Development</v>
      </c>
      <c r="B1414" s="285" t="str">
        <f>IF(ISBLANK(INDEX('Policy Characteristics'!B:B,MATCH($C1414,'Policy Characteristics'!$C:$C,0))),"",INDEX('Policy Characteristics'!B:B,MATCH($C1414,'Policy Characteristics'!$C:$C,0)))</f>
        <v>Fuel Use Reduction</v>
      </c>
      <c r="C1414" s="276" t="str">
        <f t="shared" ref="C1414:C1428" si="66">C$1405</f>
        <v>RnD Electricity Fuel Use Perc Reduction</v>
      </c>
      <c r="D1414" s="6" t="s">
        <v>2450</v>
      </c>
      <c r="E1414" s="47"/>
      <c r="F1414" s="6" t="s">
        <v>3594</v>
      </c>
      <c r="G1414" s="47"/>
      <c r="H1414" s="44">
        <v>181</v>
      </c>
      <c r="I1414" s="347" t="s">
        <v>45</v>
      </c>
      <c r="J1414" s="277" t="str">
        <f>IF(ISBLANK(INDEX('Policy Characteristics'!D:D,MATCH($C1414,'Policy Characteristics'!$C:$C,0))),"",INDEX('Policy Characteristics'!D:D,MATCH($C1414,'Policy Characteristics'!$C:$C,0)))</f>
        <v>R&amp;D Fuel Use Reductions</v>
      </c>
      <c r="K1414" s="276" t="str">
        <f>IF(ISBLANK(INDEX('Policy Characteristics'!E:E,MATCH($C1414,'Policy Characteristics'!$C:$C,0))),"",INDEX('Policy Characteristics'!E:E,MATCH($C1414,'Policy Characteristics'!$C:$C,0)))</f>
        <v>RnD electricity fuel use reduction</v>
      </c>
      <c r="L1414" s="284">
        <f>IF(ISBLANK(INDEX('Policy Characteristics'!F:F,MATCH($C1414,'Policy Characteristics'!$C:$C,0))),"",INDEX('Policy Characteristics'!F:F,MATCH($C1414,'Policy Characteristics'!$C:$C,0)))</f>
        <v>0</v>
      </c>
      <c r="M1414" s="284">
        <f>IF(ISBLANK(INDEX('Policy Characteristics'!G:G,MATCH($C1414,'Policy Characteristics'!$C:$C,0))),"",INDEX('Policy Characteristics'!G:G,MATCH($C1414,'Policy Characteristics'!$C:$C,0)))</f>
        <v>0.4</v>
      </c>
      <c r="N1414" s="284">
        <f>IF(ISBLANK(INDEX('Policy Characteristics'!H:H,MATCH($C1414,'Policy Characteristics'!$C:$C,0))),"",INDEX('Policy Characteristics'!H:H,MATCH($C1414,'Policy Characteristics'!$C:$C,0)))</f>
        <v>0.01</v>
      </c>
      <c r="O1414" s="276" t="str">
        <f>IF(ISBLANK(INDEX('Policy Characteristics'!I:I,MATCH($C1414,'Policy Characteristics'!$C:$C,0))),"",INDEX('Policy Characteristics'!I:I,MATCH($C1414,'Policy Characteristics'!$C:$C,0)))</f>
        <v>% reduction in fuel use</v>
      </c>
      <c r="P1414" s="276" t="str">
        <f>IF(ISBLANK(INDEX('Policy Characteristics'!J:J,MATCH($C1414,'Policy Characteristics'!$C:$C,0))),"",INDEX('Policy Characteristics'!J:J,MATCH($C1414,'Policy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4" s="276" t="str">
        <f>IF(ISBLANK(INDEX('Policy Characteristics'!K:K,MATCH($C1414,'Policy Characteristics'!$C:$C,0))),"",INDEX('Policy Characteristics'!K:K,MATCH($C1414,'Policy Characteristics'!$C:$C,0)))</f>
        <v>architectural-design.html#rnd</v>
      </c>
      <c r="R1414" s="276" t="str">
        <f>IF(ISBLANK(INDEX('Policy Characteristics'!L:L,MATCH($C1414,'Policy Characteristics'!$C:$C,0))),"",INDEX('Policy Characteristics'!L:L,MATCH($C1414,'Policy Characteristics'!$C:$C,0)))</f>
        <v>research-and-development.html</v>
      </c>
    </row>
    <row r="1415" spans="1:18" x14ac:dyDescent="0.25">
      <c r="A1415" s="276" t="str">
        <f>IF(ISBLANK(INDEX('Policy Characteristics'!A:A,MATCH($C1415,'Policy Characteristics'!$C:$C,0))),"",INDEX('Policy Characteristics'!A:A,MATCH($C1415,'Policy Characteristics'!$C:$C,0)))</f>
        <v>Research and Development</v>
      </c>
      <c r="B1415" s="285" t="str">
        <f>IF(ISBLANK(INDEX('Policy Characteristics'!B:B,MATCH($C1415,'Policy Characteristics'!$C:$C,0))),"",INDEX('Policy Characteristics'!B:B,MATCH($C1415,'Policy Characteristics'!$C:$C,0)))</f>
        <v>Fuel Use Reduction</v>
      </c>
      <c r="C1415" s="276" t="str">
        <f t="shared" si="66"/>
        <v>RnD Electricity Fuel Use Perc Reduction</v>
      </c>
      <c r="D1415" s="6" t="s">
        <v>322</v>
      </c>
      <c r="E1415" s="47"/>
      <c r="F1415" s="6" t="s">
        <v>3595</v>
      </c>
      <c r="G1415" s="47"/>
      <c r="H1415" s="44">
        <v>755</v>
      </c>
      <c r="I1415" s="347" t="s">
        <v>44</v>
      </c>
      <c r="J1415" s="277" t="str">
        <f>IF(ISBLANK(INDEX('Policy Characteristics'!D:D,MATCH($C1415,'Policy Characteristics'!$C:$C,0))),"",INDEX('Policy Characteristics'!D:D,MATCH($C1415,'Policy Characteristics'!$C:$C,0)))</f>
        <v>R&amp;D Fuel Use Reductions</v>
      </c>
      <c r="K1415" s="276" t="str">
        <f>IF(ISBLANK(INDEX('Policy Characteristics'!E:E,MATCH($C1415,'Policy Characteristics'!$C:$C,0))),"",INDEX('Policy Characteristics'!E:E,MATCH($C1415,'Policy Characteristics'!$C:$C,0)))</f>
        <v>RnD electricity fuel use reduction</v>
      </c>
      <c r="L1415" s="284">
        <f>IF(ISBLANK(INDEX('Policy Characteristics'!F:F,MATCH($C1415,'Policy Characteristics'!$C:$C,0))),"",INDEX('Policy Characteristics'!F:F,MATCH($C1415,'Policy Characteristics'!$C:$C,0)))</f>
        <v>0</v>
      </c>
      <c r="M1415" s="284">
        <f>IF(ISBLANK(INDEX('Policy Characteristics'!G:G,MATCH($C1415,'Policy Characteristics'!$C:$C,0))),"",INDEX('Policy Characteristics'!G:G,MATCH($C1415,'Policy Characteristics'!$C:$C,0)))</f>
        <v>0.4</v>
      </c>
      <c r="N1415" s="284">
        <f>IF(ISBLANK(INDEX('Policy Characteristics'!H:H,MATCH($C1415,'Policy Characteristics'!$C:$C,0))),"",INDEX('Policy Characteristics'!H:H,MATCH($C1415,'Policy Characteristics'!$C:$C,0)))</f>
        <v>0.01</v>
      </c>
      <c r="O1415" s="276" t="str">
        <f>IF(ISBLANK(INDEX('Policy Characteristics'!I:I,MATCH($C1415,'Policy Characteristics'!$C:$C,0))),"",INDEX('Policy Characteristics'!I:I,MATCH($C1415,'Policy Characteristics'!$C:$C,0)))</f>
        <v>% reduction in fuel use</v>
      </c>
      <c r="P1415" s="276" t="str">
        <f>IF(ISBLANK(INDEX('Policy Characteristics'!J:J,MATCH($C1415,'Policy Characteristics'!$C:$C,0))),"",INDEX('Policy Characteristics'!J:J,MATCH($C1415,'Policy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5" s="276" t="str">
        <f>IF(ISBLANK(INDEX('Policy Characteristics'!K:K,MATCH($C1415,'Policy Characteristics'!$C:$C,0))),"",INDEX('Policy Characteristics'!K:K,MATCH($C1415,'Policy Characteristics'!$C:$C,0)))</f>
        <v>architectural-design.html#rnd</v>
      </c>
      <c r="R1415" s="276" t="str">
        <f>IF(ISBLANK(INDEX('Policy Characteristics'!L:L,MATCH($C1415,'Policy Characteristics'!$C:$C,0))),"",INDEX('Policy Characteristics'!L:L,MATCH($C1415,'Policy Characteristics'!$C:$C,0)))</f>
        <v>research-and-development.html</v>
      </c>
    </row>
    <row r="1416" spans="1:18" x14ac:dyDescent="0.25">
      <c r="A1416" s="276" t="str">
        <f>IF(ISBLANK(INDEX('Policy Characteristics'!A:A,MATCH($C1416,'Policy Characteristics'!$C:$C,0))),"",INDEX('Policy Characteristics'!A:A,MATCH($C1416,'Policy Characteristics'!$C:$C,0)))</f>
        <v>Research and Development</v>
      </c>
      <c r="B1416" s="285" t="str">
        <f>IF(ISBLANK(INDEX('Policy Characteristics'!B:B,MATCH($C1416,'Policy Characteristics'!$C:$C,0))),"",INDEX('Policy Characteristics'!B:B,MATCH($C1416,'Policy Characteristics'!$C:$C,0)))</f>
        <v>Fuel Use Reduction</v>
      </c>
      <c r="C1416" s="276" t="str">
        <f t="shared" si="66"/>
        <v>RnD Electricity Fuel Use Perc Reduction</v>
      </c>
      <c r="D1416" s="6" t="s">
        <v>323</v>
      </c>
      <c r="E1416" s="47"/>
      <c r="F1416" s="6" t="s">
        <v>2273</v>
      </c>
      <c r="G1416" s="47"/>
      <c r="H1416" s="44">
        <v>1822</v>
      </c>
      <c r="I1416" s="347" t="s">
        <v>44</v>
      </c>
      <c r="J1416" s="277" t="str">
        <f>IF(ISBLANK(INDEX('Policy Characteristics'!D:D,MATCH($C1416,'Policy Characteristics'!$C:$C,0))),"",INDEX('Policy Characteristics'!D:D,MATCH($C1416,'Policy Characteristics'!$C:$C,0)))</f>
        <v>R&amp;D Fuel Use Reductions</v>
      </c>
      <c r="K1416" s="276" t="str">
        <f>IF(ISBLANK(INDEX('Policy Characteristics'!E:E,MATCH($C1416,'Policy Characteristics'!$C:$C,0))),"",INDEX('Policy Characteristics'!E:E,MATCH($C1416,'Policy Characteristics'!$C:$C,0)))</f>
        <v>RnD electricity fuel use reduction</v>
      </c>
      <c r="L1416" s="284">
        <f>IF(ISBLANK(INDEX('Policy Characteristics'!F:F,MATCH($C1416,'Policy Characteristics'!$C:$C,0))),"",INDEX('Policy Characteristics'!F:F,MATCH($C1416,'Policy Characteristics'!$C:$C,0)))</f>
        <v>0</v>
      </c>
      <c r="M1416" s="284">
        <f>IF(ISBLANK(INDEX('Policy Characteristics'!G:G,MATCH($C1416,'Policy Characteristics'!$C:$C,0))),"",INDEX('Policy Characteristics'!G:G,MATCH($C1416,'Policy Characteristics'!$C:$C,0)))</f>
        <v>0.4</v>
      </c>
      <c r="N1416" s="284">
        <f>IF(ISBLANK(INDEX('Policy Characteristics'!H:H,MATCH($C1416,'Policy Characteristics'!$C:$C,0))),"",INDEX('Policy Characteristics'!H:H,MATCH($C1416,'Policy Characteristics'!$C:$C,0)))</f>
        <v>0.01</v>
      </c>
      <c r="O1416" s="276" t="str">
        <f>IF(ISBLANK(INDEX('Policy Characteristics'!I:I,MATCH($C1416,'Policy Characteristics'!$C:$C,0))),"",INDEX('Policy Characteristics'!I:I,MATCH($C1416,'Policy Characteristics'!$C:$C,0)))</f>
        <v>% reduction in fuel use</v>
      </c>
      <c r="P1416" s="276" t="str">
        <f>IF(ISBLANK(INDEX('Policy Characteristics'!J:J,MATCH($C1416,'Policy Characteristics'!$C:$C,0))),"",INDEX('Policy Characteristics'!J:J,MATCH($C1416,'Policy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6" s="276" t="str">
        <f>IF(ISBLANK(INDEX('Policy Characteristics'!K:K,MATCH($C1416,'Policy Characteristics'!$C:$C,0))),"",INDEX('Policy Characteristics'!K:K,MATCH($C1416,'Policy Characteristics'!$C:$C,0)))</f>
        <v>architectural-design.html#rnd</v>
      </c>
      <c r="R1416" s="276" t="str">
        <f>IF(ISBLANK(INDEX('Policy Characteristics'!L:L,MATCH($C1416,'Policy Characteristics'!$C:$C,0))),"",INDEX('Policy Characteristics'!L:L,MATCH($C1416,'Policy Characteristics'!$C:$C,0)))</f>
        <v>research-and-development.html</v>
      </c>
    </row>
    <row r="1417" spans="1:18" x14ac:dyDescent="0.25">
      <c r="A1417" s="276" t="str">
        <f>IF(ISBLANK(INDEX('Policy Characteristics'!A:A,MATCH($C1417,'Policy Characteristics'!$C:$C,0))),"",INDEX('Policy Characteristics'!A:A,MATCH($C1417,'Policy Characteristics'!$C:$C,0)))</f>
        <v>Research and Development</v>
      </c>
      <c r="B1417" s="285" t="str">
        <f>IF(ISBLANK(INDEX('Policy Characteristics'!B:B,MATCH($C1417,'Policy Characteristics'!$C:$C,0))),"",INDEX('Policy Characteristics'!B:B,MATCH($C1417,'Policy Characteristics'!$C:$C,0)))</f>
        <v>Fuel Use Reduction</v>
      </c>
      <c r="C1417" s="276" t="str">
        <f t="shared" si="66"/>
        <v>RnD Electricity Fuel Use Perc Reduction</v>
      </c>
      <c r="D1417" s="6" t="s">
        <v>459</v>
      </c>
      <c r="E1417" s="47"/>
      <c r="F1417" s="6" t="s">
        <v>460</v>
      </c>
      <c r="G1417" s="47"/>
      <c r="H1417" s="44">
        <v>1823</v>
      </c>
      <c r="I1417" s="347" t="s">
        <v>44</v>
      </c>
      <c r="J1417" s="277" t="str">
        <f>IF(ISBLANK(INDEX('Policy Characteristics'!D:D,MATCH($C1417,'Policy Characteristics'!$C:$C,0))),"",INDEX('Policy Characteristics'!D:D,MATCH($C1417,'Policy Characteristics'!$C:$C,0)))</f>
        <v>R&amp;D Fuel Use Reductions</v>
      </c>
      <c r="K1417" s="276" t="str">
        <f>IF(ISBLANK(INDEX('Policy Characteristics'!E:E,MATCH($C1417,'Policy Characteristics'!$C:$C,0))),"",INDEX('Policy Characteristics'!E:E,MATCH($C1417,'Policy Characteristics'!$C:$C,0)))</f>
        <v>RnD electricity fuel use reduction</v>
      </c>
      <c r="L1417" s="284">
        <f>IF(ISBLANK(INDEX('Policy Characteristics'!F:F,MATCH($C1417,'Policy Characteristics'!$C:$C,0))),"",INDEX('Policy Characteristics'!F:F,MATCH($C1417,'Policy Characteristics'!$C:$C,0)))</f>
        <v>0</v>
      </c>
      <c r="M1417" s="284">
        <f>IF(ISBLANK(INDEX('Policy Characteristics'!G:G,MATCH($C1417,'Policy Characteristics'!$C:$C,0))),"",INDEX('Policy Characteristics'!G:G,MATCH($C1417,'Policy Characteristics'!$C:$C,0)))</f>
        <v>0.4</v>
      </c>
      <c r="N1417" s="284">
        <f>IF(ISBLANK(INDEX('Policy Characteristics'!H:H,MATCH($C1417,'Policy Characteristics'!$C:$C,0))),"",INDEX('Policy Characteristics'!H:H,MATCH($C1417,'Policy Characteristics'!$C:$C,0)))</f>
        <v>0.01</v>
      </c>
      <c r="O1417" s="276" t="str">
        <f>IF(ISBLANK(INDEX('Policy Characteristics'!I:I,MATCH($C1417,'Policy Characteristics'!$C:$C,0))),"",INDEX('Policy Characteristics'!I:I,MATCH($C1417,'Policy Characteristics'!$C:$C,0)))</f>
        <v>% reduction in fuel use</v>
      </c>
      <c r="P1417" s="276" t="str">
        <f>IF(ISBLANK(INDEX('Policy Characteristics'!J:J,MATCH($C1417,'Policy Characteristics'!$C:$C,0))),"",INDEX('Policy Characteristics'!J:J,MATCH($C1417,'Policy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7" s="276" t="str">
        <f>IF(ISBLANK(INDEX('Policy Characteristics'!K:K,MATCH($C1417,'Policy Characteristics'!$C:$C,0))),"",INDEX('Policy Characteristics'!K:K,MATCH($C1417,'Policy Characteristics'!$C:$C,0)))</f>
        <v>architectural-design.html#rnd</v>
      </c>
      <c r="R1417" s="276" t="str">
        <f>IF(ISBLANK(INDEX('Policy Characteristics'!L:L,MATCH($C1417,'Policy Characteristics'!$C:$C,0))),"",INDEX('Policy Characteristics'!L:L,MATCH($C1417,'Policy Characteristics'!$C:$C,0)))</f>
        <v>research-and-development.html</v>
      </c>
    </row>
    <row r="1418" spans="1:18" x14ac:dyDescent="0.25">
      <c r="A1418" s="276" t="str">
        <f>IF(ISBLANK(INDEX('Policy Characteristics'!A:A,MATCH($C1418,'Policy Characteristics'!$C:$C,0))),"",INDEX('Policy Characteristics'!A:A,MATCH($C1418,'Policy Characteristics'!$C:$C,0)))</f>
        <v>Research and Development</v>
      </c>
      <c r="B1418" s="285" t="str">
        <f>IF(ISBLANK(INDEX('Policy Characteristics'!B:B,MATCH($C1418,'Policy Characteristics'!$C:$C,0))),"",INDEX('Policy Characteristics'!B:B,MATCH($C1418,'Policy Characteristics'!$C:$C,0)))</f>
        <v>Fuel Use Reduction</v>
      </c>
      <c r="C1418" s="276" t="str">
        <f t="shared" si="66"/>
        <v>RnD Electricity Fuel Use Perc Reduction</v>
      </c>
      <c r="D1418" s="6" t="s">
        <v>468</v>
      </c>
      <c r="E1418" s="47"/>
      <c r="F1418" s="6" t="s">
        <v>470</v>
      </c>
      <c r="G1418" s="47"/>
      <c r="H1418" s="44">
        <v>1824</v>
      </c>
      <c r="I1418" s="347" t="s">
        <v>45</v>
      </c>
      <c r="J1418" s="277" t="str">
        <f>IF(ISBLANK(INDEX('Policy Characteristics'!D:D,MATCH($C1418,'Policy Characteristics'!$C:$C,0))),"",INDEX('Policy Characteristics'!D:D,MATCH($C1418,'Policy Characteristics'!$C:$C,0)))</f>
        <v>R&amp;D Fuel Use Reductions</v>
      </c>
      <c r="K1418" s="276" t="str">
        <f>IF(ISBLANK(INDEX('Policy Characteristics'!E:E,MATCH($C1418,'Policy Characteristics'!$C:$C,0))),"",INDEX('Policy Characteristics'!E:E,MATCH($C1418,'Policy Characteristics'!$C:$C,0)))</f>
        <v>RnD electricity fuel use reduction</v>
      </c>
      <c r="L1418" s="284">
        <f>IF(ISBLANK(INDEX('Policy Characteristics'!F:F,MATCH($C1418,'Policy Characteristics'!$C:$C,0))),"",INDEX('Policy Characteristics'!F:F,MATCH($C1418,'Policy Characteristics'!$C:$C,0)))</f>
        <v>0</v>
      </c>
      <c r="M1418" s="284">
        <f>IF(ISBLANK(INDEX('Policy Characteristics'!G:G,MATCH($C1418,'Policy Characteristics'!$C:$C,0))),"",INDEX('Policy Characteristics'!G:G,MATCH($C1418,'Policy Characteristics'!$C:$C,0)))</f>
        <v>0.4</v>
      </c>
      <c r="N1418" s="284">
        <f>IF(ISBLANK(INDEX('Policy Characteristics'!H:H,MATCH($C1418,'Policy Characteristics'!$C:$C,0))),"",INDEX('Policy Characteristics'!H:H,MATCH($C1418,'Policy Characteristics'!$C:$C,0)))</f>
        <v>0.01</v>
      </c>
      <c r="O1418" s="276" t="str">
        <f>IF(ISBLANK(INDEX('Policy Characteristics'!I:I,MATCH($C1418,'Policy Characteristics'!$C:$C,0))),"",INDEX('Policy Characteristics'!I:I,MATCH($C1418,'Policy Characteristics'!$C:$C,0)))</f>
        <v>% reduction in fuel use</v>
      </c>
      <c r="P1418" s="276" t="str">
        <f>IF(ISBLANK(INDEX('Policy Characteristics'!J:J,MATCH($C1418,'Policy Characteristics'!$C:$C,0))),"",INDEX('Policy Characteristics'!J:J,MATCH($C1418,'Policy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8" s="276" t="str">
        <f>IF(ISBLANK(INDEX('Policy Characteristics'!K:K,MATCH($C1418,'Policy Characteristics'!$C:$C,0))),"",INDEX('Policy Characteristics'!K:K,MATCH($C1418,'Policy Characteristics'!$C:$C,0)))</f>
        <v>architectural-design.html#rnd</v>
      </c>
      <c r="R1418" s="276" t="str">
        <f>IF(ISBLANK(INDEX('Policy Characteristics'!L:L,MATCH($C1418,'Policy Characteristics'!$C:$C,0))),"",INDEX('Policy Characteristics'!L:L,MATCH($C1418,'Policy Characteristics'!$C:$C,0)))</f>
        <v>research-and-development.html</v>
      </c>
    </row>
    <row r="1419" spans="1:18" x14ac:dyDescent="0.25">
      <c r="A1419" s="276" t="str">
        <f>IF(ISBLANK(INDEX('Policy Characteristics'!A:A,MATCH($C1419,'Policy Characteristics'!$C:$C,0))),"",INDEX('Policy Characteristics'!A:A,MATCH($C1419,'Policy Characteristics'!$C:$C,0)))</f>
        <v>Research and Development</v>
      </c>
      <c r="B1419" s="285" t="str">
        <f>IF(ISBLANK(INDEX('Policy Characteristics'!B:B,MATCH($C1419,'Policy Characteristics'!$C:$C,0))),"",INDEX('Policy Characteristics'!B:B,MATCH($C1419,'Policy Characteristics'!$C:$C,0)))</f>
        <v>Fuel Use Reduction</v>
      </c>
      <c r="C1419" s="276" t="str">
        <f t="shared" si="66"/>
        <v>RnD Electricity Fuel Use Perc Reduction</v>
      </c>
      <c r="D1419" s="6" t="s">
        <v>2779</v>
      </c>
      <c r="E1419" s="47"/>
      <c r="F1419" s="6" t="s">
        <v>3596</v>
      </c>
      <c r="G1419" s="47"/>
      <c r="H1419" s="44">
        <v>1825</v>
      </c>
      <c r="I1419" s="347" t="s">
        <v>45</v>
      </c>
      <c r="J1419" s="277" t="str">
        <f>IF(ISBLANK(INDEX('Policy Characteristics'!D:D,MATCH($C1419,'Policy Characteristics'!$C:$C,0))),"",INDEX('Policy Characteristics'!D:D,MATCH($C1419,'Policy Characteristics'!$C:$C,0)))</f>
        <v>R&amp;D Fuel Use Reductions</v>
      </c>
      <c r="K1419" s="276" t="str">
        <f>IF(ISBLANK(INDEX('Policy Characteristics'!E:E,MATCH($C1419,'Policy Characteristics'!$C:$C,0))),"",INDEX('Policy Characteristics'!E:E,MATCH($C1419,'Policy Characteristics'!$C:$C,0)))</f>
        <v>RnD electricity fuel use reduction</v>
      </c>
      <c r="L1419" s="284">
        <f>IF(ISBLANK(INDEX('Policy Characteristics'!F:F,MATCH($C1419,'Policy Characteristics'!$C:$C,0))),"",INDEX('Policy Characteristics'!F:F,MATCH($C1419,'Policy Characteristics'!$C:$C,0)))</f>
        <v>0</v>
      </c>
      <c r="M1419" s="284">
        <f>IF(ISBLANK(INDEX('Policy Characteristics'!G:G,MATCH($C1419,'Policy Characteristics'!$C:$C,0))),"",INDEX('Policy Characteristics'!G:G,MATCH($C1419,'Policy Characteristics'!$C:$C,0)))</f>
        <v>0.4</v>
      </c>
      <c r="N1419" s="284">
        <f>IF(ISBLANK(INDEX('Policy Characteristics'!H:H,MATCH($C1419,'Policy Characteristics'!$C:$C,0))),"",INDEX('Policy Characteristics'!H:H,MATCH($C1419,'Policy Characteristics'!$C:$C,0)))</f>
        <v>0.01</v>
      </c>
      <c r="O1419" s="276" t="str">
        <f>IF(ISBLANK(INDEX('Policy Characteristics'!I:I,MATCH($C1419,'Policy Characteristics'!$C:$C,0))),"",INDEX('Policy Characteristics'!I:I,MATCH($C1419,'Policy Characteristics'!$C:$C,0)))</f>
        <v>% reduction in fuel use</v>
      </c>
      <c r="P1419" s="276" t="str">
        <f>IF(ISBLANK(INDEX('Policy Characteristics'!J:J,MATCH($C1419,'Policy Characteristics'!$C:$C,0))),"",INDEX('Policy Characteristics'!J:J,MATCH($C1419,'Policy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19" s="276" t="str">
        <f>IF(ISBLANK(INDEX('Policy Characteristics'!K:K,MATCH($C1419,'Policy Characteristics'!$C:$C,0))),"",INDEX('Policy Characteristics'!K:K,MATCH($C1419,'Policy Characteristics'!$C:$C,0)))</f>
        <v>architectural-design.html#rnd</v>
      </c>
      <c r="R1419" s="276" t="str">
        <f>IF(ISBLANK(INDEX('Policy Characteristics'!L:L,MATCH($C1419,'Policy Characteristics'!$C:$C,0))),"",INDEX('Policy Characteristics'!L:L,MATCH($C1419,'Policy Characteristics'!$C:$C,0)))</f>
        <v>research-and-development.html</v>
      </c>
    </row>
    <row r="1420" spans="1:18" x14ac:dyDescent="0.25">
      <c r="A1420" s="276" t="str">
        <f>IF(ISBLANK(INDEX('Policy Characteristics'!A:A,MATCH($C1420,'Policy Characteristics'!$C:$C,0))),"",INDEX('Policy Characteristics'!A:A,MATCH($C1420,'Policy Characteristics'!$C:$C,0)))</f>
        <v>Research and Development</v>
      </c>
      <c r="B1420" s="285" t="str">
        <f>IF(ISBLANK(INDEX('Policy Characteristics'!B:B,MATCH($C1420,'Policy Characteristics'!$C:$C,0))),"",INDEX('Policy Characteristics'!B:B,MATCH($C1420,'Policy Characteristics'!$C:$C,0)))</f>
        <v>Fuel Use Reduction</v>
      </c>
      <c r="C1420" s="276" t="str">
        <f t="shared" si="66"/>
        <v>RnD Electricity Fuel Use Perc Reduction</v>
      </c>
      <c r="D1420" s="6" t="s">
        <v>2780</v>
      </c>
      <c r="E1420" s="47"/>
      <c r="F1420" s="6" t="s">
        <v>3597</v>
      </c>
      <c r="G1420" s="47"/>
      <c r="H1420" s="44">
        <v>1826</v>
      </c>
      <c r="I1420" s="347" t="s">
        <v>45</v>
      </c>
      <c r="J1420" s="277" t="str">
        <f>IF(ISBLANK(INDEX('Policy Characteristics'!D:D,MATCH($C1420,'Policy Characteristics'!$C:$C,0))),"",INDEX('Policy Characteristics'!D:D,MATCH($C1420,'Policy Characteristics'!$C:$C,0)))</f>
        <v>R&amp;D Fuel Use Reductions</v>
      </c>
      <c r="K1420" s="276" t="str">
        <f>IF(ISBLANK(INDEX('Policy Characteristics'!E:E,MATCH($C1420,'Policy Characteristics'!$C:$C,0))),"",INDEX('Policy Characteristics'!E:E,MATCH($C1420,'Policy Characteristics'!$C:$C,0)))</f>
        <v>RnD electricity fuel use reduction</v>
      </c>
      <c r="L1420" s="284">
        <f>IF(ISBLANK(INDEX('Policy Characteristics'!F:F,MATCH($C1420,'Policy Characteristics'!$C:$C,0))),"",INDEX('Policy Characteristics'!F:F,MATCH($C1420,'Policy Characteristics'!$C:$C,0)))</f>
        <v>0</v>
      </c>
      <c r="M1420" s="284">
        <f>IF(ISBLANK(INDEX('Policy Characteristics'!G:G,MATCH($C1420,'Policy Characteristics'!$C:$C,0))),"",INDEX('Policy Characteristics'!G:G,MATCH($C1420,'Policy Characteristics'!$C:$C,0)))</f>
        <v>0.4</v>
      </c>
      <c r="N1420" s="284">
        <f>IF(ISBLANK(INDEX('Policy Characteristics'!H:H,MATCH($C1420,'Policy Characteristics'!$C:$C,0))),"",INDEX('Policy Characteristics'!H:H,MATCH($C1420,'Policy Characteristics'!$C:$C,0)))</f>
        <v>0.01</v>
      </c>
      <c r="O1420" s="276" t="str">
        <f>IF(ISBLANK(INDEX('Policy Characteristics'!I:I,MATCH($C1420,'Policy Characteristics'!$C:$C,0))),"",INDEX('Policy Characteristics'!I:I,MATCH($C1420,'Policy Characteristics'!$C:$C,0)))</f>
        <v>% reduction in fuel use</v>
      </c>
      <c r="P1420" s="276" t="str">
        <f>IF(ISBLANK(INDEX('Policy Characteristics'!J:J,MATCH($C1420,'Policy Characteristics'!$C:$C,0))),"",INDEX('Policy Characteristics'!J:J,MATCH($C1420,'Policy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0" s="276" t="str">
        <f>IF(ISBLANK(INDEX('Policy Characteristics'!K:K,MATCH($C1420,'Policy Characteristics'!$C:$C,0))),"",INDEX('Policy Characteristics'!K:K,MATCH($C1420,'Policy Characteristics'!$C:$C,0)))</f>
        <v>architectural-design.html#rnd</v>
      </c>
      <c r="R1420" s="276" t="str">
        <f>IF(ISBLANK(INDEX('Policy Characteristics'!L:L,MATCH($C1420,'Policy Characteristics'!$C:$C,0))),"",INDEX('Policy Characteristics'!L:L,MATCH($C1420,'Policy Characteristics'!$C:$C,0)))</f>
        <v>research-and-development.html</v>
      </c>
    </row>
    <row r="1421" spans="1:18" x14ac:dyDescent="0.25">
      <c r="A1421" s="276" t="str">
        <f>IF(ISBLANK(INDEX('Policy Characteristics'!A:A,MATCH($C1421,'Policy Characteristics'!$C:$C,0))),"",INDEX('Policy Characteristics'!A:A,MATCH($C1421,'Policy Characteristics'!$C:$C,0)))</f>
        <v>Research and Development</v>
      </c>
      <c r="B1421" s="285" t="str">
        <f>IF(ISBLANK(INDEX('Policy Characteristics'!B:B,MATCH($C1421,'Policy Characteristics'!$C:$C,0))),"",INDEX('Policy Characteristics'!B:B,MATCH($C1421,'Policy Characteristics'!$C:$C,0)))</f>
        <v>Fuel Use Reduction</v>
      </c>
      <c r="C1421" s="276" t="str">
        <f t="shared" si="66"/>
        <v>RnD Electricity Fuel Use Perc Reduction</v>
      </c>
      <c r="D1421" s="6" t="s">
        <v>2781</v>
      </c>
      <c r="E1421" s="47"/>
      <c r="F1421" s="6" t="s">
        <v>3598</v>
      </c>
      <c r="G1421" s="47"/>
      <c r="H1421" s="44">
        <v>1827</v>
      </c>
      <c r="I1421" s="347" t="s">
        <v>44</v>
      </c>
      <c r="J1421" s="277" t="str">
        <f>IF(ISBLANK(INDEX('Policy Characteristics'!D:D,MATCH($C1421,'Policy Characteristics'!$C:$C,0))),"",INDEX('Policy Characteristics'!D:D,MATCH($C1421,'Policy Characteristics'!$C:$C,0)))</f>
        <v>R&amp;D Fuel Use Reductions</v>
      </c>
      <c r="K1421" s="276" t="str">
        <f>IF(ISBLANK(INDEX('Policy Characteristics'!E:E,MATCH($C1421,'Policy Characteristics'!$C:$C,0))),"",INDEX('Policy Characteristics'!E:E,MATCH($C1421,'Policy Characteristics'!$C:$C,0)))</f>
        <v>RnD electricity fuel use reduction</v>
      </c>
      <c r="L1421" s="284">
        <f>IF(ISBLANK(INDEX('Policy Characteristics'!F:F,MATCH($C1421,'Policy Characteristics'!$C:$C,0))),"",INDEX('Policy Characteristics'!F:F,MATCH($C1421,'Policy Characteristics'!$C:$C,0)))</f>
        <v>0</v>
      </c>
      <c r="M1421" s="284">
        <f>IF(ISBLANK(INDEX('Policy Characteristics'!G:G,MATCH($C1421,'Policy Characteristics'!$C:$C,0))),"",INDEX('Policy Characteristics'!G:G,MATCH($C1421,'Policy Characteristics'!$C:$C,0)))</f>
        <v>0.4</v>
      </c>
      <c r="N1421" s="284">
        <f>IF(ISBLANK(INDEX('Policy Characteristics'!H:H,MATCH($C1421,'Policy Characteristics'!$C:$C,0))),"",INDEX('Policy Characteristics'!H:H,MATCH($C1421,'Policy Characteristics'!$C:$C,0)))</f>
        <v>0.01</v>
      </c>
      <c r="O1421" s="276" t="str">
        <f>IF(ISBLANK(INDEX('Policy Characteristics'!I:I,MATCH($C1421,'Policy Characteristics'!$C:$C,0))),"",INDEX('Policy Characteristics'!I:I,MATCH($C1421,'Policy Characteristics'!$C:$C,0)))</f>
        <v>% reduction in fuel use</v>
      </c>
      <c r="P1421" s="276" t="str">
        <f>IF(ISBLANK(INDEX('Policy Characteristics'!J:J,MATCH($C1421,'Policy Characteristics'!$C:$C,0))),"",INDEX('Policy Characteristics'!J:J,MATCH($C1421,'Policy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1" s="276" t="str">
        <f>IF(ISBLANK(INDEX('Policy Characteristics'!K:K,MATCH($C1421,'Policy Characteristics'!$C:$C,0))),"",INDEX('Policy Characteristics'!K:K,MATCH($C1421,'Policy Characteristics'!$C:$C,0)))</f>
        <v>architectural-design.html#rnd</v>
      </c>
      <c r="R1421" s="276" t="str">
        <f>IF(ISBLANK(INDEX('Policy Characteristics'!L:L,MATCH($C1421,'Policy Characteristics'!$C:$C,0))),"",INDEX('Policy Characteristics'!L:L,MATCH($C1421,'Policy Characteristics'!$C:$C,0)))</f>
        <v>research-and-development.html</v>
      </c>
    </row>
    <row r="1422" spans="1:18" x14ac:dyDescent="0.25">
      <c r="A1422" s="276" t="str">
        <f>IF(ISBLANK(INDEX('Policy Characteristics'!A:A,MATCH($C1422,'Policy Characteristics'!$C:$C,0))),"",INDEX('Policy Characteristics'!A:A,MATCH($C1422,'Policy Characteristics'!$C:$C,0)))</f>
        <v>Research and Development</v>
      </c>
      <c r="B1422" s="285" t="str">
        <f>IF(ISBLANK(INDEX('Policy Characteristics'!B:B,MATCH($C1422,'Policy Characteristics'!$C:$C,0))),"",INDEX('Policy Characteristics'!B:B,MATCH($C1422,'Policy Characteristics'!$C:$C,0)))</f>
        <v>Fuel Use Reduction</v>
      </c>
      <c r="C1422" s="276" t="str">
        <f t="shared" si="66"/>
        <v>RnD Electricity Fuel Use Perc Reduction</v>
      </c>
      <c r="D1422" s="6" t="s">
        <v>3577</v>
      </c>
      <c r="E1422" s="47"/>
      <c r="F1422" s="6" t="s">
        <v>3599</v>
      </c>
      <c r="G1422" s="47"/>
      <c r="H1422" s="44">
        <v>1828</v>
      </c>
      <c r="I1422" s="347" t="s">
        <v>44</v>
      </c>
      <c r="J1422" s="277" t="str">
        <f>IF(ISBLANK(INDEX('Policy Characteristics'!D:D,MATCH($C1422,'Policy Characteristics'!$C:$C,0))),"",INDEX('Policy Characteristics'!D:D,MATCH($C1422,'Policy Characteristics'!$C:$C,0)))</f>
        <v>R&amp;D Fuel Use Reductions</v>
      </c>
      <c r="K1422" s="276" t="str">
        <f>IF(ISBLANK(INDEX('Policy Characteristics'!E:E,MATCH($C1422,'Policy Characteristics'!$C:$C,0))),"",INDEX('Policy Characteristics'!E:E,MATCH($C1422,'Policy Characteristics'!$C:$C,0)))</f>
        <v>RnD electricity fuel use reduction</v>
      </c>
      <c r="L1422" s="284">
        <f>IF(ISBLANK(INDEX('Policy Characteristics'!F:F,MATCH($C1422,'Policy Characteristics'!$C:$C,0))),"",INDEX('Policy Characteristics'!F:F,MATCH($C1422,'Policy Characteristics'!$C:$C,0)))</f>
        <v>0</v>
      </c>
      <c r="M1422" s="284">
        <f>IF(ISBLANK(INDEX('Policy Characteristics'!G:G,MATCH($C1422,'Policy Characteristics'!$C:$C,0))),"",INDEX('Policy Characteristics'!G:G,MATCH($C1422,'Policy Characteristics'!$C:$C,0)))</f>
        <v>0.4</v>
      </c>
      <c r="N1422" s="284">
        <f>IF(ISBLANK(INDEX('Policy Characteristics'!H:H,MATCH($C1422,'Policy Characteristics'!$C:$C,0))),"",INDEX('Policy Characteristics'!H:H,MATCH($C1422,'Policy Characteristics'!$C:$C,0)))</f>
        <v>0.01</v>
      </c>
      <c r="O1422" s="276" t="str">
        <f>IF(ISBLANK(INDEX('Policy Characteristics'!I:I,MATCH($C1422,'Policy Characteristics'!$C:$C,0))),"",INDEX('Policy Characteristics'!I:I,MATCH($C1422,'Policy Characteristics'!$C:$C,0)))</f>
        <v>% reduction in fuel use</v>
      </c>
      <c r="P1422" s="276" t="str">
        <f>IF(ISBLANK(INDEX('Policy Characteristics'!J:J,MATCH($C1422,'Policy Characteristics'!$C:$C,0))),"",INDEX('Policy Characteristics'!J:J,MATCH($C1422,'Policy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2" s="276" t="str">
        <f>IF(ISBLANK(INDEX('Policy Characteristics'!K:K,MATCH($C1422,'Policy Characteristics'!$C:$C,0))),"",INDEX('Policy Characteristics'!K:K,MATCH($C1422,'Policy Characteristics'!$C:$C,0)))</f>
        <v>architectural-design.html#rnd</v>
      </c>
      <c r="R1422" s="276" t="str">
        <f>IF(ISBLANK(INDEX('Policy Characteristics'!L:L,MATCH($C1422,'Policy Characteristics'!$C:$C,0))),"",INDEX('Policy Characteristics'!L:L,MATCH($C1422,'Policy Characteristics'!$C:$C,0)))</f>
        <v>research-and-development.html</v>
      </c>
    </row>
    <row r="1423" spans="1:18" x14ac:dyDescent="0.25">
      <c r="A1423" s="276" t="str">
        <f>IF(ISBLANK(INDEX('Policy Characteristics'!A:A,MATCH($C1423,'Policy Characteristics'!$C:$C,0))),"",INDEX('Policy Characteristics'!A:A,MATCH($C1423,'Policy Characteristics'!$C:$C,0)))</f>
        <v>Research and Development</v>
      </c>
      <c r="B1423" s="285" t="str">
        <f>IF(ISBLANK(INDEX('Policy Characteristics'!B:B,MATCH($C1423,'Policy Characteristics'!$C:$C,0))),"",INDEX('Policy Characteristics'!B:B,MATCH($C1423,'Policy Characteristics'!$C:$C,0)))</f>
        <v>Fuel Use Reduction</v>
      </c>
      <c r="C1423" s="276" t="str">
        <f t="shared" si="66"/>
        <v>RnD Electricity Fuel Use Perc Reduction</v>
      </c>
      <c r="D1423" s="6" t="s">
        <v>3580</v>
      </c>
      <c r="E1423" s="47"/>
      <c r="F1423" s="6" t="s">
        <v>3600</v>
      </c>
      <c r="G1423" s="47"/>
      <c r="H1423" s="44">
        <v>1829</v>
      </c>
      <c r="I1423" s="347" t="s">
        <v>44</v>
      </c>
      <c r="J1423" s="277" t="str">
        <f>IF(ISBLANK(INDEX('Policy Characteristics'!D:D,MATCH($C1423,'Policy Characteristics'!$C:$C,0))),"",INDEX('Policy Characteristics'!D:D,MATCH($C1423,'Policy Characteristics'!$C:$C,0)))</f>
        <v>R&amp;D Fuel Use Reductions</v>
      </c>
      <c r="K1423" s="276" t="str">
        <f>IF(ISBLANK(INDEX('Policy Characteristics'!E:E,MATCH($C1423,'Policy Characteristics'!$C:$C,0))),"",INDEX('Policy Characteristics'!E:E,MATCH($C1423,'Policy Characteristics'!$C:$C,0)))</f>
        <v>RnD electricity fuel use reduction</v>
      </c>
      <c r="L1423" s="284">
        <f>IF(ISBLANK(INDEX('Policy Characteristics'!F:F,MATCH($C1423,'Policy Characteristics'!$C:$C,0))),"",INDEX('Policy Characteristics'!F:F,MATCH($C1423,'Policy Characteristics'!$C:$C,0)))</f>
        <v>0</v>
      </c>
      <c r="M1423" s="284">
        <f>IF(ISBLANK(INDEX('Policy Characteristics'!G:G,MATCH($C1423,'Policy Characteristics'!$C:$C,0))),"",INDEX('Policy Characteristics'!G:G,MATCH($C1423,'Policy Characteristics'!$C:$C,0)))</f>
        <v>0.4</v>
      </c>
      <c r="N1423" s="284">
        <f>IF(ISBLANK(INDEX('Policy Characteristics'!H:H,MATCH($C1423,'Policy Characteristics'!$C:$C,0))),"",INDEX('Policy Characteristics'!H:H,MATCH($C1423,'Policy Characteristics'!$C:$C,0)))</f>
        <v>0.01</v>
      </c>
      <c r="O1423" s="276" t="str">
        <f>IF(ISBLANK(INDEX('Policy Characteristics'!I:I,MATCH($C1423,'Policy Characteristics'!$C:$C,0))),"",INDEX('Policy Characteristics'!I:I,MATCH($C1423,'Policy Characteristics'!$C:$C,0)))</f>
        <v>% reduction in fuel use</v>
      </c>
      <c r="P1423" s="276" t="str">
        <f>IF(ISBLANK(INDEX('Policy Characteristics'!J:J,MATCH($C1423,'Policy Characteristics'!$C:$C,0))),"",INDEX('Policy Characteristics'!J:J,MATCH($C1423,'Policy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3" s="276" t="str">
        <f>IF(ISBLANK(INDEX('Policy Characteristics'!K:K,MATCH($C1423,'Policy Characteristics'!$C:$C,0))),"",INDEX('Policy Characteristics'!K:K,MATCH($C1423,'Policy Characteristics'!$C:$C,0)))</f>
        <v>architectural-design.html#rnd</v>
      </c>
      <c r="R1423" s="276" t="str">
        <f>IF(ISBLANK(INDEX('Policy Characteristics'!L:L,MATCH($C1423,'Policy Characteristics'!$C:$C,0))),"",INDEX('Policy Characteristics'!L:L,MATCH($C1423,'Policy Characteristics'!$C:$C,0)))</f>
        <v>research-and-development.html</v>
      </c>
    </row>
    <row r="1424" spans="1:18" x14ac:dyDescent="0.25">
      <c r="A1424" s="276" t="str">
        <f>IF(ISBLANK(INDEX('Policy Characteristics'!A:A,MATCH($C1424,'Policy Characteristics'!$C:$C,0))),"",INDEX('Policy Characteristics'!A:A,MATCH($C1424,'Policy Characteristics'!$C:$C,0)))</f>
        <v>Research and Development</v>
      </c>
      <c r="B1424" s="285" t="str">
        <f>IF(ISBLANK(INDEX('Policy Characteristics'!B:B,MATCH($C1424,'Policy Characteristics'!$C:$C,0))),"",INDEX('Policy Characteristics'!B:B,MATCH($C1424,'Policy Characteristics'!$C:$C,0)))</f>
        <v>Fuel Use Reduction</v>
      </c>
      <c r="C1424" s="276" t="str">
        <f t="shared" si="66"/>
        <v>RnD Electricity Fuel Use Perc Reduction</v>
      </c>
      <c r="D1424" s="6" t="s">
        <v>3581</v>
      </c>
      <c r="E1424" s="47"/>
      <c r="F1424" s="6" t="s">
        <v>3601</v>
      </c>
      <c r="G1424" s="47"/>
      <c r="H1424" s="44">
        <v>1830</v>
      </c>
      <c r="I1424" s="347" t="s">
        <v>44</v>
      </c>
      <c r="J1424" s="277" t="str">
        <f>IF(ISBLANK(INDEX('Policy Characteristics'!D:D,MATCH($C1424,'Policy Characteristics'!$C:$C,0))),"",INDEX('Policy Characteristics'!D:D,MATCH($C1424,'Policy Characteristics'!$C:$C,0)))</f>
        <v>R&amp;D Fuel Use Reductions</v>
      </c>
      <c r="K1424" s="276" t="str">
        <f>IF(ISBLANK(INDEX('Policy Characteristics'!E:E,MATCH($C1424,'Policy Characteristics'!$C:$C,0))),"",INDEX('Policy Characteristics'!E:E,MATCH($C1424,'Policy Characteristics'!$C:$C,0)))</f>
        <v>RnD electricity fuel use reduction</v>
      </c>
      <c r="L1424" s="284">
        <f>IF(ISBLANK(INDEX('Policy Characteristics'!F:F,MATCH($C1424,'Policy Characteristics'!$C:$C,0))),"",INDEX('Policy Characteristics'!F:F,MATCH($C1424,'Policy Characteristics'!$C:$C,0)))</f>
        <v>0</v>
      </c>
      <c r="M1424" s="284">
        <f>IF(ISBLANK(INDEX('Policy Characteristics'!G:G,MATCH($C1424,'Policy Characteristics'!$C:$C,0))),"",INDEX('Policy Characteristics'!G:G,MATCH($C1424,'Policy Characteristics'!$C:$C,0)))</f>
        <v>0.4</v>
      </c>
      <c r="N1424" s="284">
        <f>IF(ISBLANK(INDEX('Policy Characteristics'!H:H,MATCH($C1424,'Policy Characteristics'!$C:$C,0))),"",INDEX('Policy Characteristics'!H:H,MATCH($C1424,'Policy Characteristics'!$C:$C,0)))</f>
        <v>0.01</v>
      </c>
      <c r="O1424" s="276" t="str">
        <f>IF(ISBLANK(INDEX('Policy Characteristics'!I:I,MATCH($C1424,'Policy Characteristics'!$C:$C,0))),"",INDEX('Policy Characteristics'!I:I,MATCH($C1424,'Policy Characteristics'!$C:$C,0)))</f>
        <v>% reduction in fuel use</v>
      </c>
      <c r="P1424" s="276" t="str">
        <f>IF(ISBLANK(INDEX('Policy Characteristics'!J:J,MATCH($C1424,'Policy Characteristics'!$C:$C,0))),"",INDEX('Policy Characteristics'!J:J,MATCH($C1424,'Policy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4" s="276" t="str">
        <f>IF(ISBLANK(INDEX('Policy Characteristics'!K:K,MATCH($C1424,'Policy Characteristics'!$C:$C,0))),"",INDEX('Policy Characteristics'!K:K,MATCH($C1424,'Policy Characteristics'!$C:$C,0)))</f>
        <v>architectural-design.html#rnd</v>
      </c>
      <c r="R1424" s="276" t="str">
        <f>IF(ISBLANK(INDEX('Policy Characteristics'!L:L,MATCH($C1424,'Policy Characteristics'!$C:$C,0))),"",INDEX('Policy Characteristics'!L:L,MATCH($C1424,'Policy Characteristics'!$C:$C,0)))</f>
        <v>research-and-development.html</v>
      </c>
    </row>
    <row r="1425" spans="1:18" x14ac:dyDescent="0.25">
      <c r="A1425" s="276" t="str">
        <f>IF(ISBLANK(INDEX('Policy Characteristics'!A:A,MATCH($C1425,'Policy Characteristics'!$C:$C,0))),"",INDEX('Policy Characteristics'!A:A,MATCH($C1425,'Policy Characteristics'!$C:$C,0)))</f>
        <v>Research and Development</v>
      </c>
      <c r="B1425" s="285" t="str">
        <f>IF(ISBLANK(INDEX('Policy Characteristics'!B:B,MATCH($C1425,'Policy Characteristics'!$C:$C,0))),"",INDEX('Policy Characteristics'!B:B,MATCH($C1425,'Policy Characteristics'!$C:$C,0)))</f>
        <v>Fuel Use Reduction</v>
      </c>
      <c r="C1425" s="276" t="str">
        <f t="shared" si="66"/>
        <v>RnD Electricity Fuel Use Perc Reduction</v>
      </c>
      <c r="D1425" s="6" t="s">
        <v>3582</v>
      </c>
      <c r="E1425" s="47"/>
      <c r="F1425" s="6" t="s">
        <v>3602</v>
      </c>
      <c r="G1425" s="47"/>
      <c r="H1425" s="44">
        <v>1831</v>
      </c>
      <c r="I1425" s="347" t="s">
        <v>44</v>
      </c>
      <c r="J1425" s="277" t="str">
        <f>IF(ISBLANK(INDEX('Policy Characteristics'!D:D,MATCH($C1425,'Policy Characteristics'!$C:$C,0))),"",INDEX('Policy Characteristics'!D:D,MATCH($C1425,'Policy Characteristics'!$C:$C,0)))</f>
        <v>R&amp;D Fuel Use Reductions</v>
      </c>
      <c r="K1425" s="276" t="str">
        <f>IF(ISBLANK(INDEX('Policy Characteristics'!E:E,MATCH($C1425,'Policy Characteristics'!$C:$C,0))),"",INDEX('Policy Characteristics'!E:E,MATCH($C1425,'Policy Characteristics'!$C:$C,0)))</f>
        <v>RnD electricity fuel use reduction</v>
      </c>
      <c r="L1425" s="284">
        <f>IF(ISBLANK(INDEX('Policy Characteristics'!F:F,MATCH($C1425,'Policy Characteristics'!$C:$C,0))),"",INDEX('Policy Characteristics'!F:F,MATCH($C1425,'Policy Characteristics'!$C:$C,0)))</f>
        <v>0</v>
      </c>
      <c r="M1425" s="284">
        <f>IF(ISBLANK(INDEX('Policy Characteristics'!G:G,MATCH($C1425,'Policy Characteristics'!$C:$C,0))),"",INDEX('Policy Characteristics'!G:G,MATCH($C1425,'Policy Characteristics'!$C:$C,0)))</f>
        <v>0.4</v>
      </c>
      <c r="N1425" s="284">
        <f>IF(ISBLANK(INDEX('Policy Characteristics'!H:H,MATCH($C1425,'Policy Characteristics'!$C:$C,0))),"",INDEX('Policy Characteristics'!H:H,MATCH($C1425,'Policy Characteristics'!$C:$C,0)))</f>
        <v>0.01</v>
      </c>
      <c r="O1425" s="276" t="str">
        <f>IF(ISBLANK(INDEX('Policy Characteristics'!I:I,MATCH($C1425,'Policy Characteristics'!$C:$C,0))),"",INDEX('Policy Characteristics'!I:I,MATCH($C1425,'Policy Characteristics'!$C:$C,0)))</f>
        <v>% reduction in fuel use</v>
      </c>
      <c r="P1425" s="276" t="str">
        <f>IF(ISBLANK(INDEX('Policy Characteristics'!J:J,MATCH($C1425,'Policy Characteristics'!$C:$C,0))),"",INDEX('Policy Characteristics'!J:J,MATCH($C1425,'Policy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5" s="276" t="str">
        <f>IF(ISBLANK(INDEX('Policy Characteristics'!K:K,MATCH($C1425,'Policy Characteristics'!$C:$C,0))),"",INDEX('Policy Characteristics'!K:K,MATCH($C1425,'Policy Characteristics'!$C:$C,0)))</f>
        <v>architectural-design.html#rnd</v>
      </c>
      <c r="R1425" s="276" t="str">
        <f>IF(ISBLANK(INDEX('Policy Characteristics'!L:L,MATCH($C1425,'Policy Characteristics'!$C:$C,0))),"",INDEX('Policy Characteristics'!L:L,MATCH($C1425,'Policy Characteristics'!$C:$C,0)))</f>
        <v>research-and-development.html</v>
      </c>
    </row>
    <row r="1426" spans="1:18" x14ac:dyDescent="0.25">
      <c r="A1426" s="276" t="str">
        <f>IF(ISBLANK(INDEX('Policy Characteristics'!A:A,MATCH($C1426,'Policy Characteristics'!$C:$C,0))),"",INDEX('Policy Characteristics'!A:A,MATCH($C1426,'Policy Characteristics'!$C:$C,0)))</f>
        <v>Research and Development</v>
      </c>
      <c r="B1426" s="285" t="str">
        <f>IF(ISBLANK(INDEX('Policy Characteristics'!B:B,MATCH($C1426,'Policy Characteristics'!$C:$C,0))),"",INDEX('Policy Characteristics'!B:B,MATCH($C1426,'Policy Characteristics'!$C:$C,0)))</f>
        <v>Fuel Use Reduction</v>
      </c>
      <c r="C1426" s="276" t="str">
        <f t="shared" si="66"/>
        <v>RnD Electricity Fuel Use Perc Reduction</v>
      </c>
      <c r="D1426" s="6" t="s">
        <v>3583</v>
      </c>
      <c r="E1426" s="47"/>
      <c r="F1426" s="6" t="s">
        <v>3603</v>
      </c>
      <c r="G1426" s="47"/>
      <c r="H1426" s="44">
        <v>1832</v>
      </c>
      <c r="I1426" s="347" t="s">
        <v>44</v>
      </c>
      <c r="J1426" s="277" t="str">
        <f>IF(ISBLANK(INDEX('Policy Characteristics'!D:D,MATCH($C1426,'Policy Characteristics'!$C:$C,0))),"",INDEX('Policy Characteristics'!D:D,MATCH($C1426,'Policy Characteristics'!$C:$C,0)))</f>
        <v>R&amp;D Fuel Use Reductions</v>
      </c>
      <c r="K1426" s="276" t="str">
        <f>IF(ISBLANK(INDEX('Policy Characteristics'!E:E,MATCH($C1426,'Policy Characteristics'!$C:$C,0))),"",INDEX('Policy Characteristics'!E:E,MATCH($C1426,'Policy Characteristics'!$C:$C,0)))</f>
        <v>RnD electricity fuel use reduction</v>
      </c>
      <c r="L1426" s="284">
        <f>IF(ISBLANK(INDEX('Policy Characteristics'!F:F,MATCH($C1426,'Policy Characteristics'!$C:$C,0))),"",INDEX('Policy Characteristics'!F:F,MATCH($C1426,'Policy Characteristics'!$C:$C,0)))</f>
        <v>0</v>
      </c>
      <c r="M1426" s="284">
        <f>IF(ISBLANK(INDEX('Policy Characteristics'!G:G,MATCH($C1426,'Policy Characteristics'!$C:$C,0))),"",INDEX('Policy Characteristics'!G:G,MATCH($C1426,'Policy Characteristics'!$C:$C,0)))</f>
        <v>0.4</v>
      </c>
      <c r="N1426" s="284">
        <f>IF(ISBLANK(INDEX('Policy Characteristics'!H:H,MATCH($C1426,'Policy Characteristics'!$C:$C,0))),"",INDEX('Policy Characteristics'!H:H,MATCH($C1426,'Policy Characteristics'!$C:$C,0)))</f>
        <v>0.01</v>
      </c>
      <c r="O1426" s="276" t="str">
        <f>IF(ISBLANK(INDEX('Policy Characteristics'!I:I,MATCH($C1426,'Policy Characteristics'!$C:$C,0))),"",INDEX('Policy Characteristics'!I:I,MATCH($C1426,'Policy Characteristics'!$C:$C,0)))</f>
        <v>% reduction in fuel use</v>
      </c>
      <c r="P1426" s="276" t="str">
        <f>IF(ISBLANK(INDEX('Policy Characteristics'!J:J,MATCH($C1426,'Policy Characteristics'!$C:$C,0))),"",INDEX('Policy Characteristics'!J:J,MATCH($C1426,'Policy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6" s="276" t="str">
        <f>IF(ISBLANK(INDEX('Policy Characteristics'!K:K,MATCH($C1426,'Policy Characteristics'!$C:$C,0))),"",INDEX('Policy Characteristics'!K:K,MATCH($C1426,'Policy Characteristics'!$C:$C,0)))</f>
        <v>architectural-design.html#rnd</v>
      </c>
      <c r="R1426" s="276" t="str">
        <f>IF(ISBLANK(INDEX('Policy Characteristics'!L:L,MATCH($C1426,'Policy Characteristics'!$C:$C,0))),"",INDEX('Policy Characteristics'!L:L,MATCH($C1426,'Policy Characteristics'!$C:$C,0)))</f>
        <v>research-and-development.html</v>
      </c>
    </row>
    <row r="1427" spans="1:18" x14ac:dyDescent="0.25">
      <c r="A1427" s="276" t="str">
        <f>IF(ISBLANK(INDEX('Policy Characteristics'!A:A,MATCH($C1427,'Policy Characteristics'!$C:$C,0))),"",INDEX('Policy Characteristics'!A:A,MATCH($C1427,'Policy Characteristics'!$C:$C,0)))</f>
        <v>Research and Development</v>
      </c>
      <c r="B1427" s="285" t="str">
        <f>IF(ISBLANK(INDEX('Policy Characteristics'!B:B,MATCH($C1427,'Policy Characteristics'!$C:$C,0))),"",INDEX('Policy Characteristics'!B:B,MATCH($C1427,'Policy Characteristics'!$C:$C,0)))</f>
        <v>Fuel Use Reduction</v>
      </c>
      <c r="C1427" s="276" t="str">
        <f t="shared" si="66"/>
        <v>RnD Electricity Fuel Use Perc Reduction</v>
      </c>
      <c r="D1427" s="6" t="s">
        <v>3675</v>
      </c>
      <c r="E1427" s="47"/>
      <c r="F1427" s="6" t="s">
        <v>3677</v>
      </c>
      <c r="G1427" s="47"/>
      <c r="H1427" s="44">
        <v>1833</v>
      </c>
      <c r="I1427" s="347" t="s">
        <v>44</v>
      </c>
      <c r="J1427" s="277" t="str">
        <f>IF(ISBLANK(INDEX('Policy Characteristics'!D:D,MATCH($C1427,'Policy Characteristics'!$C:$C,0))),"",INDEX('Policy Characteristics'!D:D,MATCH($C1427,'Policy Characteristics'!$C:$C,0)))</f>
        <v>R&amp;D Fuel Use Reductions</v>
      </c>
      <c r="K1427" s="276" t="str">
        <f>IF(ISBLANK(INDEX('Policy Characteristics'!E:E,MATCH($C1427,'Policy Characteristics'!$C:$C,0))),"",INDEX('Policy Characteristics'!E:E,MATCH($C1427,'Policy Characteristics'!$C:$C,0)))</f>
        <v>RnD electricity fuel use reduction</v>
      </c>
      <c r="L1427" s="284">
        <f>IF(ISBLANK(INDEX('Policy Characteristics'!F:F,MATCH($C1427,'Policy Characteristics'!$C:$C,0))),"",INDEX('Policy Characteristics'!F:F,MATCH($C1427,'Policy Characteristics'!$C:$C,0)))</f>
        <v>0</v>
      </c>
      <c r="M1427" s="284">
        <f>IF(ISBLANK(INDEX('Policy Characteristics'!G:G,MATCH($C1427,'Policy Characteristics'!$C:$C,0))),"",INDEX('Policy Characteristics'!G:G,MATCH($C1427,'Policy Characteristics'!$C:$C,0)))</f>
        <v>0.4</v>
      </c>
      <c r="N1427" s="284">
        <f>IF(ISBLANK(INDEX('Policy Characteristics'!H:H,MATCH($C1427,'Policy Characteristics'!$C:$C,0))),"",INDEX('Policy Characteristics'!H:H,MATCH($C1427,'Policy Characteristics'!$C:$C,0)))</f>
        <v>0.01</v>
      </c>
      <c r="O1427" s="276" t="str">
        <f>IF(ISBLANK(INDEX('Policy Characteristics'!I:I,MATCH($C1427,'Policy Characteristics'!$C:$C,0))),"",INDEX('Policy Characteristics'!I:I,MATCH($C1427,'Policy Characteristics'!$C:$C,0)))</f>
        <v>% reduction in fuel use</v>
      </c>
      <c r="P1427" s="276" t="str">
        <f>IF(ISBLANK(INDEX('Policy Characteristics'!J:J,MATCH($C1427,'Policy Characteristics'!$C:$C,0))),"",INDEX('Policy Characteristics'!J:J,MATCH($C1427,'Policy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7" s="276" t="str">
        <f>IF(ISBLANK(INDEX('Policy Characteristics'!K:K,MATCH($C1427,'Policy Characteristics'!$C:$C,0))),"",INDEX('Policy Characteristics'!K:K,MATCH($C1427,'Policy Characteristics'!$C:$C,0)))</f>
        <v>architectural-design.html#rnd</v>
      </c>
      <c r="R1427" s="276" t="str">
        <f>IF(ISBLANK(INDEX('Policy Characteristics'!L:L,MATCH($C1427,'Policy Characteristics'!$C:$C,0))),"",INDEX('Policy Characteristics'!L:L,MATCH($C1427,'Policy Characteristics'!$C:$C,0)))</f>
        <v>research-and-development.html</v>
      </c>
    </row>
    <row r="1428" spans="1:18" x14ac:dyDescent="0.25">
      <c r="A1428" s="276" t="str">
        <f>IF(ISBLANK(INDEX('Policy Characteristics'!A:A,MATCH($C1428,'Policy Characteristics'!$C:$C,0))),"",INDEX('Policy Characteristics'!A:A,MATCH($C1428,'Policy Characteristics'!$C:$C,0)))</f>
        <v>Research and Development</v>
      </c>
      <c r="B1428" s="285" t="str">
        <f>IF(ISBLANK(INDEX('Policy Characteristics'!B:B,MATCH($C1428,'Policy Characteristics'!$C:$C,0))),"",INDEX('Policy Characteristics'!B:B,MATCH($C1428,'Policy Characteristics'!$C:$C,0)))</f>
        <v>Fuel Use Reduction</v>
      </c>
      <c r="C1428" s="276" t="str">
        <f t="shared" si="66"/>
        <v>RnD Electricity Fuel Use Perc Reduction</v>
      </c>
      <c r="D1428" s="6" t="s">
        <v>3676</v>
      </c>
      <c r="E1428" s="47"/>
      <c r="F1428" s="6" t="s">
        <v>3678</v>
      </c>
      <c r="G1428" s="47"/>
      <c r="H1428" s="44">
        <v>2246</v>
      </c>
      <c r="I1428" s="347" t="s">
        <v>44</v>
      </c>
      <c r="J1428" s="277" t="str">
        <f>IF(ISBLANK(INDEX('Policy Characteristics'!D:D,MATCH($C1428,'Policy Characteristics'!$C:$C,0))),"",INDEX('Policy Characteristics'!D:D,MATCH($C1428,'Policy Characteristics'!$C:$C,0)))</f>
        <v>R&amp;D Fuel Use Reductions</v>
      </c>
      <c r="K1428" s="276" t="str">
        <f>IF(ISBLANK(INDEX('Policy Characteristics'!E:E,MATCH($C1428,'Policy Characteristics'!$C:$C,0))),"",INDEX('Policy Characteristics'!E:E,MATCH($C1428,'Policy Characteristics'!$C:$C,0)))</f>
        <v>RnD electricity fuel use reduction</v>
      </c>
      <c r="L1428" s="284">
        <f>IF(ISBLANK(INDEX('Policy Characteristics'!F:F,MATCH($C1428,'Policy Characteristics'!$C:$C,0))),"",INDEX('Policy Characteristics'!F:F,MATCH($C1428,'Policy Characteristics'!$C:$C,0)))</f>
        <v>0</v>
      </c>
      <c r="M1428" s="284">
        <f>IF(ISBLANK(INDEX('Policy Characteristics'!G:G,MATCH($C1428,'Policy Characteristics'!$C:$C,0))),"",INDEX('Policy Characteristics'!G:G,MATCH($C1428,'Policy Characteristics'!$C:$C,0)))</f>
        <v>0.4</v>
      </c>
      <c r="N1428" s="284">
        <f>IF(ISBLANK(INDEX('Policy Characteristics'!H:H,MATCH($C1428,'Policy Characteristics'!$C:$C,0))),"",INDEX('Policy Characteristics'!H:H,MATCH($C1428,'Policy Characteristics'!$C:$C,0)))</f>
        <v>0.01</v>
      </c>
      <c r="O1428" s="276" t="str">
        <f>IF(ISBLANK(INDEX('Policy Characteristics'!I:I,MATCH($C1428,'Policy Characteristics'!$C:$C,0))),"",INDEX('Policy Characteristics'!I:I,MATCH($C1428,'Policy Characteristics'!$C:$C,0)))</f>
        <v>% reduction in fuel use</v>
      </c>
      <c r="P1428" s="276" t="str">
        <f>IF(ISBLANK(INDEX('Policy Characteristics'!J:J,MATCH($C1428,'Policy Characteristics'!$C:$C,0))),"",INDEX('Policy Characteristics'!J:J,MATCH($C1428,'Policy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8" s="276" t="str">
        <f>IF(ISBLANK(INDEX('Policy Characteristics'!K:K,MATCH($C1428,'Policy Characteristics'!$C:$C,0))),"",INDEX('Policy Characteristics'!K:K,MATCH($C1428,'Policy Characteristics'!$C:$C,0)))</f>
        <v>architectural-design.html#rnd</v>
      </c>
      <c r="R1428" s="276" t="str">
        <f>IF(ISBLANK(INDEX('Policy Characteristics'!L:L,MATCH($C1428,'Policy Characteristics'!$C:$C,0))),"",INDEX('Policy Characteristics'!L:L,MATCH($C1428,'Policy Characteristics'!$C:$C,0)))</f>
        <v>research-and-development.html</v>
      </c>
    </row>
    <row r="1429" spans="1:18" x14ac:dyDescent="0.25">
      <c r="A1429" s="276" t="str">
        <f>IF(ISBLANK(INDEX('Policy Characteristics'!A:A,MATCH($C1429,'Policy Characteristics'!$C:$C,0))),"",INDEX('Policy Characteristics'!A:A,MATCH($C1429,'Policy Characteristics'!$C:$C,0)))</f>
        <v>Research and Development</v>
      </c>
      <c r="B1429" s="285" t="str">
        <f>IF(ISBLANK(INDEX('Policy Characteristics'!B:B,MATCH($C1429,'Policy Characteristics'!$C:$C,0))),"",INDEX('Policy Characteristics'!B:B,MATCH($C1429,'Policy Characteristics'!$C:$C,0)))</f>
        <v>Fuel Use Reduction</v>
      </c>
      <c r="C1429" t="s">
        <v>310</v>
      </c>
      <c r="D1429" t="s">
        <v>3101</v>
      </c>
      <c r="E1429" s="47"/>
      <c r="F1429" s="6" t="s">
        <v>3128</v>
      </c>
      <c r="G1429" s="47"/>
      <c r="H1429" s="44">
        <v>1487</v>
      </c>
      <c r="I1429" s="347" t="s">
        <v>44</v>
      </c>
      <c r="J1429" s="277" t="str">
        <f>IF(ISBLANK(INDEX('Policy Characteristics'!D:D,MATCH($C1429,'Policy Characteristics'!$C:$C,0))),"",INDEX('Policy Characteristics'!D:D,MATCH($C1429,'Policy Characteristics'!$C:$C,0)))</f>
        <v>R&amp;D Fuel Use Reductions</v>
      </c>
      <c r="K1429" s="276" t="str">
        <f>IF(ISBLANK(INDEX('Policy Characteristics'!E:E,MATCH($C1429,'Policy Characteristics'!$C:$C,0))),"",INDEX('Policy Characteristics'!E:E,MATCH($C1429,'Policy Characteristics'!$C:$C,0)))</f>
        <v>RnD industry fuel use reduction</v>
      </c>
      <c r="L1429" s="284">
        <f>IF(ISBLANK(INDEX('Policy Characteristics'!F:F,MATCH($C1429,'Policy Characteristics'!$C:$C,0))),"",INDEX('Policy Characteristics'!F:F,MATCH($C1429,'Policy Characteristics'!$C:$C,0)))</f>
        <v>0</v>
      </c>
      <c r="M1429" s="284">
        <f>IF(ISBLANK(INDEX('Policy Characteristics'!G:G,MATCH($C1429,'Policy Characteristics'!$C:$C,0))),"",INDEX('Policy Characteristics'!G:G,MATCH($C1429,'Policy Characteristics'!$C:$C,0)))</f>
        <v>0.4</v>
      </c>
      <c r="N1429" s="284">
        <f>IF(ISBLANK(INDEX('Policy Characteristics'!H:H,MATCH($C1429,'Policy Characteristics'!$C:$C,0))),"",INDEX('Policy Characteristics'!H:H,MATCH($C1429,'Policy Characteristics'!$C:$C,0)))</f>
        <v>0.01</v>
      </c>
      <c r="O1429" s="276" t="str">
        <f>IF(ISBLANK(INDEX('Policy Characteristics'!I:I,MATCH($C1429,'Policy Characteristics'!$C:$C,0))),"",INDEX('Policy Characteristics'!I:I,MATCH($C1429,'Policy Characteristics'!$C:$C,0)))</f>
        <v>% reduction in fuel use</v>
      </c>
      <c r="P1429" s="276" t="str">
        <f>IF(ISBLANK(INDEX('Policy Characteristics'!J:J,MATCH($C1429,'Policy Characteristics'!$C:$C,0))),"",INDEX('Policy Characteristics'!J:J,MATCH($C1429,'Policy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29" s="276" t="str">
        <f>IF(ISBLANK(INDEX('Policy Characteristics'!K:K,MATCH($C1429,'Policy Characteristics'!$C:$C,0))),"",INDEX('Policy Characteristics'!K:K,MATCH($C1429,'Policy Characteristics'!$C:$C,0)))</f>
        <v>architectural-design.html#rnd</v>
      </c>
      <c r="R1429" s="276" t="str">
        <f>IF(ISBLANK(INDEX('Policy Characteristics'!L:L,MATCH($C1429,'Policy Characteristics'!$C:$C,0))),"",INDEX('Policy Characteristics'!L:L,MATCH($C1429,'Policy Characteristics'!$C:$C,0)))</f>
        <v>research-and-development.html</v>
      </c>
    </row>
    <row r="1430" spans="1:18" x14ac:dyDescent="0.25">
      <c r="A1430" s="276" t="str">
        <f>IF(ISBLANK(INDEX('Policy Characteristics'!A:A,MATCH($C1430,'Policy Characteristics'!$C:$C,0))),"",INDEX('Policy Characteristics'!A:A,MATCH($C1430,'Policy Characteristics'!$C:$C,0)))</f>
        <v>Research and Development</v>
      </c>
      <c r="B1430" s="285" t="str">
        <f>IF(ISBLANK(INDEX('Policy Characteristics'!B:B,MATCH($C1430,'Policy Characteristics'!$C:$C,0))),"",INDEX('Policy Characteristics'!B:B,MATCH($C1430,'Policy Characteristics'!$C:$C,0)))</f>
        <v>Fuel Use Reduction</v>
      </c>
      <c r="C1430" s="276" t="str">
        <f t="shared" ref="C1430:C1453" si="67">C$1429</f>
        <v>RnD Industry Fuel Use Perc Reduction</v>
      </c>
      <c r="D1430" t="s">
        <v>3102</v>
      </c>
      <c r="E1430" s="47"/>
      <c r="F1430" s="6" t="s">
        <v>3129</v>
      </c>
      <c r="G1430" s="47"/>
      <c r="H1430" s="44">
        <v>1488</v>
      </c>
      <c r="I1430" s="347" t="s">
        <v>44</v>
      </c>
      <c r="J1430" s="277" t="str">
        <f>IF(ISBLANK(INDEX('Policy Characteristics'!D:D,MATCH($C1430,'Policy Characteristics'!$C:$C,0))),"",INDEX('Policy Characteristics'!D:D,MATCH($C1430,'Policy Characteristics'!$C:$C,0)))</f>
        <v>R&amp;D Fuel Use Reductions</v>
      </c>
      <c r="K1430" s="276" t="str">
        <f>IF(ISBLANK(INDEX('Policy Characteristics'!E:E,MATCH($C1430,'Policy Characteristics'!$C:$C,0))),"",INDEX('Policy Characteristics'!E:E,MATCH($C1430,'Policy Characteristics'!$C:$C,0)))</f>
        <v>RnD industry fuel use reduction</v>
      </c>
      <c r="L1430" s="284">
        <f>IF(ISBLANK(INDEX('Policy Characteristics'!F:F,MATCH($C1430,'Policy Characteristics'!$C:$C,0))),"",INDEX('Policy Characteristics'!F:F,MATCH($C1430,'Policy Characteristics'!$C:$C,0)))</f>
        <v>0</v>
      </c>
      <c r="M1430" s="284">
        <f>IF(ISBLANK(INDEX('Policy Characteristics'!G:G,MATCH($C1430,'Policy Characteristics'!$C:$C,0))),"",INDEX('Policy Characteristics'!G:G,MATCH($C1430,'Policy Characteristics'!$C:$C,0)))</f>
        <v>0.4</v>
      </c>
      <c r="N1430" s="284">
        <f>IF(ISBLANK(INDEX('Policy Characteristics'!H:H,MATCH($C1430,'Policy Characteristics'!$C:$C,0))),"",INDEX('Policy Characteristics'!H:H,MATCH($C1430,'Policy Characteristics'!$C:$C,0)))</f>
        <v>0.01</v>
      </c>
      <c r="O1430" s="276" t="str">
        <f>IF(ISBLANK(INDEX('Policy Characteristics'!I:I,MATCH($C1430,'Policy Characteristics'!$C:$C,0))),"",INDEX('Policy Characteristics'!I:I,MATCH($C1430,'Policy Characteristics'!$C:$C,0)))</f>
        <v>% reduction in fuel use</v>
      </c>
      <c r="P1430" s="276" t="str">
        <f>IF(ISBLANK(INDEX('Policy Characteristics'!J:J,MATCH($C1430,'Policy Characteristics'!$C:$C,0))),"",INDEX('Policy Characteristics'!J:J,MATCH($C1430,'Policy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0" s="276" t="str">
        <f>IF(ISBLANK(INDEX('Policy Characteristics'!K:K,MATCH($C1430,'Policy Characteristics'!$C:$C,0))),"",INDEX('Policy Characteristics'!K:K,MATCH($C1430,'Policy Characteristics'!$C:$C,0)))</f>
        <v>architectural-design.html#rnd</v>
      </c>
      <c r="R1430" s="276" t="str">
        <f>IF(ISBLANK(INDEX('Policy Characteristics'!L:L,MATCH($C1430,'Policy Characteristics'!$C:$C,0))),"",INDEX('Policy Characteristics'!L:L,MATCH($C1430,'Policy Characteristics'!$C:$C,0)))</f>
        <v>research-and-development.html</v>
      </c>
    </row>
    <row r="1431" spans="1:18" x14ac:dyDescent="0.25">
      <c r="A1431" s="276" t="str">
        <f>IF(ISBLANK(INDEX('Policy Characteristics'!A:A,MATCH($C1431,'Policy Characteristics'!$C:$C,0))),"",INDEX('Policy Characteristics'!A:A,MATCH($C1431,'Policy Characteristics'!$C:$C,0)))</f>
        <v>Research and Development</v>
      </c>
      <c r="B1431" s="285" t="str">
        <f>IF(ISBLANK(INDEX('Policy Characteristics'!B:B,MATCH($C1431,'Policy Characteristics'!$C:$C,0))),"",INDEX('Policy Characteristics'!B:B,MATCH($C1431,'Policy Characteristics'!$C:$C,0)))</f>
        <v>Fuel Use Reduction</v>
      </c>
      <c r="C1431" s="276" t="str">
        <f t="shared" si="67"/>
        <v>RnD Industry Fuel Use Perc Reduction</v>
      </c>
      <c r="D1431" t="s">
        <v>3103</v>
      </c>
      <c r="E1431" s="47"/>
      <c r="F1431" s="6" t="s">
        <v>3130</v>
      </c>
      <c r="G1431" s="47"/>
      <c r="H1431" s="44">
        <v>1489</v>
      </c>
      <c r="I1431" s="347" t="s">
        <v>44</v>
      </c>
      <c r="J1431" s="277" t="str">
        <f>IF(ISBLANK(INDEX('Policy Characteristics'!D:D,MATCH($C1431,'Policy Characteristics'!$C:$C,0))),"",INDEX('Policy Characteristics'!D:D,MATCH($C1431,'Policy Characteristics'!$C:$C,0)))</f>
        <v>R&amp;D Fuel Use Reductions</v>
      </c>
      <c r="K1431" s="276" t="str">
        <f>IF(ISBLANK(INDEX('Policy Characteristics'!E:E,MATCH($C1431,'Policy Characteristics'!$C:$C,0))),"",INDEX('Policy Characteristics'!E:E,MATCH($C1431,'Policy Characteristics'!$C:$C,0)))</f>
        <v>RnD industry fuel use reduction</v>
      </c>
      <c r="L1431" s="284">
        <f>IF(ISBLANK(INDEX('Policy Characteristics'!F:F,MATCH($C1431,'Policy Characteristics'!$C:$C,0))),"",INDEX('Policy Characteristics'!F:F,MATCH($C1431,'Policy Characteristics'!$C:$C,0)))</f>
        <v>0</v>
      </c>
      <c r="M1431" s="284">
        <f>IF(ISBLANK(INDEX('Policy Characteristics'!G:G,MATCH($C1431,'Policy Characteristics'!$C:$C,0))),"",INDEX('Policy Characteristics'!G:G,MATCH($C1431,'Policy Characteristics'!$C:$C,0)))</f>
        <v>0.4</v>
      </c>
      <c r="N1431" s="284">
        <f>IF(ISBLANK(INDEX('Policy Characteristics'!H:H,MATCH($C1431,'Policy Characteristics'!$C:$C,0))),"",INDEX('Policy Characteristics'!H:H,MATCH($C1431,'Policy Characteristics'!$C:$C,0)))</f>
        <v>0.01</v>
      </c>
      <c r="O1431" s="276" t="str">
        <f>IF(ISBLANK(INDEX('Policy Characteristics'!I:I,MATCH($C1431,'Policy Characteristics'!$C:$C,0))),"",INDEX('Policy Characteristics'!I:I,MATCH($C1431,'Policy Characteristics'!$C:$C,0)))</f>
        <v>% reduction in fuel use</v>
      </c>
      <c r="P1431" s="276" t="str">
        <f>IF(ISBLANK(INDEX('Policy Characteristics'!J:J,MATCH($C1431,'Policy Characteristics'!$C:$C,0))),"",INDEX('Policy Characteristics'!J:J,MATCH($C1431,'Policy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1" s="276" t="str">
        <f>IF(ISBLANK(INDEX('Policy Characteristics'!K:K,MATCH($C1431,'Policy Characteristics'!$C:$C,0))),"",INDEX('Policy Characteristics'!K:K,MATCH($C1431,'Policy Characteristics'!$C:$C,0)))</f>
        <v>architectural-design.html#rnd</v>
      </c>
      <c r="R1431" s="276" t="str">
        <f>IF(ISBLANK(INDEX('Policy Characteristics'!L:L,MATCH($C1431,'Policy Characteristics'!$C:$C,0))),"",INDEX('Policy Characteristics'!L:L,MATCH($C1431,'Policy Characteristics'!$C:$C,0)))</f>
        <v>research-and-development.html</v>
      </c>
    </row>
    <row r="1432" spans="1:18" x14ac:dyDescent="0.25">
      <c r="A1432" s="276" t="str">
        <f>IF(ISBLANK(INDEX('Policy Characteristics'!A:A,MATCH($C1432,'Policy Characteristics'!$C:$C,0))),"",INDEX('Policy Characteristics'!A:A,MATCH($C1432,'Policy Characteristics'!$C:$C,0)))</f>
        <v>Research and Development</v>
      </c>
      <c r="B1432" s="285" t="str">
        <f>IF(ISBLANK(INDEX('Policy Characteristics'!B:B,MATCH($C1432,'Policy Characteristics'!$C:$C,0))),"",INDEX('Policy Characteristics'!B:B,MATCH($C1432,'Policy Characteristics'!$C:$C,0)))</f>
        <v>Fuel Use Reduction</v>
      </c>
      <c r="C1432" s="276" t="str">
        <f t="shared" si="67"/>
        <v>RnD Industry Fuel Use Perc Reduction</v>
      </c>
      <c r="D1432" t="s">
        <v>3104</v>
      </c>
      <c r="E1432" s="47"/>
      <c r="F1432" s="6" t="s">
        <v>3131</v>
      </c>
      <c r="G1432" s="47"/>
      <c r="H1432" s="44">
        <v>1490</v>
      </c>
      <c r="I1432" s="347" t="s">
        <v>44</v>
      </c>
      <c r="J1432" s="277" t="str">
        <f>IF(ISBLANK(INDEX('Policy Characteristics'!D:D,MATCH($C1432,'Policy Characteristics'!$C:$C,0))),"",INDEX('Policy Characteristics'!D:D,MATCH($C1432,'Policy Characteristics'!$C:$C,0)))</f>
        <v>R&amp;D Fuel Use Reductions</v>
      </c>
      <c r="K1432" s="276" t="str">
        <f>IF(ISBLANK(INDEX('Policy Characteristics'!E:E,MATCH($C1432,'Policy Characteristics'!$C:$C,0))),"",INDEX('Policy Characteristics'!E:E,MATCH($C1432,'Policy Characteristics'!$C:$C,0)))</f>
        <v>RnD industry fuel use reduction</v>
      </c>
      <c r="L1432" s="284">
        <f>IF(ISBLANK(INDEX('Policy Characteristics'!F:F,MATCH($C1432,'Policy Characteristics'!$C:$C,0))),"",INDEX('Policy Characteristics'!F:F,MATCH($C1432,'Policy Characteristics'!$C:$C,0)))</f>
        <v>0</v>
      </c>
      <c r="M1432" s="284">
        <f>IF(ISBLANK(INDEX('Policy Characteristics'!G:G,MATCH($C1432,'Policy Characteristics'!$C:$C,0))),"",INDEX('Policy Characteristics'!G:G,MATCH($C1432,'Policy Characteristics'!$C:$C,0)))</f>
        <v>0.4</v>
      </c>
      <c r="N1432" s="284">
        <f>IF(ISBLANK(INDEX('Policy Characteristics'!H:H,MATCH($C1432,'Policy Characteristics'!$C:$C,0))),"",INDEX('Policy Characteristics'!H:H,MATCH($C1432,'Policy Characteristics'!$C:$C,0)))</f>
        <v>0.01</v>
      </c>
      <c r="O1432" s="276" t="str">
        <f>IF(ISBLANK(INDEX('Policy Characteristics'!I:I,MATCH($C1432,'Policy Characteristics'!$C:$C,0))),"",INDEX('Policy Characteristics'!I:I,MATCH($C1432,'Policy Characteristics'!$C:$C,0)))</f>
        <v>% reduction in fuel use</v>
      </c>
      <c r="P1432" s="276" t="str">
        <f>IF(ISBLANK(INDEX('Policy Characteristics'!J:J,MATCH($C1432,'Policy Characteristics'!$C:$C,0))),"",INDEX('Policy Characteristics'!J:J,MATCH($C1432,'Policy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2" s="276" t="str">
        <f>IF(ISBLANK(INDEX('Policy Characteristics'!K:K,MATCH($C1432,'Policy Characteristics'!$C:$C,0))),"",INDEX('Policy Characteristics'!K:K,MATCH($C1432,'Policy Characteristics'!$C:$C,0)))</f>
        <v>architectural-design.html#rnd</v>
      </c>
      <c r="R1432" s="276" t="str">
        <f>IF(ISBLANK(INDEX('Policy Characteristics'!L:L,MATCH($C1432,'Policy Characteristics'!$C:$C,0))),"",INDEX('Policy Characteristics'!L:L,MATCH($C1432,'Policy Characteristics'!$C:$C,0)))</f>
        <v>research-and-development.html</v>
      </c>
    </row>
    <row r="1433" spans="1:18" x14ac:dyDescent="0.25">
      <c r="A1433" s="276" t="str">
        <f>IF(ISBLANK(INDEX('Policy Characteristics'!A:A,MATCH($C1433,'Policy Characteristics'!$C:$C,0))),"",INDEX('Policy Characteristics'!A:A,MATCH($C1433,'Policy Characteristics'!$C:$C,0)))</f>
        <v>Research and Development</v>
      </c>
      <c r="B1433" s="285" t="str">
        <f>IF(ISBLANK(INDEX('Policy Characteristics'!B:B,MATCH($C1433,'Policy Characteristics'!$C:$C,0))),"",INDEX('Policy Characteristics'!B:B,MATCH($C1433,'Policy Characteristics'!$C:$C,0)))</f>
        <v>Fuel Use Reduction</v>
      </c>
      <c r="C1433" s="276" t="str">
        <f t="shared" si="67"/>
        <v>RnD Industry Fuel Use Perc Reduction</v>
      </c>
      <c r="D1433" t="s">
        <v>3105</v>
      </c>
      <c r="E1433" s="47"/>
      <c r="F1433" s="6" t="s">
        <v>3132</v>
      </c>
      <c r="G1433" s="47"/>
      <c r="H1433" s="44">
        <v>1491</v>
      </c>
      <c r="I1433" s="347" t="s">
        <v>44</v>
      </c>
      <c r="J1433" s="277" t="str">
        <f>IF(ISBLANK(INDEX('Policy Characteristics'!D:D,MATCH($C1433,'Policy Characteristics'!$C:$C,0))),"",INDEX('Policy Characteristics'!D:D,MATCH($C1433,'Policy Characteristics'!$C:$C,0)))</f>
        <v>R&amp;D Fuel Use Reductions</v>
      </c>
      <c r="K1433" s="276" t="str">
        <f>IF(ISBLANK(INDEX('Policy Characteristics'!E:E,MATCH($C1433,'Policy Characteristics'!$C:$C,0))),"",INDEX('Policy Characteristics'!E:E,MATCH($C1433,'Policy Characteristics'!$C:$C,0)))</f>
        <v>RnD industry fuel use reduction</v>
      </c>
      <c r="L1433" s="284">
        <f>IF(ISBLANK(INDEX('Policy Characteristics'!F:F,MATCH($C1433,'Policy Characteristics'!$C:$C,0))),"",INDEX('Policy Characteristics'!F:F,MATCH($C1433,'Policy Characteristics'!$C:$C,0)))</f>
        <v>0</v>
      </c>
      <c r="M1433" s="284">
        <f>IF(ISBLANK(INDEX('Policy Characteristics'!G:G,MATCH($C1433,'Policy Characteristics'!$C:$C,0))),"",INDEX('Policy Characteristics'!G:G,MATCH($C1433,'Policy Characteristics'!$C:$C,0)))</f>
        <v>0.4</v>
      </c>
      <c r="N1433" s="284">
        <f>IF(ISBLANK(INDEX('Policy Characteristics'!H:H,MATCH($C1433,'Policy Characteristics'!$C:$C,0))),"",INDEX('Policy Characteristics'!H:H,MATCH($C1433,'Policy Characteristics'!$C:$C,0)))</f>
        <v>0.01</v>
      </c>
      <c r="O1433" s="276" t="str">
        <f>IF(ISBLANK(INDEX('Policy Characteristics'!I:I,MATCH($C1433,'Policy Characteristics'!$C:$C,0))),"",INDEX('Policy Characteristics'!I:I,MATCH($C1433,'Policy Characteristics'!$C:$C,0)))</f>
        <v>% reduction in fuel use</v>
      </c>
      <c r="P1433" s="276" t="str">
        <f>IF(ISBLANK(INDEX('Policy Characteristics'!J:J,MATCH($C1433,'Policy Characteristics'!$C:$C,0))),"",INDEX('Policy Characteristics'!J:J,MATCH($C1433,'Policy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3" s="276" t="str">
        <f>IF(ISBLANK(INDEX('Policy Characteristics'!K:K,MATCH($C1433,'Policy Characteristics'!$C:$C,0))),"",INDEX('Policy Characteristics'!K:K,MATCH($C1433,'Policy Characteristics'!$C:$C,0)))</f>
        <v>architectural-design.html#rnd</v>
      </c>
      <c r="R1433" s="276" t="str">
        <f>IF(ISBLANK(INDEX('Policy Characteristics'!L:L,MATCH($C1433,'Policy Characteristics'!$C:$C,0))),"",INDEX('Policy Characteristics'!L:L,MATCH($C1433,'Policy Characteristics'!$C:$C,0)))</f>
        <v>research-and-development.html</v>
      </c>
    </row>
    <row r="1434" spans="1:18" x14ac:dyDescent="0.25">
      <c r="A1434" s="276" t="str">
        <f>IF(ISBLANK(INDEX('Policy Characteristics'!A:A,MATCH($C1434,'Policy Characteristics'!$C:$C,0))),"",INDEX('Policy Characteristics'!A:A,MATCH($C1434,'Policy Characteristics'!$C:$C,0)))</f>
        <v>Research and Development</v>
      </c>
      <c r="B1434" s="285" t="str">
        <f>IF(ISBLANK(INDEX('Policy Characteristics'!B:B,MATCH($C1434,'Policy Characteristics'!$C:$C,0))),"",INDEX('Policy Characteristics'!B:B,MATCH($C1434,'Policy Characteristics'!$C:$C,0)))</f>
        <v>Fuel Use Reduction</v>
      </c>
      <c r="C1434" s="276" t="str">
        <f t="shared" si="67"/>
        <v>RnD Industry Fuel Use Perc Reduction</v>
      </c>
      <c r="D1434" t="s">
        <v>3106</v>
      </c>
      <c r="E1434" s="47"/>
      <c r="F1434" s="6" t="s">
        <v>3133</v>
      </c>
      <c r="G1434" s="47"/>
      <c r="H1434" s="44">
        <v>1492</v>
      </c>
      <c r="I1434" s="347" t="s">
        <v>44</v>
      </c>
      <c r="J1434" s="277" t="str">
        <f>IF(ISBLANK(INDEX('Policy Characteristics'!D:D,MATCH($C1434,'Policy Characteristics'!$C:$C,0))),"",INDEX('Policy Characteristics'!D:D,MATCH($C1434,'Policy Characteristics'!$C:$C,0)))</f>
        <v>R&amp;D Fuel Use Reductions</v>
      </c>
      <c r="K1434" s="276" t="str">
        <f>IF(ISBLANK(INDEX('Policy Characteristics'!E:E,MATCH($C1434,'Policy Characteristics'!$C:$C,0))),"",INDEX('Policy Characteristics'!E:E,MATCH($C1434,'Policy Characteristics'!$C:$C,0)))</f>
        <v>RnD industry fuel use reduction</v>
      </c>
      <c r="L1434" s="284">
        <f>IF(ISBLANK(INDEX('Policy Characteristics'!F:F,MATCH($C1434,'Policy Characteristics'!$C:$C,0))),"",INDEX('Policy Characteristics'!F:F,MATCH($C1434,'Policy Characteristics'!$C:$C,0)))</f>
        <v>0</v>
      </c>
      <c r="M1434" s="284">
        <f>IF(ISBLANK(INDEX('Policy Characteristics'!G:G,MATCH($C1434,'Policy Characteristics'!$C:$C,0))),"",INDEX('Policy Characteristics'!G:G,MATCH($C1434,'Policy Characteristics'!$C:$C,0)))</f>
        <v>0.4</v>
      </c>
      <c r="N1434" s="284">
        <f>IF(ISBLANK(INDEX('Policy Characteristics'!H:H,MATCH($C1434,'Policy Characteristics'!$C:$C,0))),"",INDEX('Policy Characteristics'!H:H,MATCH($C1434,'Policy Characteristics'!$C:$C,0)))</f>
        <v>0.01</v>
      </c>
      <c r="O1434" s="276" t="str">
        <f>IF(ISBLANK(INDEX('Policy Characteristics'!I:I,MATCH($C1434,'Policy Characteristics'!$C:$C,0))),"",INDEX('Policy Characteristics'!I:I,MATCH($C1434,'Policy Characteristics'!$C:$C,0)))</f>
        <v>% reduction in fuel use</v>
      </c>
      <c r="P1434" s="276" t="str">
        <f>IF(ISBLANK(INDEX('Policy Characteristics'!J:J,MATCH($C1434,'Policy Characteristics'!$C:$C,0))),"",INDEX('Policy Characteristics'!J:J,MATCH($C1434,'Policy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4" s="276" t="str">
        <f>IF(ISBLANK(INDEX('Policy Characteristics'!K:K,MATCH($C1434,'Policy Characteristics'!$C:$C,0))),"",INDEX('Policy Characteristics'!K:K,MATCH($C1434,'Policy Characteristics'!$C:$C,0)))</f>
        <v>architectural-design.html#rnd</v>
      </c>
      <c r="R1434" s="276" t="str">
        <f>IF(ISBLANK(INDEX('Policy Characteristics'!L:L,MATCH($C1434,'Policy Characteristics'!$C:$C,0))),"",INDEX('Policy Characteristics'!L:L,MATCH($C1434,'Policy Characteristics'!$C:$C,0)))</f>
        <v>research-and-development.html</v>
      </c>
    </row>
    <row r="1435" spans="1:18" x14ac:dyDescent="0.25">
      <c r="A1435" s="276" t="str">
        <f>IF(ISBLANK(INDEX('Policy Characteristics'!A:A,MATCH($C1435,'Policy Characteristics'!$C:$C,0))),"",INDEX('Policy Characteristics'!A:A,MATCH($C1435,'Policy Characteristics'!$C:$C,0)))</f>
        <v>Research and Development</v>
      </c>
      <c r="B1435" s="285" t="str">
        <f>IF(ISBLANK(INDEX('Policy Characteristics'!B:B,MATCH($C1435,'Policy Characteristics'!$C:$C,0))),"",INDEX('Policy Characteristics'!B:B,MATCH($C1435,'Policy Characteristics'!$C:$C,0)))</f>
        <v>Fuel Use Reduction</v>
      </c>
      <c r="C1435" s="276" t="str">
        <f t="shared" si="67"/>
        <v>RnD Industry Fuel Use Perc Reduction</v>
      </c>
      <c r="D1435" t="s">
        <v>3107</v>
      </c>
      <c r="E1435" s="47"/>
      <c r="F1435" s="6" t="s">
        <v>3134</v>
      </c>
      <c r="G1435" s="47"/>
      <c r="H1435" s="44">
        <v>1493</v>
      </c>
      <c r="I1435" s="347" t="s">
        <v>44</v>
      </c>
      <c r="J1435" s="277" t="str">
        <f>IF(ISBLANK(INDEX('Policy Characteristics'!D:D,MATCH($C1435,'Policy Characteristics'!$C:$C,0))),"",INDEX('Policy Characteristics'!D:D,MATCH($C1435,'Policy Characteristics'!$C:$C,0)))</f>
        <v>R&amp;D Fuel Use Reductions</v>
      </c>
      <c r="K1435" s="276" t="str">
        <f>IF(ISBLANK(INDEX('Policy Characteristics'!E:E,MATCH($C1435,'Policy Characteristics'!$C:$C,0))),"",INDEX('Policy Characteristics'!E:E,MATCH($C1435,'Policy Characteristics'!$C:$C,0)))</f>
        <v>RnD industry fuel use reduction</v>
      </c>
      <c r="L1435" s="284">
        <f>IF(ISBLANK(INDEX('Policy Characteristics'!F:F,MATCH($C1435,'Policy Characteristics'!$C:$C,0))),"",INDEX('Policy Characteristics'!F:F,MATCH($C1435,'Policy Characteristics'!$C:$C,0)))</f>
        <v>0</v>
      </c>
      <c r="M1435" s="284">
        <f>IF(ISBLANK(INDEX('Policy Characteristics'!G:G,MATCH($C1435,'Policy Characteristics'!$C:$C,0))),"",INDEX('Policy Characteristics'!G:G,MATCH($C1435,'Policy Characteristics'!$C:$C,0)))</f>
        <v>0.4</v>
      </c>
      <c r="N1435" s="284">
        <f>IF(ISBLANK(INDEX('Policy Characteristics'!H:H,MATCH($C1435,'Policy Characteristics'!$C:$C,0))),"",INDEX('Policy Characteristics'!H:H,MATCH($C1435,'Policy Characteristics'!$C:$C,0)))</f>
        <v>0.01</v>
      </c>
      <c r="O1435" s="276" t="str">
        <f>IF(ISBLANK(INDEX('Policy Characteristics'!I:I,MATCH($C1435,'Policy Characteristics'!$C:$C,0))),"",INDEX('Policy Characteristics'!I:I,MATCH($C1435,'Policy Characteristics'!$C:$C,0)))</f>
        <v>% reduction in fuel use</v>
      </c>
      <c r="P1435" s="276" t="str">
        <f>IF(ISBLANK(INDEX('Policy Characteristics'!J:J,MATCH($C1435,'Policy Characteristics'!$C:$C,0))),"",INDEX('Policy Characteristics'!J:J,MATCH($C1435,'Policy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5" s="276" t="str">
        <f>IF(ISBLANK(INDEX('Policy Characteristics'!K:K,MATCH($C1435,'Policy Characteristics'!$C:$C,0))),"",INDEX('Policy Characteristics'!K:K,MATCH($C1435,'Policy Characteristics'!$C:$C,0)))</f>
        <v>architectural-design.html#rnd</v>
      </c>
      <c r="R1435" s="276" t="str">
        <f>IF(ISBLANK(INDEX('Policy Characteristics'!L:L,MATCH($C1435,'Policy Characteristics'!$C:$C,0))),"",INDEX('Policy Characteristics'!L:L,MATCH($C1435,'Policy Characteristics'!$C:$C,0)))</f>
        <v>research-and-development.html</v>
      </c>
    </row>
    <row r="1436" spans="1:18" x14ac:dyDescent="0.25">
      <c r="A1436" s="276" t="str">
        <f>IF(ISBLANK(INDEX('Policy Characteristics'!A:A,MATCH($C1436,'Policy Characteristics'!$C:$C,0))),"",INDEX('Policy Characteristics'!A:A,MATCH($C1436,'Policy Characteristics'!$C:$C,0)))</f>
        <v>Research and Development</v>
      </c>
      <c r="B1436" s="285" t="str">
        <f>IF(ISBLANK(INDEX('Policy Characteristics'!B:B,MATCH($C1436,'Policy Characteristics'!$C:$C,0))),"",INDEX('Policy Characteristics'!B:B,MATCH($C1436,'Policy Characteristics'!$C:$C,0)))</f>
        <v>Fuel Use Reduction</v>
      </c>
      <c r="C1436" s="276" t="str">
        <f t="shared" si="67"/>
        <v>RnD Industry Fuel Use Perc Reduction</v>
      </c>
      <c r="D1436" t="s">
        <v>3108</v>
      </c>
      <c r="E1436" s="47"/>
      <c r="F1436" s="6" t="s">
        <v>3135</v>
      </c>
      <c r="G1436" s="47"/>
      <c r="H1436" s="44">
        <v>1494</v>
      </c>
      <c r="I1436" s="347" t="s">
        <v>44</v>
      </c>
      <c r="J1436" s="277" t="str">
        <f>IF(ISBLANK(INDEX('Policy Characteristics'!D:D,MATCH($C1436,'Policy Characteristics'!$C:$C,0))),"",INDEX('Policy Characteristics'!D:D,MATCH($C1436,'Policy Characteristics'!$C:$C,0)))</f>
        <v>R&amp;D Fuel Use Reductions</v>
      </c>
      <c r="K1436" s="276" t="str">
        <f>IF(ISBLANK(INDEX('Policy Characteristics'!E:E,MATCH($C1436,'Policy Characteristics'!$C:$C,0))),"",INDEX('Policy Characteristics'!E:E,MATCH($C1436,'Policy Characteristics'!$C:$C,0)))</f>
        <v>RnD industry fuel use reduction</v>
      </c>
      <c r="L1436" s="284">
        <f>IF(ISBLANK(INDEX('Policy Characteristics'!F:F,MATCH($C1436,'Policy Characteristics'!$C:$C,0))),"",INDEX('Policy Characteristics'!F:F,MATCH($C1436,'Policy Characteristics'!$C:$C,0)))</f>
        <v>0</v>
      </c>
      <c r="M1436" s="284">
        <f>IF(ISBLANK(INDEX('Policy Characteristics'!G:G,MATCH($C1436,'Policy Characteristics'!$C:$C,0))),"",INDEX('Policy Characteristics'!G:G,MATCH($C1436,'Policy Characteristics'!$C:$C,0)))</f>
        <v>0.4</v>
      </c>
      <c r="N1436" s="284">
        <f>IF(ISBLANK(INDEX('Policy Characteristics'!H:H,MATCH($C1436,'Policy Characteristics'!$C:$C,0))),"",INDEX('Policy Characteristics'!H:H,MATCH($C1436,'Policy Characteristics'!$C:$C,0)))</f>
        <v>0.01</v>
      </c>
      <c r="O1436" s="276" t="str">
        <f>IF(ISBLANK(INDEX('Policy Characteristics'!I:I,MATCH($C1436,'Policy Characteristics'!$C:$C,0))),"",INDEX('Policy Characteristics'!I:I,MATCH($C1436,'Policy Characteristics'!$C:$C,0)))</f>
        <v>% reduction in fuel use</v>
      </c>
      <c r="P1436" s="276" t="str">
        <f>IF(ISBLANK(INDEX('Policy Characteristics'!J:J,MATCH($C1436,'Policy Characteristics'!$C:$C,0))),"",INDEX('Policy Characteristics'!J:J,MATCH($C1436,'Policy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6" s="276" t="str">
        <f>IF(ISBLANK(INDEX('Policy Characteristics'!K:K,MATCH($C1436,'Policy Characteristics'!$C:$C,0))),"",INDEX('Policy Characteristics'!K:K,MATCH($C1436,'Policy Characteristics'!$C:$C,0)))</f>
        <v>architectural-design.html#rnd</v>
      </c>
      <c r="R1436" s="276" t="str">
        <f>IF(ISBLANK(INDEX('Policy Characteristics'!L:L,MATCH($C1436,'Policy Characteristics'!$C:$C,0))),"",INDEX('Policy Characteristics'!L:L,MATCH($C1436,'Policy Characteristics'!$C:$C,0)))</f>
        <v>research-and-development.html</v>
      </c>
    </row>
    <row r="1437" spans="1:18" x14ac:dyDescent="0.25">
      <c r="A1437" s="276" t="str">
        <f>IF(ISBLANK(INDEX('Policy Characteristics'!A:A,MATCH($C1437,'Policy Characteristics'!$C:$C,0))),"",INDEX('Policy Characteristics'!A:A,MATCH($C1437,'Policy Characteristics'!$C:$C,0)))</f>
        <v>Research and Development</v>
      </c>
      <c r="B1437" s="285" t="str">
        <f>IF(ISBLANK(INDEX('Policy Characteristics'!B:B,MATCH($C1437,'Policy Characteristics'!$C:$C,0))),"",INDEX('Policy Characteristics'!B:B,MATCH($C1437,'Policy Characteristics'!$C:$C,0)))</f>
        <v>Fuel Use Reduction</v>
      </c>
      <c r="C1437" s="276" t="str">
        <f t="shared" si="67"/>
        <v>RnD Industry Fuel Use Perc Reduction</v>
      </c>
      <c r="D1437" t="s">
        <v>3109</v>
      </c>
      <c r="E1437" s="47"/>
      <c r="F1437" s="6" t="s">
        <v>3136</v>
      </c>
      <c r="G1437" s="47"/>
      <c r="H1437" s="44">
        <v>1495</v>
      </c>
      <c r="I1437" s="347" t="s">
        <v>44</v>
      </c>
      <c r="J1437" s="277" t="str">
        <f>IF(ISBLANK(INDEX('Policy Characteristics'!D:D,MATCH($C1437,'Policy Characteristics'!$C:$C,0))),"",INDEX('Policy Characteristics'!D:D,MATCH($C1437,'Policy Characteristics'!$C:$C,0)))</f>
        <v>R&amp;D Fuel Use Reductions</v>
      </c>
      <c r="K1437" s="276" t="str">
        <f>IF(ISBLANK(INDEX('Policy Characteristics'!E:E,MATCH($C1437,'Policy Characteristics'!$C:$C,0))),"",INDEX('Policy Characteristics'!E:E,MATCH($C1437,'Policy Characteristics'!$C:$C,0)))</f>
        <v>RnD industry fuel use reduction</v>
      </c>
      <c r="L1437" s="284">
        <f>IF(ISBLANK(INDEX('Policy Characteristics'!F:F,MATCH($C1437,'Policy Characteristics'!$C:$C,0))),"",INDEX('Policy Characteristics'!F:F,MATCH($C1437,'Policy Characteristics'!$C:$C,0)))</f>
        <v>0</v>
      </c>
      <c r="M1437" s="284">
        <f>IF(ISBLANK(INDEX('Policy Characteristics'!G:G,MATCH($C1437,'Policy Characteristics'!$C:$C,0))),"",INDEX('Policy Characteristics'!G:G,MATCH($C1437,'Policy Characteristics'!$C:$C,0)))</f>
        <v>0.4</v>
      </c>
      <c r="N1437" s="284">
        <f>IF(ISBLANK(INDEX('Policy Characteristics'!H:H,MATCH($C1437,'Policy Characteristics'!$C:$C,0))),"",INDEX('Policy Characteristics'!H:H,MATCH($C1437,'Policy Characteristics'!$C:$C,0)))</f>
        <v>0.01</v>
      </c>
      <c r="O1437" s="276" t="str">
        <f>IF(ISBLANK(INDEX('Policy Characteristics'!I:I,MATCH($C1437,'Policy Characteristics'!$C:$C,0))),"",INDEX('Policy Characteristics'!I:I,MATCH($C1437,'Policy Characteristics'!$C:$C,0)))</f>
        <v>% reduction in fuel use</v>
      </c>
      <c r="P1437" s="276" t="str">
        <f>IF(ISBLANK(INDEX('Policy Characteristics'!J:J,MATCH($C1437,'Policy Characteristics'!$C:$C,0))),"",INDEX('Policy Characteristics'!J:J,MATCH($C1437,'Policy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7" s="276" t="str">
        <f>IF(ISBLANK(INDEX('Policy Characteristics'!K:K,MATCH($C1437,'Policy Characteristics'!$C:$C,0))),"",INDEX('Policy Characteristics'!K:K,MATCH($C1437,'Policy Characteristics'!$C:$C,0)))</f>
        <v>architectural-design.html#rnd</v>
      </c>
      <c r="R1437" s="276" t="str">
        <f>IF(ISBLANK(INDEX('Policy Characteristics'!L:L,MATCH($C1437,'Policy Characteristics'!$C:$C,0))),"",INDEX('Policy Characteristics'!L:L,MATCH($C1437,'Policy Characteristics'!$C:$C,0)))</f>
        <v>research-and-development.html</v>
      </c>
    </row>
    <row r="1438" spans="1:18" x14ac:dyDescent="0.25">
      <c r="A1438" s="276" t="str">
        <f>IF(ISBLANK(INDEX('Policy Characteristics'!A:A,MATCH($C1438,'Policy Characteristics'!$C:$C,0))),"",INDEX('Policy Characteristics'!A:A,MATCH($C1438,'Policy Characteristics'!$C:$C,0)))</f>
        <v>Research and Development</v>
      </c>
      <c r="B1438" s="285" t="str">
        <f>IF(ISBLANK(INDEX('Policy Characteristics'!B:B,MATCH($C1438,'Policy Characteristics'!$C:$C,0))),"",INDEX('Policy Characteristics'!B:B,MATCH($C1438,'Policy Characteristics'!$C:$C,0)))</f>
        <v>Fuel Use Reduction</v>
      </c>
      <c r="C1438" s="276" t="str">
        <f t="shared" si="67"/>
        <v>RnD Industry Fuel Use Perc Reduction</v>
      </c>
      <c r="D1438" t="s">
        <v>3110</v>
      </c>
      <c r="E1438" s="47"/>
      <c r="F1438" s="6" t="s">
        <v>340</v>
      </c>
      <c r="G1438" s="47"/>
      <c r="H1438" s="44">
        <v>1496</v>
      </c>
      <c r="I1438" s="347" t="s">
        <v>44</v>
      </c>
      <c r="J1438" s="277" t="str">
        <f>IF(ISBLANK(INDEX('Policy Characteristics'!D:D,MATCH($C1438,'Policy Characteristics'!$C:$C,0))),"",INDEX('Policy Characteristics'!D:D,MATCH($C1438,'Policy Characteristics'!$C:$C,0)))</f>
        <v>R&amp;D Fuel Use Reductions</v>
      </c>
      <c r="K1438" s="276" t="str">
        <f>IF(ISBLANK(INDEX('Policy Characteristics'!E:E,MATCH($C1438,'Policy Characteristics'!$C:$C,0))),"",INDEX('Policy Characteristics'!E:E,MATCH($C1438,'Policy Characteristics'!$C:$C,0)))</f>
        <v>RnD industry fuel use reduction</v>
      </c>
      <c r="L1438" s="284">
        <f>IF(ISBLANK(INDEX('Policy Characteristics'!F:F,MATCH($C1438,'Policy Characteristics'!$C:$C,0))),"",INDEX('Policy Characteristics'!F:F,MATCH($C1438,'Policy Characteristics'!$C:$C,0)))</f>
        <v>0</v>
      </c>
      <c r="M1438" s="284">
        <f>IF(ISBLANK(INDEX('Policy Characteristics'!G:G,MATCH($C1438,'Policy Characteristics'!$C:$C,0))),"",INDEX('Policy Characteristics'!G:G,MATCH($C1438,'Policy Characteristics'!$C:$C,0)))</f>
        <v>0.4</v>
      </c>
      <c r="N1438" s="284">
        <f>IF(ISBLANK(INDEX('Policy Characteristics'!H:H,MATCH($C1438,'Policy Characteristics'!$C:$C,0))),"",INDEX('Policy Characteristics'!H:H,MATCH($C1438,'Policy Characteristics'!$C:$C,0)))</f>
        <v>0.01</v>
      </c>
      <c r="O1438" s="276" t="str">
        <f>IF(ISBLANK(INDEX('Policy Characteristics'!I:I,MATCH($C1438,'Policy Characteristics'!$C:$C,0))),"",INDEX('Policy Characteristics'!I:I,MATCH($C1438,'Policy Characteristics'!$C:$C,0)))</f>
        <v>% reduction in fuel use</v>
      </c>
      <c r="P1438" s="276" t="str">
        <f>IF(ISBLANK(INDEX('Policy Characteristics'!J:J,MATCH($C1438,'Policy Characteristics'!$C:$C,0))),"",INDEX('Policy Characteristics'!J:J,MATCH($C1438,'Policy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8" s="276" t="str">
        <f>IF(ISBLANK(INDEX('Policy Characteristics'!K:K,MATCH($C1438,'Policy Characteristics'!$C:$C,0))),"",INDEX('Policy Characteristics'!K:K,MATCH($C1438,'Policy Characteristics'!$C:$C,0)))</f>
        <v>architectural-design.html#rnd</v>
      </c>
      <c r="R1438" s="276" t="str">
        <f>IF(ISBLANK(INDEX('Policy Characteristics'!L:L,MATCH($C1438,'Policy Characteristics'!$C:$C,0))),"",INDEX('Policy Characteristics'!L:L,MATCH($C1438,'Policy Characteristics'!$C:$C,0)))</f>
        <v>research-and-development.html</v>
      </c>
    </row>
    <row r="1439" spans="1:18" x14ac:dyDescent="0.25">
      <c r="A1439" s="276" t="str">
        <f>IF(ISBLANK(INDEX('Policy Characteristics'!A:A,MATCH($C1439,'Policy Characteristics'!$C:$C,0))),"",INDEX('Policy Characteristics'!A:A,MATCH($C1439,'Policy Characteristics'!$C:$C,0)))</f>
        <v>Research and Development</v>
      </c>
      <c r="B1439" s="285" t="str">
        <f>IF(ISBLANK(INDEX('Policy Characteristics'!B:B,MATCH($C1439,'Policy Characteristics'!$C:$C,0))),"",INDEX('Policy Characteristics'!B:B,MATCH($C1439,'Policy Characteristics'!$C:$C,0)))</f>
        <v>Fuel Use Reduction</v>
      </c>
      <c r="C1439" s="276" t="str">
        <f t="shared" si="67"/>
        <v>RnD Industry Fuel Use Perc Reduction</v>
      </c>
      <c r="D1439" t="s">
        <v>3111</v>
      </c>
      <c r="E1439" s="47"/>
      <c r="F1439" s="6" t="s">
        <v>3137</v>
      </c>
      <c r="G1439" s="47"/>
      <c r="H1439" s="44">
        <v>1497</v>
      </c>
      <c r="I1439" s="347" t="s">
        <v>44</v>
      </c>
      <c r="J1439" s="277" t="str">
        <f>IF(ISBLANK(INDEX('Policy Characteristics'!D:D,MATCH($C1439,'Policy Characteristics'!$C:$C,0))),"",INDEX('Policy Characteristics'!D:D,MATCH($C1439,'Policy Characteristics'!$C:$C,0)))</f>
        <v>R&amp;D Fuel Use Reductions</v>
      </c>
      <c r="K1439" s="276" t="str">
        <f>IF(ISBLANK(INDEX('Policy Characteristics'!E:E,MATCH($C1439,'Policy Characteristics'!$C:$C,0))),"",INDEX('Policy Characteristics'!E:E,MATCH($C1439,'Policy Characteristics'!$C:$C,0)))</f>
        <v>RnD industry fuel use reduction</v>
      </c>
      <c r="L1439" s="284">
        <f>IF(ISBLANK(INDEX('Policy Characteristics'!F:F,MATCH($C1439,'Policy Characteristics'!$C:$C,0))),"",INDEX('Policy Characteristics'!F:F,MATCH($C1439,'Policy Characteristics'!$C:$C,0)))</f>
        <v>0</v>
      </c>
      <c r="M1439" s="284">
        <f>IF(ISBLANK(INDEX('Policy Characteristics'!G:G,MATCH($C1439,'Policy Characteristics'!$C:$C,0))),"",INDEX('Policy Characteristics'!G:G,MATCH($C1439,'Policy Characteristics'!$C:$C,0)))</f>
        <v>0.4</v>
      </c>
      <c r="N1439" s="284">
        <f>IF(ISBLANK(INDEX('Policy Characteristics'!H:H,MATCH($C1439,'Policy Characteristics'!$C:$C,0))),"",INDEX('Policy Characteristics'!H:H,MATCH($C1439,'Policy Characteristics'!$C:$C,0)))</f>
        <v>0.01</v>
      </c>
      <c r="O1439" s="276" t="str">
        <f>IF(ISBLANK(INDEX('Policy Characteristics'!I:I,MATCH($C1439,'Policy Characteristics'!$C:$C,0))),"",INDEX('Policy Characteristics'!I:I,MATCH($C1439,'Policy Characteristics'!$C:$C,0)))</f>
        <v>% reduction in fuel use</v>
      </c>
      <c r="P1439" s="276" t="str">
        <f>IF(ISBLANK(INDEX('Policy Characteristics'!J:J,MATCH($C1439,'Policy Characteristics'!$C:$C,0))),"",INDEX('Policy Characteristics'!J:J,MATCH($C1439,'Policy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39" s="276" t="str">
        <f>IF(ISBLANK(INDEX('Policy Characteristics'!K:K,MATCH($C1439,'Policy Characteristics'!$C:$C,0))),"",INDEX('Policy Characteristics'!K:K,MATCH($C1439,'Policy Characteristics'!$C:$C,0)))</f>
        <v>architectural-design.html#rnd</v>
      </c>
      <c r="R1439" s="276" t="str">
        <f>IF(ISBLANK(INDEX('Policy Characteristics'!L:L,MATCH($C1439,'Policy Characteristics'!$C:$C,0))),"",INDEX('Policy Characteristics'!L:L,MATCH($C1439,'Policy Characteristics'!$C:$C,0)))</f>
        <v>research-and-development.html</v>
      </c>
    </row>
    <row r="1440" spans="1:18" x14ac:dyDescent="0.25">
      <c r="A1440" s="276" t="str">
        <f>IF(ISBLANK(INDEX('Policy Characteristics'!A:A,MATCH($C1440,'Policy Characteristics'!$C:$C,0))),"",INDEX('Policy Characteristics'!A:A,MATCH($C1440,'Policy Characteristics'!$C:$C,0)))</f>
        <v>Research and Development</v>
      </c>
      <c r="B1440" s="285" t="str">
        <f>IF(ISBLANK(INDEX('Policy Characteristics'!B:B,MATCH($C1440,'Policy Characteristics'!$C:$C,0))),"",INDEX('Policy Characteristics'!B:B,MATCH($C1440,'Policy Characteristics'!$C:$C,0)))</f>
        <v>Fuel Use Reduction</v>
      </c>
      <c r="C1440" s="276" t="str">
        <f t="shared" si="67"/>
        <v>RnD Industry Fuel Use Perc Reduction</v>
      </c>
      <c r="D1440" t="s">
        <v>3112</v>
      </c>
      <c r="E1440" s="47"/>
      <c r="F1440" s="6" t="s">
        <v>3138</v>
      </c>
      <c r="G1440" s="47"/>
      <c r="H1440" s="44">
        <v>1498</v>
      </c>
      <c r="I1440" s="347" t="s">
        <v>44</v>
      </c>
      <c r="J1440" s="277" t="str">
        <f>IF(ISBLANK(INDEX('Policy Characteristics'!D:D,MATCH($C1440,'Policy Characteristics'!$C:$C,0))),"",INDEX('Policy Characteristics'!D:D,MATCH($C1440,'Policy Characteristics'!$C:$C,0)))</f>
        <v>R&amp;D Fuel Use Reductions</v>
      </c>
      <c r="K1440" s="276" t="str">
        <f>IF(ISBLANK(INDEX('Policy Characteristics'!E:E,MATCH($C1440,'Policy Characteristics'!$C:$C,0))),"",INDEX('Policy Characteristics'!E:E,MATCH($C1440,'Policy Characteristics'!$C:$C,0)))</f>
        <v>RnD industry fuel use reduction</v>
      </c>
      <c r="L1440" s="284">
        <f>IF(ISBLANK(INDEX('Policy Characteristics'!F:F,MATCH($C1440,'Policy Characteristics'!$C:$C,0))),"",INDEX('Policy Characteristics'!F:F,MATCH($C1440,'Policy Characteristics'!$C:$C,0)))</f>
        <v>0</v>
      </c>
      <c r="M1440" s="284">
        <f>IF(ISBLANK(INDEX('Policy Characteristics'!G:G,MATCH($C1440,'Policy Characteristics'!$C:$C,0))),"",INDEX('Policy Characteristics'!G:G,MATCH($C1440,'Policy Characteristics'!$C:$C,0)))</f>
        <v>0.4</v>
      </c>
      <c r="N1440" s="284">
        <f>IF(ISBLANK(INDEX('Policy Characteristics'!H:H,MATCH($C1440,'Policy Characteristics'!$C:$C,0))),"",INDEX('Policy Characteristics'!H:H,MATCH($C1440,'Policy Characteristics'!$C:$C,0)))</f>
        <v>0.01</v>
      </c>
      <c r="O1440" s="276" t="str">
        <f>IF(ISBLANK(INDEX('Policy Characteristics'!I:I,MATCH($C1440,'Policy Characteristics'!$C:$C,0))),"",INDEX('Policy Characteristics'!I:I,MATCH($C1440,'Policy Characteristics'!$C:$C,0)))</f>
        <v>% reduction in fuel use</v>
      </c>
      <c r="P1440" s="276" t="str">
        <f>IF(ISBLANK(INDEX('Policy Characteristics'!J:J,MATCH($C1440,'Policy Characteristics'!$C:$C,0))),"",INDEX('Policy Characteristics'!J:J,MATCH($C1440,'Policy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0" s="276" t="str">
        <f>IF(ISBLANK(INDEX('Policy Characteristics'!K:K,MATCH($C1440,'Policy Characteristics'!$C:$C,0))),"",INDEX('Policy Characteristics'!K:K,MATCH($C1440,'Policy Characteristics'!$C:$C,0)))</f>
        <v>architectural-design.html#rnd</v>
      </c>
      <c r="R1440" s="276" t="str">
        <f>IF(ISBLANK(INDEX('Policy Characteristics'!L:L,MATCH($C1440,'Policy Characteristics'!$C:$C,0))),"",INDEX('Policy Characteristics'!L:L,MATCH($C1440,'Policy Characteristics'!$C:$C,0)))</f>
        <v>research-and-development.html</v>
      </c>
    </row>
    <row r="1441" spans="1:18" x14ac:dyDescent="0.25">
      <c r="A1441" s="276" t="str">
        <f>IF(ISBLANK(INDEX('Policy Characteristics'!A:A,MATCH($C1441,'Policy Characteristics'!$C:$C,0))),"",INDEX('Policy Characteristics'!A:A,MATCH($C1441,'Policy Characteristics'!$C:$C,0)))</f>
        <v>Research and Development</v>
      </c>
      <c r="B1441" s="285" t="str">
        <f>IF(ISBLANK(INDEX('Policy Characteristics'!B:B,MATCH($C1441,'Policy Characteristics'!$C:$C,0))),"",INDEX('Policy Characteristics'!B:B,MATCH($C1441,'Policy Characteristics'!$C:$C,0)))</f>
        <v>Fuel Use Reduction</v>
      </c>
      <c r="C1441" s="276" t="str">
        <f t="shared" si="67"/>
        <v>RnD Industry Fuel Use Perc Reduction</v>
      </c>
      <c r="D1441" t="s">
        <v>3113</v>
      </c>
      <c r="E1441" s="47"/>
      <c r="F1441" s="6" t="s">
        <v>3139</v>
      </c>
      <c r="G1441" s="47"/>
      <c r="H1441" s="44">
        <v>1499</v>
      </c>
      <c r="I1441" s="347" t="s">
        <v>44</v>
      </c>
      <c r="J1441" s="277" t="str">
        <f>IF(ISBLANK(INDEX('Policy Characteristics'!D:D,MATCH($C1441,'Policy Characteristics'!$C:$C,0))),"",INDEX('Policy Characteristics'!D:D,MATCH($C1441,'Policy Characteristics'!$C:$C,0)))</f>
        <v>R&amp;D Fuel Use Reductions</v>
      </c>
      <c r="K1441" s="276" t="str">
        <f>IF(ISBLANK(INDEX('Policy Characteristics'!E:E,MATCH($C1441,'Policy Characteristics'!$C:$C,0))),"",INDEX('Policy Characteristics'!E:E,MATCH($C1441,'Policy Characteristics'!$C:$C,0)))</f>
        <v>RnD industry fuel use reduction</v>
      </c>
      <c r="L1441" s="284">
        <f>IF(ISBLANK(INDEX('Policy Characteristics'!F:F,MATCH($C1441,'Policy Characteristics'!$C:$C,0))),"",INDEX('Policy Characteristics'!F:F,MATCH($C1441,'Policy Characteristics'!$C:$C,0)))</f>
        <v>0</v>
      </c>
      <c r="M1441" s="284">
        <f>IF(ISBLANK(INDEX('Policy Characteristics'!G:G,MATCH($C1441,'Policy Characteristics'!$C:$C,0))),"",INDEX('Policy Characteristics'!G:G,MATCH($C1441,'Policy Characteristics'!$C:$C,0)))</f>
        <v>0.4</v>
      </c>
      <c r="N1441" s="284">
        <f>IF(ISBLANK(INDEX('Policy Characteristics'!H:H,MATCH($C1441,'Policy Characteristics'!$C:$C,0))),"",INDEX('Policy Characteristics'!H:H,MATCH($C1441,'Policy Characteristics'!$C:$C,0)))</f>
        <v>0.01</v>
      </c>
      <c r="O1441" s="276" t="str">
        <f>IF(ISBLANK(INDEX('Policy Characteristics'!I:I,MATCH($C1441,'Policy Characteristics'!$C:$C,0))),"",INDEX('Policy Characteristics'!I:I,MATCH($C1441,'Policy Characteristics'!$C:$C,0)))</f>
        <v>% reduction in fuel use</v>
      </c>
      <c r="P1441" s="276" t="str">
        <f>IF(ISBLANK(INDEX('Policy Characteristics'!J:J,MATCH($C1441,'Policy Characteristics'!$C:$C,0))),"",INDEX('Policy Characteristics'!J:J,MATCH($C1441,'Policy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1" s="276" t="str">
        <f>IF(ISBLANK(INDEX('Policy Characteristics'!K:K,MATCH($C1441,'Policy Characteristics'!$C:$C,0))),"",INDEX('Policy Characteristics'!K:K,MATCH($C1441,'Policy Characteristics'!$C:$C,0)))</f>
        <v>architectural-design.html#rnd</v>
      </c>
      <c r="R1441" s="276" t="str">
        <f>IF(ISBLANK(INDEX('Policy Characteristics'!L:L,MATCH($C1441,'Policy Characteristics'!$C:$C,0))),"",INDEX('Policy Characteristics'!L:L,MATCH($C1441,'Policy Characteristics'!$C:$C,0)))</f>
        <v>research-and-development.html</v>
      </c>
    </row>
    <row r="1442" spans="1:18" x14ac:dyDescent="0.25">
      <c r="A1442" s="276" t="str">
        <f>IF(ISBLANK(INDEX('Policy Characteristics'!A:A,MATCH($C1442,'Policy Characteristics'!$C:$C,0))),"",INDEX('Policy Characteristics'!A:A,MATCH($C1442,'Policy Characteristics'!$C:$C,0)))</f>
        <v>Research and Development</v>
      </c>
      <c r="B1442" s="285" t="str">
        <f>IF(ISBLANK(INDEX('Policy Characteristics'!B:B,MATCH($C1442,'Policy Characteristics'!$C:$C,0))),"",INDEX('Policy Characteristics'!B:B,MATCH($C1442,'Policy Characteristics'!$C:$C,0)))</f>
        <v>Fuel Use Reduction</v>
      </c>
      <c r="C1442" s="276" t="str">
        <f t="shared" si="67"/>
        <v>RnD Industry Fuel Use Perc Reduction</v>
      </c>
      <c r="D1442" t="s">
        <v>3114</v>
      </c>
      <c r="E1442" s="47"/>
      <c r="F1442" s="6" t="s">
        <v>339</v>
      </c>
      <c r="G1442" s="47"/>
      <c r="H1442" s="44">
        <v>1500</v>
      </c>
      <c r="I1442" s="347" t="s">
        <v>44</v>
      </c>
      <c r="J1442" s="277" t="str">
        <f>IF(ISBLANK(INDEX('Policy Characteristics'!D:D,MATCH($C1442,'Policy Characteristics'!$C:$C,0))),"",INDEX('Policy Characteristics'!D:D,MATCH($C1442,'Policy Characteristics'!$C:$C,0)))</f>
        <v>R&amp;D Fuel Use Reductions</v>
      </c>
      <c r="K1442" s="276" t="str">
        <f>IF(ISBLANK(INDEX('Policy Characteristics'!E:E,MATCH($C1442,'Policy Characteristics'!$C:$C,0))),"",INDEX('Policy Characteristics'!E:E,MATCH($C1442,'Policy Characteristics'!$C:$C,0)))</f>
        <v>RnD industry fuel use reduction</v>
      </c>
      <c r="L1442" s="284">
        <f>IF(ISBLANK(INDEX('Policy Characteristics'!F:F,MATCH($C1442,'Policy Characteristics'!$C:$C,0))),"",INDEX('Policy Characteristics'!F:F,MATCH($C1442,'Policy Characteristics'!$C:$C,0)))</f>
        <v>0</v>
      </c>
      <c r="M1442" s="284">
        <f>IF(ISBLANK(INDEX('Policy Characteristics'!G:G,MATCH($C1442,'Policy Characteristics'!$C:$C,0))),"",INDEX('Policy Characteristics'!G:G,MATCH($C1442,'Policy Characteristics'!$C:$C,0)))</f>
        <v>0.4</v>
      </c>
      <c r="N1442" s="284">
        <f>IF(ISBLANK(INDEX('Policy Characteristics'!H:H,MATCH($C1442,'Policy Characteristics'!$C:$C,0))),"",INDEX('Policy Characteristics'!H:H,MATCH($C1442,'Policy Characteristics'!$C:$C,0)))</f>
        <v>0.01</v>
      </c>
      <c r="O1442" s="276" t="str">
        <f>IF(ISBLANK(INDEX('Policy Characteristics'!I:I,MATCH($C1442,'Policy Characteristics'!$C:$C,0))),"",INDEX('Policy Characteristics'!I:I,MATCH($C1442,'Policy Characteristics'!$C:$C,0)))</f>
        <v>% reduction in fuel use</v>
      </c>
      <c r="P1442" s="276" t="str">
        <f>IF(ISBLANK(INDEX('Policy Characteristics'!J:J,MATCH($C1442,'Policy Characteristics'!$C:$C,0))),"",INDEX('Policy Characteristics'!J:J,MATCH($C1442,'Policy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2" s="276" t="str">
        <f>IF(ISBLANK(INDEX('Policy Characteristics'!K:K,MATCH($C1442,'Policy Characteristics'!$C:$C,0))),"",INDEX('Policy Characteristics'!K:K,MATCH($C1442,'Policy Characteristics'!$C:$C,0)))</f>
        <v>architectural-design.html#rnd</v>
      </c>
      <c r="R1442" s="276" t="str">
        <f>IF(ISBLANK(INDEX('Policy Characteristics'!L:L,MATCH($C1442,'Policy Characteristics'!$C:$C,0))),"",INDEX('Policy Characteristics'!L:L,MATCH($C1442,'Policy Characteristics'!$C:$C,0)))</f>
        <v>research-and-development.html</v>
      </c>
    </row>
    <row r="1443" spans="1:18" x14ac:dyDescent="0.25">
      <c r="A1443" s="276" t="str">
        <f>IF(ISBLANK(INDEX('Policy Characteristics'!A:A,MATCH($C1443,'Policy Characteristics'!$C:$C,0))),"",INDEX('Policy Characteristics'!A:A,MATCH($C1443,'Policy Characteristics'!$C:$C,0)))</f>
        <v>Research and Development</v>
      </c>
      <c r="B1443" s="285" t="str">
        <f>IF(ISBLANK(INDEX('Policy Characteristics'!B:B,MATCH($C1443,'Policy Characteristics'!$C:$C,0))),"",INDEX('Policy Characteristics'!B:B,MATCH($C1443,'Policy Characteristics'!$C:$C,0)))</f>
        <v>Fuel Use Reduction</v>
      </c>
      <c r="C1443" s="276" t="str">
        <f t="shared" si="67"/>
        <v>RnD Industry Fuel Use Perc Reduction</v>
      </c>
      <c r="D1443" t="s">
        <v>3115</v>
      </c>
      <c r="E1443" s="47"/>
      <c r="F1443" s="6" t="s">
        <v>3140</v>
      </c>
      <c r="G1443" s="47"/>
      <c r="H1443" s="44">
        <v>1501</v>
      </c>
      <c r="I1443" s="347" t="s">
        <v>44</v>
      </c>
      <c r="J1443" s="277" t="str">
        <f>IF(ISBLANK(INDEX('Policy Characteristics'!D:D,MATCH($C1443,'Policy Characteristics'!$C:$C,0))),"",INDEX('Policy Characteristics'!D:D,MATCH($C1443,'Policy Characteristics'!$C:$C,0)))</f>
        <v>R&amp;D Fuel Use Reductions</v>
      </c>
      <c r="K1443" s="276" t="str">
        <f>IF(ISBLANK(INDEX('Policy Characteristics'!E:E,MATCH($C1443,'Policy Characteristics'!$C:$C,0))),"",INDEX('Policy Characteristics'!E:E,MATCH($C1443,'Policy Characteristics'!$C:$C,0)))</f>
        <v>RnD industry fuel use reduction</v>
      </c>
      <c r="L1443" s="284">
        <f>IF(ISBLANK(INDEX('Policy Characteristics'!F:F,MATCH($C1443,'Policy Characteristics'!$C:$C,0))),"",INDEX('Policy Characteristics'!F:F,MATCH($C1443,'Policy Characteristics'!$C:$C,0)))</f>
        <v>0</v>
      </c>
      <c r="M1443" s="284">
        <f>IF(ISBLANK(INDEX('Policy Characteristics'!G:G,MATCH($C1443,'Policy Characteristics'!$C:$C,0))),"",INDEX('Policy Characteristics'!G:G,MATCH($C1443,'Policy Characteristics'!$C:$C,0)))</f>
        <v>0.4</v>
      </c>
      <c r="N1443" s="284">
        <f>IF(ISBLANK(INDEX('Policy Characteristics'!H:H,MATCH($C1443,'Policy Characteristics'!$C:$C,0))),"",INDEX('Policy Characteristics'!H:H,MATCH($C1443,'Policy Characteristics'!$C:$C,0)))</f>
        <v>0.01</v>
      </c>
      <c r="O1443" s="276" t="str">
        <f>IF(ISBLANK(INDEX('Policy Characteristics'!I:I,MATCH($C1443,'Policy Characteristics'!$C:$C,0))),"",INDEX('Policy Characteristics'!I:I,MATCH($C1443,'Policy Characteristics'!$C:$C,0)))</f>
        <v>% reduction in fuel use</v>
      </c>
      <c r="P1443" s="276" t="str">
        <f>IF(ISBLANK(INDEX('Policy Characteristics'!J:J,MATCH($C1443,'Policy Characteristics'!$C:$C,0))),"",INDEX('Policy Characteristics'!J:J,MATCH($C1443,'Policy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3" s="276" t="str">
        <f>IF(ISBLANK(INDEX('Policy Characteristics'!K:K,MATCH($C1443,'Policy Characteristics'!$C:$C,0))),"",INDEX('Policy Characteristics'!K:K,MATCH($C1443,'Policy Characteristics'!$C:$C,0)))</f>
        <v>architectural-design.html#rnd</v>
      </c>
      <c r="R1443" s="276" t="str">
        <f>IF(ISBLANK(INDEX('Policy Characteristics'!L:L,MATCH($C1443,'Policy Characteristics'!$C:$C,0))),"",INDEX('Policy Characteristics'!L:L,MATCH($C1443,'Policy Characteristics'!$C:$C,0)))</f>
        <v>research-and-development.html</v>
      </c>
    </row>
    <row r="1444" spans="1:18" ht="30" x14ac:dyDescent="0.25">
      <c r="A1444" s="276" t="str">
        <f>IF(ISBLANK(INDEX('Policy Characteristics'!A:A,MATCH($C1444,'Policy Characteristics'!$C:$C,0))),"",INDEX('Policy Characteristics'!A:A,MATCH($C1444,'Policy Characteristics'!$C:$C,0)))</f>
        <v>Research and Development</v>
      </c>
      <c r="B1444" s="285" t="str">
        <f>IF(ISBLANK(INDEX('Policy Characteristics'!B:B,MATCH($C1444,'Policy Characteristics'!$C:$C,0))),"",INDEX('Policy Characteristics'!B:B,MATCH($C1444,'Policy Characteristics'!$C:$C,0)))</f>
        <v>Fuel Use Reduction</v>
      </c>
      <c r="C1444" s="276" t="str">
        <f t="shared" si="67"/>
        <v>RnD Industry Fuel Use Perc Reduction</v>
      </c>
      <c r="D1444" t="s">
        <v>3116</v>
      </c>
      <c r="E1444" s="47"/>
      <c r="F1444" s="6" t="s">
        <v>3141</v>
      </c>
      <c r="G1444" s="47"/>
      <c r="H1444" s="44">
        <v>1502</v>
      </c>
      <c r="I1444" s="347" t="s">
        <v>44</v>
      </c>
      <c r="J1444" s="277" t="str">
        <f>IF(ISBLANK(INDEX('Policy Characteristics'!D:D,MATCH($C1444,'Policy Characteristics'!$C:$C,0))),"",INDEX('Policy Characteristics'!D:D,MATCH($C1444,'Policy Characteristics'!$C:$C,0)))</f>
        <v>R&amp;D Fuel Use Reductions</v>
      </c>
      <c r="K1444" s="276" t="str">
        <f>IF(ISBLANK(INDEX('Policy Characteristics'!E:E,MATCH($C1444,'Policy Characteristics'!$C:$C,0))),"",INDEX('Policy Characteristics'!E:E,MATCH($C1444,'Policy Characteristics'!$C:$C,0)))</f>
        <v>RnD industry fuel use reduction</v>
      </c>
      <c r="L1444" s="284">
        <f>IF(ISBLANK(INDEX('Policy Characteristics'!F:F,MATCH($C1444,'Policy Characteristics'!$C:$C,0))),"",INDEX('Policy Characteristics'!F:F,MATCH($C1444,'Policy Characteristics'!$C:$C,0)))</f>
        <v>0</v>
      </c>
      <c r="M1444" s="284">
        <f>IF(ISBLANK(INDEX('Policy Characteristics'!G:G,MATCH($C1444,'Policy Characteristics'!$C:$C,0))),"",INDEX('Policy Characteristics'!G:G,MATCH($C1444,'Policy Characteristics'!$C:$C,0)))</f>
        <v>0.4</v>
      </c>
      <c r="N1444" s="284">
        <f>IF(ISBLANK(INDEX('Policy Characteristics'!H:H,MATCH($C1444,'Policy Characteristics'!$C:$C,0))),"",INDEX('Policy Characteristics'!H:H,MATCH($C1444,'Policy Characteristics'!$C:$C,0)))</f>
        <v>0.01</v>
      </c>
      <c r="O1444" s="276" t="str">
        <f>IF(ISBLANK(INDEX('Policy Characteristics'!I:I,MATCH($C1444,'Policy Characteristics'!$C:$C,0))),"",INDEX('Policy Characteristics'!I:I,MATCH($C1444,'Policy Characteristics'!$C:$C,0)))</f>
        <v>% reduction in fuel use</v>
      </c>
      <c r="P1444" s="276" t="str">
        <f>IF(ISBLANK(INDEX('Policy Characteristics'!J:J,MATCH($C1444,'Policy Characteristics'!$C:$C,0))),"",INDEX('Policy Characteristics'!J:J,MATCH($C1444,'Policy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4" s="276" t="str">
        <f>IF(ISBLANK(INDEX('Policy Characteristics'!K:K,MATCH($C1444,'Policy Characteristics'!$C:$C,0))),"",INDEX('Policy Characteristics'!K:K,MATCH($C1444,'Policy Characteristics'!$C:$C,0)))</f>
        <v>architectural-design.html#rnd</v>
      </c>
      <c r="R1444" s="276" t="str">
        <f>IF(ISBLANK(INDEX('Policy Characteristics'!L:L,MATCH($C1444,'Policy Characteristics'!$C:$C,0))),"",INDEX('Policy Characteristics'!L:L,MATCH($C1444,'Policy Characteristics'!$C:$C,0)))</f>
        <v>research-and-development.html</v>
      </c>
    </row>
    <row r="1445" spans="1:18" x14ac:dyDescent="0.25">
      <c r="A1445" s="276" t="str">
        <f>IF(ISBLANK(INDEX('Policy Characteristics'!A:A,MATCH($C1445,'Policy Characteristics'!$C:$C,0))),"",INDEX('Policy Characteristics'!A:A,MATCH($C1445,'Policy Characteristics'!$C:$C,0)))</f>
        <v>Research and Development</v>
      </c>
      <c r="B1445" s="285" t="str">
        <f>IF(ISBLANK(INDEX('Policy Characteristics'!B:B,MATCH($C1445,'Policy Characteristics'!$C:$C,0))),"",INDEX('Policy Characteristics'!B:B,MATCH($C1445,'Policy Characteristics'!$C:$C,0)))</f>
        <v>Fuel Use Reduction</v>
      </c>
      <c r="C1445" s="276" t="str">
        <f t="shared" si="67"/>
        <v>RnD Industry Fuel Use Perc Reduction</v>
      </c>
      <c r="D1445" t="s">
        <v>3117</v>
      </c>
      <c r="E1445" s="47"/>
      <c r="F1445" s="6" t="s">
        <v>3142</v>
      </c>
      <c r="G1445" s="47"/>
      <c r="H1445" s="44">
        <v>1503</v>
      </c>
      <c r="I1445" s="347" t="s">
        <v>44</v>
      </c>
      <c r="J1445" s="277" t="str">
        <f>IF(ISBLANK(INDEX('Policy Characteristics'!D:D,MATCH($C1445,'Policy Characteristics'!$C:$C,0))),"",INDEX('Policy Characteristics'!D:D,MATCH($C1445,'Policy Characteristics'!$C:$C,0)))</f>
        <v>R&amp;D Fuel Use Reductions</v>
      </c>
      <c r="K1445" s="276" t="str">
        <f>IF(ISBLANK(INDEX('Policy Characteristics'!E:E,MATCH($C1445,'Policy Characteristics'!$C:$C,0))),"",INDEX('Policy Characteristics'!E:E,MATCH($C1445,'Policy Characteristics'!$C:$C,0)))</f>
        <v>RnD industry fuel use reduction</v>
      </c>
      <c r="L1445" s="284">
        <f>IF(ISBLANK(INDEX('Policy Characteristics'!F:F,MATCH($C1445,'Policy Characteristics'!$C:$C,0))),"",INDEX('Policy Characteristics'!F:F,MATCH($C1445,'Policy Characteristics'!$C:$C,0)))</f>
        <v>0</v>
      </c>
      <c r="M1445" s="284">
        <f>IF(ISBLANK(INDEX('Policy Characteristics'!G:G,MATCH($C1445,'Policy Characteristics'!$C:$C,0))),"",INDEX('Policy Characteristics'!G:G,MATCH($C1445,'Policy Characteristics'!$C:$C,0)))</f>
        <v>0.4</v>
      </c>
      <c r="N1445" s="284">
        <f>IF(ISBLANK(INDEX('Policy Characteristics'!H:H,MATCH($C1445,'Policy Characteristics'!$C:$C,0))),"",INDEX('Policy Characteristics'!H:H,MATCH($C1445,'Policy Characteristics'!$C:$C,0)))</f>
        <v>0.01</v>
      </c>
      <c r="O1445" s="276" t="str">
        <f>IF(ISBLANK(INDEX('Policy Characteristics'!I:I,MATCH($C1445,'Policy Characteristics'!$C:$C,0))),"",INDEX('Policy Characteristics'!I:I,MATCH($C1445,'Policy Characteristics'!$C:$C,0)))</f>
        <v>% reduction in fuel use</v>
      </c>
      <c r="P1445" s="276" t="str">
        <f>IF(ISBLANK(INDEX('Policy Characteristics'!J:J,MATCH($C1445,'Policy Characteristics'!$C:$C,0))),"",INDEX('Policy Characteristics'!J:J,MATCH($C1445,'Policy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5" s="276" t="str">
        <f>IF(ISBLANK(INDEX('Policy Characteristics'!K:K,MATCH($C1445,'Policy Characteristics'!$C:$C,0))),"",INDEX('Policy Characteristics'!K:K,MATCH($C1445,'Policy Characteristics'!$C:$C,0)))</f>
        <v>architectural-design.html#rnd</v>
      </c>
      <c r="R1445" s="276" t="str">
        <f>IF(ISBLANK(INDEX('Policy Characteristics'!L:L,MATCH($C1445,'Policy Characteristics'!$C:$C,0))),"",INDEX('Policy Characteristics'!L:L,MATCH($C1445,'Policy Characteristics'!$C:$C,0)))</f>
        <v>research-and-development.html</v>
      </c>
    </row>
    <row r="1446" spans="1:18" x14ac:dyDescent="0.25">
      <c r="A1446" s="276" t="str">
        <f>IF(ISBLANK(INDEX('Policy Characteristics'!A:A,MATCH($C1446,'Policy Characteristics'!$C:$C,0))),"",INDEX('Policy Characteristics'!A:A,MATCH($C1446,'Policy Characteristics'!$C:$C,0)))</f>
        <v>Research and Development</v>
      </c>
      <c r="B1446" s="285" t="str">
        <f>IF(ISBLANK(INDEX('Policy Characteristics'!B:B,MATCH($C1446,'Policy Characteristics'!$C:$C,0))),"",INDEX('Policy Characteristics'!B:B,MATCH($C1446,'Policy Characteristics'!$C:$C,0)))</f>
        <v>Fuel Use Reduction</v>
      </c>
      <c r="C1446" s="276" t="str">
        <f t="shared" si="67"/>
        <v>RnD Industry Fuel Use Perc Reduction</v>
      </c>
      <c r="D1446" t="s">
        <v>3118</v>
      </c>
      <c r="E1446" s="47"/>
      <c r="F1446" s="6" t="s">
        <v>3143</v>
      </c>
      <c r="G1446" s="47"/>
      <c r="H1446" s="44">
        <v>1504</v>
      </c>
      <c r="I1446" s="347" t="s">
        <v>44</v>
      </c>
      <c r="J1446" s="277" t="str">
        <f>IF(ISBLANK(INDEX('Policy Characteristics'!D:D,MATCH($C1446,'Policy Characteristics'!$C:$C,0))),"",INDEX('Policy Characteristics'!D:D,MATCH($C1446,'Policy Characteristics'!$C:$C,0)))</f>
        <v>R&amp;D Fuel Use Reductions</v>
      </c>
      <c r="K1446" s="276" t="str">
        <f>IF(ISBLANK(INDEX('Policy Characteristics'!E:E,MATCH($C1446,'Policy Characteristics'!$C:$C,0))),"",INDEX('Policy Characteristics'!E:E,MATCH($C1446,'Policy Characteristics'!$C:$C,0)))</f>
        <v>RnD industry fuel use reduction</v>
      </c>
      <c r="L1446" s="284">
        <f>IF(ISBLANK(INDEX('Policy Characteristics'!F:F,MATCH($C1446,'Policy Characteristics'!$C:$C,0))),"",INDEX('Policy Characteristics'!F:F,MATCH($C1446,'Policy Characteristics'!$C:$C,0)))</f>
        <v>0</v>
      </c>
      <c r="M1446" s="284">
        <f>IF(ISBLANK(INDEX('Policy Characteristics'!G:G,MATCH($C1446,'Policy Characteristics'!$C:$C,0))),"",INDEX('Policy Characteristics'!G:G,MATCH($C1446,'Policy Characteristics'!$C:$C,0)))</f>
        <v>0.4</v>
      </c>
      <c r="N1446" s="284">
        <f>IF(ISBLANK(INDEX('Policy Characteristics'!H:H,MATCH($C1446,'Policy Characteristics'!$C:$C,0))),"",INDEX('Policy Characteristics'!H:H,MATCH($C1446,'Policy Characteristics'!$C:$C,0)))</f>
        <v>0.01</v>
      </c>
      <c r="O1446" s="276" t="str">
        <f>IF(ISBLANK(INDEX('Policy Characteristics'!I:I,MATCH($C1446,'Policy Characteristics'!$C:$C,0))),"",INDEX('Policy Characteristics'!I:I,MATCH($C1446,'Policy Characteristics'!$C:$C,0)))</f>
        <v>% reduction in fuel use</v>
      </c>
      <c r="P1446" s="276" t="str">
        <f>IF(ISBLANK(INDEX('Policy Characteristics'!J:J,MATCH($C1446,'Policy Characteristics'!$C:$C,0))),"",INDEX('Policy Characteristics'!J:J,MATCH($C1446,'Policy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6" s="276" t="str">
        <f>IF(ISBLANK(INDEX('Policy Characteristics'!K:K,MATCH($C1446,'Policy Characteristics'!$C:$C,0))),"",INDEX('Policy Characteristics'!K:K,MATCH($C1446,'Policy Characteristics'!$C:$C,0)))</f>
        <v>architectural-design.html#rnd</v>
      </c>
      <c r="R1446" s="276" t="str">
        <f>IF(ISBLANK(INDEX('Policy Characteristics'!L:L,MATCH($C1446,'Policy Characteristics'!$C:$C,0))),"",INDEX('Policy Characteristics'!L:L,MATCH($C1446,'Policy Characteristics'!$C:$C,0)))</f>
        <v>research-and-development.html</v>
      </c>
    </row>
    <row r="1447" spans="1:18" x14ac:dyDescent="0.25">
      <c r="A1447" s="276" t="str">
        <f>IF(ISBLANK(INDEX('Policy Characteristics'!A:A,MATCH($C1447,'Policy Characteristics'!$C:$C,0))),"",INDEX('Policy Characteristics'!A:A,MATCH($C1447,'Policy Characteristics'!$C:$C,0)))</f>
        <v>Research and Development</v>
      </c>
      <c r="B1447" s="285" t="str">
        <f>IF(ISBLANK(INDEX('Policy Characteristics'!B:B,MATCH($C1447,'Policy Characteristics'!$C:$C,0))),"",INDEX('Policy Characteristics'!B:B,MATCH($C1447,'Policy Characteristics'!$C:$C,0)))</f>
        <v>Fuel Use Reduction</v>
      </c>
      <c r="C1447" s="276" t="str">
        <f t="shared" si="67"/>
        <v>RnD Industry Fuel Use Perc Reduction</v>
      </c>
      <c r="D1447" t="s">
        <v>3119</v>
      </c>
      <c r="E1447" s="47"/>
      <c r="F1447" s="6" t="s">
        <v>3144</v>
      </c>
      <c r="G1447" s="47"/>
      <c r="H1447" s="44">
        <v>1505</v>
      </c>
      <c r="I1447" s="347" t="s">
        <v>44</v>
      </c>
      <c r="J1447" s="277" t="str">
        <f>IF(ISBLANK(INDEX('Policy Characteristics'!D:D,MATCH($C1447,'Policy Characteristics'!$C:$C,0))),"",INDEX('Policy Characteristics'!D:D,MATCH($C1447,'Policy Characteristics'!$C:$C,0)))</f>
        <v>R&amp;D Fuel Use Reductions</v>
      </c>
      <c r="K1447" s="276" t="str">
        <f>IF(ISBLANK(INDEX('Policy Characteristics'!E:E,MATCH($C1447,'Policy Characteristics'!$C:$C,0))),"",INDEX('Policy Characteristics'!E:E,MATCH($C1447,'Policy Characteristics'!$C:$C,0)))</f>
        <v>RnD industry fuel use reduction</v>
      </c>
      <c r="L1447" s="284">
        <f>IF(ISBLANK(INDEX('Policy Characteristics'!F:F,MATCH($C1447,'Policy Characteristics'!$C:$C,0))),"",INDEX('Policy Characteristics'!F:F,MATCH($C1447,'Policy Characteristics'!$C:$C,0)))</f>
        <v>0</v>
      </c>
      <c r="M1447" s="284">
        <f>IF(ISBLANK(INDEX('Policy Characteristics'!G:G,MATCH($C1447,'Policy Characteristics'!$C:$C,0))),"",INDEX('Policy Characteristics'!G:G,MATCH($C1447,'Policy Characteristics'!$C:$C,0)))</f>
        <v>0.4</v>
      </c>
      <c r="N1447" s="284">
        <f>IF(ISBLANK(INDEX('Policy Characteristics'!H:H,MATCH($C1447,'Policy Characteristics'!$C:$C,0))),"",INDEX('Policy Characteristics'!H:H,MATCH($C1447,'Policy Characteristics'!$C:$C,0)))</f>
        <v>0.01</v>
      </c>
      <c r="O1447" s="276" t="str">
        <f>IF(ISBLANK(INDEX('Policy Characteristics'!I:I,MATCH($C1447,'Policy Characteristics'!$C:$C,0))),"",INDEX('Policy Characteristics'!I:I,MATCH($C1447,'Policy Characteristics'!$C:$C,0)))</f>
        <v>% reduction in fuel use</v>
      </c>
      <c r="P1447" s="276" t="str">
        <f>IF(ISBLANK(INDEX('Policy Characteristics'!J:J,MATCH($C1447,'Policy Characteristics'!$C:$C,0))),"",INDEX('Policy Characteristics'!J:J,MATCH($C1447,'Policy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7" s="276" t="str">
        <f>IF(ISBLANK(INDEX('Policy Characteristics'!K:K,MATCH($C1447,'Policy Characteristics'!$C:$C,0))),"",INDEX('Policy Characteristics'!K:K,MATCH($C1447,'Policy Characteristics'!$C:$C,0)))</f>
        <v>architectural-design.html#rnd</v>
      </c>
      <c r="R1447" s="276" t="str">
        <f>IF(ISBLANK(INDEX('Policy Characteristics'!L:L,MATCH($C1447,'Policy Characteristics'!$C:$C,0))),"",INDEX('Policy Characteristics'!L:L,MATCH($C1447,'Policy Characteristics'!$C:$C,0)))</f>
        <v>research-and-development.html</v>
      </c>
    </row>
    <row r="1448" spans="1:18" x14ac:dyDescent="0.25">
      <c r="A1448" s="276" t="str">
        <f>IF(ISBLANK(INDEX('Policy Characteristics'!A:A,MATCH($C1448,'Policy Characteristics'!$C:$C,0))),"",INDEX('Policy Characteristics'!A:A,MATCH($C1448,'Policy Characteristics'!$C:$C,0)))</f>
        <v>Research and Development</v>
      </c>
      <c r="B1448" s="285" t="str">
        <f>IF(ISBLANK(INDEX('Policy Characteristics'!B:B,MATCH($C1448,'Policy Characteristics'!$C:$C,0))),"",INDEX('Policy Characteristics'!B:B,MATCH($C1448,'Policy Characteristics'!$C:$C,0)))</f>
        <v>Fuel Use Reduction</v>
      </c>
      <c r="C1448" s="276" t="str">
        <f t="shared" si="67"/>
        <v>RnD Industry Fuel Use Perc Reduction</v>
      </c>
      <c r="D1448" t="s">
        <v>3120</v>
      </c>
      <c r="E1448" s="47"/>
      <c r="F1448" s="6" t="s">
        <v>3145</v>
      </c>
      <c r="G1448" s="47"/>
      <c r="H1448" s="44">
        <v>1506</v>
      </c>
      <c r="I1448" s="347" t="s">
        <v>44</v>
      </c>
      <c r="J1448" s="277" t="str">
        <f>IF(ISBLANK(INDEX('Policy Characteristics'!D:D,MATCH($C1448,'Policy Characteristics'!$C:$C,0))),"",INDEX('Policy Characteristics'!D:D,MATCH($C1448,'Policy Characteristics'!$C:$C,0)))</f>
        <v>R&amp;D Fuel Use Reductions</v>
      </c>
      <c r="K1448" s="276" t="str">
        <f>IF(ISBLANK(INDEX('Policy Characteristics'!E:E,MATCH($C1448,'Policy Characteristics'!$C:$C,0))),"",INDEX('Policy Characteristics'!E:E,MATCH($C1448,'Policy Characteristics'!$C:$C,0)))</f>
        <v>RnD industry fuel use reduction</v>
      </c>
      <c r="L1448" s="284">
        <f>IF(ISBLANK(INDEX('Policy Characteristics'!F:F,MATCH($C1448,'Policy Characteristics'!$C:$C,0))),"",INDEX('Policy Characteristics'!F:F,MATCH($C1448,'Policy Characteristics'!$C:$C,0)))</f>
        <v>0</v>
      </c>
      <c r="M1448" s="284">
        <f>IF(ISBLANK(INDEX('Policy Characteristics'!G:G,MATCH($C1448,'Policy Characteristics'!$C:$C,0))),"",INDEX('Policy Characteristics'!G:G,MATCH($C1448,'Policy Characteristics'!$C:$C,0)))</f>
        <v>0.4</v>
      </c>
      <c r="N1448" s="284">
        <f>IF(ISBLANK(INDEX('Policy Characteristics'!H:H,MATCH($C1448,'Policy Characteristics'!$C:$C,0))),"",INDEX('Policy Characteristics'!H:H,MATCH($C1448,'Policy Characteristics'!$C:$C,0)))</f>
        <v>0.01</v>
      </c>
      <c r="O1448" s="276" t="str">
        <f>IF(ISBLANK(INDEX('Policy Characteristics'!I:I,MATCH($C1448,'Policy Characteristics'!$C:$C,0))),"",INDEX('Policy Characteristics'!I:I,MATCH($C1448,'Policy Characteristics'!$C:$C,0)))</f>
        <v>% reduction in fuel use</v>
      </c>
      <c r="P1448" s="276" t="str">
        <f>IF(ISBLANK(INDEX('Policy Characteristics'!J:J,MATCH($C1448,'Policy Characteristics'!$C:$C,0))),"",INDEX('Policy Characteristics'!J:J,MATCH($C1448,'Policy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8" s="276" t="str">
        <f>IF(ISBLANK(INDEX('Policy Characteristics'!K:K,MATCH($C1448,'Policy Characteristics'!$C:$C,0))),"",INDEX('Policy Characteristics'!K:K,MATCH($C1448,'Policy Characteristics'!$C:$C,0)))</f>
        <v>architectural-design.html#rnd</v>
      </c>
      <c r="R1448" s="276" t="str">
        <f>IF(ISBLANK(INDEX('Policy Characteristics'!L:L,MATCH($C1448,'Policy Characteristics'!$C:$C,0))),"",INDEX('Policy Characteristics'!L:L,MATCH($C1448,'Policy Characteristics'!$C:$C,0)))</f>
        <v>research-and-development.html</v>
      </c>
    </row>
    <row r="1449" spans="1:18" x14ac:dyDescent="0.25">
      <c r="A1449" s="276" t="str">
        <f>IF(ISBLANK(INDEX('Policy Characteristics'!A:A,MATCH($C1449,'Policy Characteristics'!$C:$C,0))),"",INDEX('Policy Characteristics'!A:A,MATCH($C1449,'Policy Characteristics'!$C:$C,0)))</f>
        <v>Research and Development</v>
      </c>
      <c r="B1449" s="285" t="str">
        <f>IF(ISBLANK(INDEX('Policy Characteristics'!B:B,MATCH($C1449,'Policy Characteristics'!$C:$C,0))),"",INDEX('Policy Characteristics'!B:B,MATCH($C1449,'Policy Characteristics'!$C:$C,0)))</f>
        <v>Fuel Use Reduction</v>
      </c>
      <c r="C1449" s="276" t="str">
        <f t="shared" si="67"/>
        <v>RnD Industry Fuel Use Perc Reduction</v>
      </c>
      <c r="D1449" t="s">
        <v>3121</v>
      </c>
      <c r="E1449" s="47"/>
      <c r="F1449" s="6" t="s">
        <v>3146</v>
      </c>
      <c r="G1449" s="47"/>
      <c r="H1449" s="44">
        <v>1507</v>
      </c>
      <c r="I1449" s="347" t="s">
        <v>44</v>
      </c>
      <c r="J1449" s="277" t="str">
        <f>IF(ISBLANK(INDEX('Policy Characteristics'!D:D,MATCH($C1449,'Policy Characteristics'!$C:$C,0))),"",INDEX('Policy Characteristics'!D:D,MATCH($C1449,'Policy Characteristics'!$C:$C,0)))</f>
        <v>R&amp;D Fuel Use Reductions</v>
      </c>
      <c r="K1449" s="276" t="str">
        <f>IF(ISBLANK(INDEX('Policy Characteristics'!E:E,MATCH($C1449,'Policy Characteristics'!$C:$C,0))),"",INDEX('Policy Characteristics'!E:E,MATCH($C1449,'Policy Characteristics'!$C:$C,0)))</f>
        <v>RnD industry fuel use reduction</v>
      </c>
      <c r="L1449" s="284">
        <f>IF(ISBLANK(INDEX('Policy Characteristics'!F:F,MATCH($C1449,'Policy Characteristics'!$C:$C,0))),"",INDEX('Policy Characteristics'!F:F,MATCH($C1449,'Policy Characteristics'!$C:$C,0)))</f>
        <v>0</v>
      </c>
      <c r="M1449" s="284">
        <f>IF(ISBLANK(INDEX('Policy Characteristics'!G:G,MATCH($C1449,'Policy Characteristics'!$C:$C,0))),"",INDEX('Policy Characteristics'!G:G,MATCH($C1449,'Policy Characteristics'!$C:$C,0)))</f>
        <v>0.4</v>
      </c>
      <c r="N1449" s="284">
        <f>IF(ISBLANK(INDEX('Policy Characteristics'!H:H,MATCH($C1449,'Policy Characteristics'!$C:$C,0))),"",INDEX('Policy Characteristics'!H:H,MATCH($C1449,'Policy Characteristics'!$C:$C,0)))</f>
        <v>0.01</v>
      </c>
      <c r="O1449" s="276" t="str">
        <f>IF(ISBLANK(INDEX('Policy Characteristics'!I:I,MATCH($C1449,'Policy Characteristics'!$C:$C,0))),"",INDEX('Policy Characteristics'!I:I,MATCH($C1449,'Policy Characteristics'!$C:$C,0)))</f>
        <v>% reduction in fuel use</v>
      </c>
      <c r="P1449" s="276" t="str">
        <f>IF(ISBLANK(INDEX('Policy Characteristics'!J:J,MATCH($C1449,'Policy Characteristics'!$C:$C,0))),"",INDEX('Policy Characteristics'!J:J,MATCH($C1449,'Policy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49" s="276" t="str">
        <f>IF(ISBLANK(INDEX('Policy Characteristics'!K:K,MATCH($C1449,'Policy Characteristics'!$C:$C,0))),"",INDEX('Policy Characteristics'!K:K,MATCH($C1449,'Policy Characteristics'!$C:$C,0)))</f>
        <v>architectural-design.html#rnd</v>
      </c>
      <c r="R1449" s="276" t="str">
        <f>IF(ISBLANK(INDEX('Policy Characteristics'!L:L,MATCH($C1449,'Policy Characteristics'!$C:$C,0))),"",INDEX('Policy Characteristics'!L:L,MATCH($C1449,'Policy Characteristics'!$C:$C,0)))</f>
        <v>research-and-development.html</v>
      </c>
    </row>
    <row r="1450" spans="1:18" x14ac:dyDescent="0.25">
      <c r="A1450" s="276" t="str">
        <f>IF(ISBLANK(INDEX('Policy Characteristics'!A:A,MATCH($C1450,'Policy Characteristics'!$C:$C,0))),"",INDEX('Policy Characteristics'!A:A,MATCH($C1450,'Policy Characteristics'!$C:$C,0)))</f>
        <v>Research and Development</v>
      </c>
      <c r="B1450" s="285" t="str">
        <f>IF(ISBLANK(INDEX('Policy Characteristics'!B:B,MATCH($C1450,'Policy Characteristics'!$C:$C,0))),"",INDEX('Policy Characteristics'!B:B,MATCH($C1450,'Policy Characteristics'!$C:$C,0)))</f>
        <v>Fuel Use Reduction</v>
      </c>
      <c r="C1450" s="276" t="str">
        <f t="shared" si="67"/>
        <v>RnD Industry Fuel Use Perc Reduction</v>
      </c>
      <c r="D1450" t="s">
        <v>3122</v>
      </c>
      <c r="E1450" s="47"/>
      <c r="F1450" s="6" t="s">
        <v>3147</v>
      </c>
      <c r="G1450" s="47"/>
      <c r="H1450" s="44">
        <v>1508</v>
      </c>
      <c r="I1450" s="347" t="s">
        <v>44</v>
      </c>
      <c r="J1450" s="277" t="str">
        <f>IF(ISBLANK(INDEX('Policy Characteristics'!D:D,MATCH($C1450,'Policy Characteristics'!$C:$C,0))),"",INDEX('Policy Characteristics'!D:D,MATCH($C1450,'Policy Characteristics'!$C:$C,0)))</f>
        <v>R&amp;D Fuel Use Reductions</v>
      </c>
      <c r="K1450" s="276" t="str">
        <f>IF(ISBLANK(INDEX('Policy Characteristics'!E:E,MATCH($C1450,'Policy Characteristics'!$C:$C,0))),"",INDEX('Policy Characteristics'!E:E,MATCH($C1450,'Policy Characteristics'!$C:$C,0)))</f>
        <v>RnD industry fuel use reduction</v>
      </c>
      <c r="L1450" s="284">
        <f>IF(ISBLANK(INDEX('Policy Characteristics'!F:F,MATCH($C1450,'Policy Characteristics'!$C:$C,0))),"",INDEX('Policy Characteristics'!F:F,MATCH($C1450,'Policy Characteristics'!$C:$C,0)))</f>
        <v>0</v>
      </c>
      <c r="M1450" s="284">
        <f>IF(ISBLANK(INDEX('Policy Characteristics'!G:G,MATCH($C1450,'Policy Characteristics'!$C:$C,0))),"",INDEX('Policy Characteristics'!G:G,MATCH($C1450,'Policy Characteristics'!$C:$C,0)))</f>
        <v>0.4</v>
      </c>
      <c r="N1450" s="284">
        <f>IF(ISBLANK(INDEX('Policy Characteristics'!H:H,MATCH($C1450,'Policy Characteristics'!$C:$C,0))),"",INDEX('Policy Characteristics'!H:H,MATCH($C1450,'Policy Characteristics'!$C:$C,0)))</f>
        <v>0.01</v>
      </c>
      <c r="O1450" s="276" t="str">
        <f>IF(ISBLANK(INDEX('Policy Characteristics'!I:I,MATCH($C1450,'Policy Characteristics'!$C:$C,0))),"",INDEX('Policy Characteristics'!I:I,MATCH($C1450,'Policy Characteristics'!$C:$C,0)))</f>
        <v>% reduction in fuel use</v>
      </c>
      <c r="P1450" s="276" t="str">
        <f>IF(ISBLANK(INDEX('Policy Characteristics'!J:J,MATCH($C1450,'Policy Characteristics'!$C:$C,0))),"",INDEX('Policy Characteristics'!J:J,MATCH($C1450,'Policy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0" s="276" t="str">
        <f>IF(ISBLANK(INDEX('Policy Characteristics'!K:K,MATCH($C1450,'Policy Characteristics'!$C:$C,0))),"",INDEX('Policy Characteristics'!K:K,MATCH($C1450,'Policy Characteristics'!$C:$C,0)))</f>
        <v>architectural-design.html#rnd</v>
      </c>
      <c r="R1450" s="276" t="str">
        <f>IF(ISBLANK(INDEX('Policy Characteristics'!L:L,MATCH($C1450,'Policy Characteristics'!$C:$C,0))),"",INDEX('Policy Characteristics'!L:L,MATCH($C1450,'Policy Characteristics'!$C:$C,0)))</f>
        <v>research-and-development.html</v>
      </c>
    </row>
    <row r="1451" spans="1:18" x14ac:dyDescent="0.25">
      <c r="A1451" s="276" t="str">
        <f>IF(ISBLANK(INDEX('Policy Characteristics'!A:A,MATCH($C1451,'Policy Characteristics'!$C:$C,0))),"",INDEX('Policy Characteristics'!A:A,MATCH($C1451,'Policy Characteristics'!$C:$C,0)))</f>
        <v>Research and Development</v>
      </c>
      <c r="B1451" s="285" t="str">
        <f>IF(ISBLANK(INDEX('Policy Characteristics'!B:B,MATCH($C1451,'Policy Characteristics'!$C:$C,0))),"",INDEX('Policy Characteristics'!B:B,MATCH($C1451,'Policy Characteristics'!$C:$C,0)))</f>
        <v>Fuel Use Reduction</v>
      </c>
      <c r="C1451" s="276" t="str">
        <f t="shared" si="67"/>
        <v>RnD Industry Fuel Use Perc Reduction</v>
      </c>
      <c r="D1451" t="s">
        <v>3123</v>
      </c>
      <c r="E1451" s="47"/>
      <c r="F1451" s="6" t="s">
        <v>3148</v>
      </c>
      <c r="G1451" s="47"/>
      <c r="H1451" s="44">
        <v>1509</v>
      </c>
      <c r="I1451" s="347" t="s">
        <v>44</v>
      </c>
      <c r="J1451" s="277" t="str">
        <f>IF(ISBLANK(INDEX('Policy Characteristics'!D:D,MATCH($C1451,'Policy Characteristics'!$C:$C,0))),"",INDEX('Policy Characteristics'!D:D,MATCH($C1451,'Policy Characteristics'!$C:$C,0)))</f>
        <v>R&amp;D Fuel Use Reductions</v>
      </c>
      <c r="K1451" s="276" t="str">
        <f>IF(ISBLANK(INDEX('Policy Characteristics'!E:E,MATCH($C1451,'Policy Characteristics'!$C:$C,0))),"",INDEX('Policy Characteristics'!E:E,MATCH($C1451,'Policy Characteristics'!$C:$C,0)))</f>
        <v>RnD industry fuel use reduction</v>
      </c>
      <c r="L1451" s="284">
        <f>IF(ISBLANK(INDEX('Policy Characteristics'!F:F,MATCH($C1451,'Policy Characteristics'!$C:$C,0))),"",INDEX('Policy Characteristics'!F:F,MATCH($C1451,'Policy Characteristics'!$C:$C,0)))</f>
        <v>0</v>
      </c>
      <c r="M1451" s="284">
        <f>IF(ISBLANK(INDEX('Policy Characteristics'!G:G,MATCH($C1451,'Policy Characteristics'!$C:$C,0))),"",INDEX('Policy Characteristics'!G:G,MATCH($C1451,'Policy Characteristics'!$C:$C,0)))</f>
        <v>0.4</v>
      </c>
      <c r="N1451" s="284">
        <f>IF(ISBLANK(INDEX('Policy Characteristics'!H:H,MATCH($C1451,'Policy Characteristics'!$C:$C,0))),"",INDEX('Policy Characteristics'!H:H,MATCH($C1451,'Policy Characteristics'!$C:$C,0)))</f>
        <v>0.01</v>
      </c>
      <c r="O1451" s="276" t="str">
        <f>IF(ISBLANK(INDEX('Policy Characteristics'!I:I,MATCH($C1451,'Policy Characteristics'!$C:$C,0))),"",INDEX('Policy Characteristics'!I:I,MATCH($C1451,'Policy Characteristics'!$C:$C,0)))</f>
        <v>% reduction in fuel use</v>
      </c>
      <c r="P1451" s="276" t="str">
        <f>IF(ISBLANK(INDEX('Policy Characteristics'!J:J,MATCH($C1451,'Policy Characteristics'!$C:$C,0))),"",INDEX('Policy Characteristics'!J:J,MATCH($C1451,'Policy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1" s="276" t="str">
        <f>IF(ISBLANK(INDEX('Policy Characteristics'!K:K,MATCH($C1451,'Policy Characteristics'!$C:$C,0))),"",INDEX('Policy Characteristics'!K:K,MATCH($C1451,'Policy Characteristics'!$C:$C,0)))</f>
        <v>architectural-design.html#rnd</v>
      </c>
      <c r="R1451" s="276" t="str">
        <f>IF(ISBLANK(INDEX('Policy Characteristics'!L:L,MATCH($C1451,'Policy Characteristics'!$C:$C,0))),"",INDEX('Policy Characteristics'!L:L,MATCH($C1451,'Policy Characteristics'!$C:$C,0)))</f>
        <v>research-and-development.html</v>
      </c>
    </row>
    <row r="1452" spans="1:18" x14ac:dyDescent="0.25">
      <c r="A1452" s="276" t="str">
        <f>IF(ISBLANK(INDEX('Policy Characteristics'!A:A,MATCH($C1452,'Policy Characteristics'!$C:$C,0))),"",INDEX('Policy Characteristics'!A:A,MATCH($C1452,'Policy Characteristics'!$C:$C,0)))</f>
        <v>Research and Development</v>
      </c>
      <c r="B1452" s="285" t="str">
        <f>IF(ISBLANK(INDEX('Policy Characteristics'!B:B,MATCH($C1452,'Policy Characteristics'!$C:$C,0))),"",INDEX('Policy Characteristics'!B:B,MATCH($C1452,'Policy Characteristics'!$C:$C,0)))</f>
        <v>Fuel Use Reduction</v>
      </c>
      <c r="C1452" s="276" t="str">
        <f t="shared" si="67"/>
        <v>RnD Industry Fuel Use Perc Reduction</v>
      </c>
      <c r="D1452" t="s">
        <v>3124</v>
      </c>
      <c r="E1452" s="47"/>
      <c r="F1452" s="6" t="s">
        <v>3149</v>
      </c>
      <c r="G1452" s="47"/>
      <c r="H1452" s="44">
        <v>1510</v>
      </c>
      <c r="I1452" s="347" t="s">
        <v>44</v>
      </c>
      <c r="J1452" s="277" t="str">
        <f>IF(ISBLANK(INDEX('Policy Characteristics'!D:D,MATCH($C1452,'Policy Characteristics'!$C:$C,0))),"",INDEX('Policy Characteristics'!D:D,MATCH($C1452,'Policy Characteristics'!$C:$C,0)))</f>
        <v>R&amp;D Fuel Use Reductions</v>
      </c>
      <c r="K1452" s="276" t="str">
        <f>IF(ISBLANK(INDEX('Policy Characteristics'!E:E,MATCH($C1452,'Policy Characteristics'!$C:$C,0))),"",INDEX('Policy Characteristics'!E:E,MATCH($C1452,'Policy Characteristics'!$C:$C,0)))</f>
        <v>RnD industry fuel use reduction</v>
      </c>
      <c r="L1452" s="284">
        <f>IF(ISBLANK(INDEX('Policy Characteristics'!F:F,MATCH($C1452,'Policy Characteristics'!$C:$C,0))),"",INDEX('Policy Characteristics'!F:F,MATCH($C1452,'Policy Characteristics'!$C:$C,0)))</f>
        <v>0</v>
      </c>
      <c r="M1452" s="284">
        <f>IF(ISBLANK(INDEX('Policy Characteristics'!G:G,MATCH($C1452,'Policy Characteristics'!$C:$C,0))),"",INDEX('Policy Characteristics'!G:G,MATCH($C1452,'Policy Characteristics'!$C:$C,0)))</f>
        <v>0.4</v>
      </c>
      <c r="N1452" s="284">
        <f>IF(ISBLANK(INDEX('Policy Characteristics'!H:H,MATCH($C1452,'Policy Characteristics'!$C:$C,0))),"",INDEX('Policy Characteristics'!H:H,MATCH($C1452,'Policy Characteristics'!$C:$C,0)))</f>
        <v>0.01</v>
      </c>
      <c r="O1452" s="276" t="str">
        <f>IF(ISBLANK(INDEX('Policy Characteristics'!I:I,MATCH($C1452,'Policy Characteristics'!$C:$C,0))),"",INDEX('Policy Characteristics'!I:I,MATCH($C1452,'Policy Characteristics'!$C:$C,0)))</f>
        <v>% reduction in fuel use</v>
      </c>
      <c r="P1452" s="276" t="str">
        <f>IF(ISBLANK(INDEX('Policy Characteristics'!J:J,MATCH($C1452,'Policy Characteristics'!$C:$C,0))),"",INDEX('Policy Characteristics'!J:J,MATCH($C1452,'Policy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2" s="276" t="str">
        <f>IF(ISBLANK(INDEX('Policy Characteristics'!K:K,MATCH($C1452,'Policy Characteristics'!$C:$C,0))),"",INDEX('Policy Characteristics'!K:K,MATCH($C1452,'Policy Characteristics'!$C:$C,0)))</f>
        <v>architectural-design.html#rnd</v>
      </c>
      <c r="R1452" s="276" t="str">
        <f>IF(ISBLANK(INDEX('Policy Characteristics'!L:L,MATCH($C1452,'Policy Characteristics'!$C:$C,0))),"",INDEX('Policy Characteristics'!L:L,MATCH($C1452,'Policy Characteristics'!$C:$C,0)))</f>
        <v>research-and-development.html</v>
      </c>
    </row>
    <row r="1453" spans="1:18" x14ac:dyDescent="0.25">
      <c r="A1453" s="276" t="str">
        <f>IF(ISBLANK(INDEX('Policy Characteristics'!A:A,MATCH($C1453,'Policy Characteristics'!$C:$C,0))),"",INDEX('Policy Characteristics'!A:A,MATCH($C1453,'Policy Characteristics'!$C:$C,0)))</f>
        <v>Research and Development</v>
      </c>
      <c r="B1453" s="285" t="str">
        <f>IF(ISBLANK(INDEX('Policy Characteristics'!B:B,MATCH($C1453,'Policy Characteristics'!$C:$C,0))),"",INDEX('Policy Characteristics'!B:B,MATCH($C1453,'Policy Characteristics'!$C:$C,0)))</f>
        <v>Fuel Use Reduction</v>
      </c>
      <c r="C1453" s="276" t="str">
        <f t="shared" si="67"/>
        <v>RnD Industry Fuel Use Perc Reduction</v>
      </c>
      <c r="D1453" t="s">
        <v>3125</v>
      </c>
      <c r="E1453" s="47"/>
      <c r="F1453" s="6" t="s">
        <v>3150</v>
      </c>
      <c r="G1453" s="47"/>
      <c r="H1453" s="44">
        <v>1511</v>
      </c>
      <c r="I1453" s="347" t="s">
        <v>44</v>
      </c>
      <c r="J1453" s="277" t="str">
        <f>IF(ISBLANK(INDEX('Policy Characteristics'!D:D,MATCH($C1453,'Policy Characteristics'!$C:$C,0))),"",INDEX('Policy Characteristics'!D:D,MATCH($C1453,'Policy Characteristics'!$C:$C,0)))</f>
        <v>R&amp;D Fuel Use Reductions</v>
      </c>
      <c r="K1453" s="276" t="str">
        <f>IF(ISBLANK(INDEX('Policy Characteristics'!E:E,MATCH($C1453,'Policy Characteristics'!$C:$C,0))),"",INDEX('Policy Characteristics'!E:E,MATCH($C1453,'Policy Characteristics'!$C:$C,0)))</f>
        <v>RnD industry fuel use reduction</v>
      </c>
      <c r="L1453" s="284">
        <f>IF(ISBLANK(INDEX('Policy Characteristics'!F:F,MATCH($C1453,'Policy Characteristics'!$C:$C,0))),"",INDEX('Policy Characteristics'!F:F,MATCH($C1453,'Policy Characteristics'!$C:$C,0)))</f>
        <v>0</v>
      </c>
      <c r="M1453" s="284">
        <f>IF(ISBLANK(INDEX('Policy Characteristics'!G:G,MATCH($C1453,'Policy Characteristics'!$C:$C,0))),"",INDEX('Policy Characteristics'!G:G,MATCH($C1453,'Policy Characteristics'!$C:$C,0)))</f>
        <v>0.4</v>
      </c>
      <c r="N1453" s="284">
        <f>IF(ISBLANK(INDEX('Policy Characteristics'!H:H,MATCH($C1453,'Policy Characteristics'!$C:$C,0))),"",INDEX('Policy Characteristics'!H:H,MATCH($C1453,'Policy Characteristics'!$C:$C,0)))</f>
        <v>0.01</v>
      </c>
      <c r="O1453" s="276" t="str">
        <f>IF(ISBLANK(INDEX('Policy Characteristics'!I:I,MATCH($C1453,'Policy Characteristics'!$C:$C,0))),"",INDEX('Policy Characteristics'!I:I,MATCH($C1453,'Policy Characteristics'!$C:$C,0)))</f>
        <v>% reduction in fuel use</v>
      </c>
      <c r="P1453" s="276" t="str">
        <f>IF(ISBLANK(INDEX('Policy Characteristics'!J:J,MATCH($C1453,'Policy Characteristics'!$C:$C,0))),"",INDEX('Policy Characteristics'!J:J,MATCH($C1453,'Policy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3" s="276" t="str">
        <f>IF(ISBLANK(INDEX('Policy Characteristics'!K:K,MATCH($C1453,'Policy Characteristics'!$C:$C,0))),"",INDEX('Policy Characteristics'!K:K,MATCH($C1453,'Policy Characteristics'!$C:$C,0)))</f>
        <v>architectural-design.html#rnd</v>
      </c>
      <c r="R1453" s="276" t="str">
        <f>IF(ISBLANK(INDEX('Policy Characteristics'!L:L,MATCH($C1453,'Policy Characteristics'!$C:$C,0))),"",INDEX('Policy Characteristics'!L:L,MATCH($C1453,'Policy Characteristics'!$C:$C,0)))</f>
        <v>research-and-development.html</v>
      </c>
    </row>
    <row r="1454" spans="1:18" x14ac:dyDescent="0.25">
      <c r="A1454" s="276" t="str">
        <f>IF(ISBLANK(INDEX('Policy Characteristics'!A:A,MATCH($C1454,'Policy Characteristics'!$C:$C,0))),"",INDEX('Policy Characteristics'!A:A,MATCH($C1454,'Policy Characteristics'!$C:$C,0)))</f>
        <v>Research and Development</v>
      </c>
      <c r="B1454" s="285" t="str">
        <f>IF(ISBLANK(INDEX('Policy Characteristics'!B:B,MATCH($C1454,'Policy Characteristics'!$C:$C,0))),"",INDEX('Policy Characteristics'!B:B,MATCH($C1454,'Policy Characteristics'!$C:$C,0)))</f>
        <v>Fuel Use Reduction</v>
      </c>
      <c r="C1454" t="s">
        <v>311</v>
      </c>
      <c r="D1454" s="47" t="s">
        <v>2261</v>
      </c>
      <c r="E1454" s="47"/>
      <c r="F1454" s="47" t="s">
        <v>486</v>
      </c>
      <c r="G1454" s="47"/>
      <c r="H1454" s="44">
        <v>133</v>
      </c>
      <c r="I1454" s="347" t="s">
        <v>44</v>
      </c>
      <c r="J1454" s="277" t="str">
        <f>IF(ISBLANK(INDEX('Policy Characteristics'!D:D,MATCH($C1454,'Policy Characteristics'!$C:$C,0))),"",INDEX('Policy Characteristics'!D:D,MATCH($C1454,'Policy Characteristics'!$C:$C,0)))</f>
        <v>R&amp;D Fuel Use Reductions</v>
      </c>
      <c r="K1454" s="276" t="str">
        <f>IF(ISBLANK(INDEX('Policy Characteristics'!E:E,MATCH($C1454,'Policy Characteristics'!$C:$C,0))),"",INDEX('Policy Characteristics'!E:E,MATCH($C1454,'Policy Characteristics'!$C:$C,0)))</f>
        <v>RnD transportation fuel use reduction</v>
      </c>
      <c r="L1454" s="284">
        <f>IF(ISBLANK(INDEX('Policy Characteristics'!F:F,MATCH($C1454,'Policy Characteristics'!$C:$C,0))),"",INDEX('Policy Characteristics'!F:F,MATCH($C1454,'Policy Characteristics'!$C:$C,0)))</f>
        <v>0</v>
      </c>
      <c r="M1454" s="284">
        <f>IF(ISBLANK(INDEX('Policy Characteristics'!G:G,MATCH($C1454,'Policy Characteristics'!$C:$C,0))),"",INDEX('Policy Characteristics'!G:G,MATCH($C1454,'Policy Characteristics'!$C:$C,0)))</f>
        <v>0.4</v>
      </c>
      <c r="N1454" s="284">
        <f>IF(ISBLANK(INDEX('Policy Characteristics'!H:H,MATCH($C1454,'Policy Characteristics'!$C:$C,0))),"",INDEX('Policy Characteristics'!H:H,MATCH($C1454,'Policy Characteristics'!$C:$C,0)))</f>
        <v>0.01</v>
      </c>
      <c r="O1454" s="276" t="str">
        <f>IF(ISBLANK(INDEX('Policy Characteristics'!I:I,MATCH($C1454,'Policy Characteristics'!$C:$C,0))),"",INDEX('Policy Characteristics'!I:I,MATCH($C1454,'Policy Characteristics'!$C:$C,0)))</f>
        <v>% reduction in fuel use</v>
      </c>
      <c r="P1454" s="276" t="str">
        <f>IF(ISBLANK(INDEX('Policy Characteristics'!J:J,MATCH($C1454,'Policy Characteristics'!$C:$C,0))),"",INDEX('Policy Characteristics'!J:J,MATCH($C1454,'Policy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4" s="276" t="str">
        <f>IF(ISBLANK(INDEX('Policy Characteristics'!K:K,MATCH($C1454,'Policy Characteristics'!$C:$C,0))),"",INDEX('Policy Characteristics'!K:K,MATCH($C1454,'Policy Characteristics'!$C:$C,0)))</f>
        <v>architectural-design.html#rnd</v>
      </c>
      <c r="R1454" s="276" t="str">
        <f>IF(ISBLANK(INDEX('Policy Characteristics'!L:L,MATCH($C1454,'Policy Characteristics'!$C:$C,0))),"",INDEX('Policy Characteristics'!L:L,MATCH($C1454,'Policy Characteristics'!$C:$C,0)))</f>
        <v>research-and-development.html</v>
      </c>
    </row>
    <row r="1455" spans="1:18" x14ac:dyDescent="0.25">
      <c r="A1455" s="276" t="str">
        <f>IF(ISBLANK(INDEX('Policy Characteristics'!A:A,MATCH($C1455,'Policy Characteristics'!$C:$C,0))),"",INDEX('Policy Characteristics'!A:A,MATCH($C1455,'Policy Characteristics'!$C:$C,0)))</f>
        <v>Research and Development</v>
      </c>
      <c r="B1455" s="285" t="str">
        <f>IF(ISBLANK(INDEX('Policy Characteristics'!B:B,MATCH($C1455,'Policy Characteristics'!$C:$C,0))),"",INDEX('Policy Characteristics'!B:B,MATCH($C1455,'Policy Characteristics'!$C:$C,0)))</f>
        <v>Fuel Use Reduction</v>
      </c>
      <c r="C1455" s="276" t="str">
        <f t="shared" ref="C1455:C1460" si="68">C$1454</f>
        <v>RnD Transportation Fuel Use Perc Reduction</v>
      </c>
      <c r="D1455" s="47" t="s">
        <v>2262</v>
      </c>
      <c r="E1455" s="47"/>
      <c r="F1455" s="47" t="s">
        <v>487</v>
      </c>
      <c r="G1455" s="47"/>
      <c r="H1455" s="44">
        <v>134</v>
      </c>
      <c r="I1455" s="347" t="s">
        <v>44</v>
      </c>
      <c r="J1455" s="277" t="str">
        <f>IF(ISBLANK(INDEX('Policy Characteristics'!D:D,MATCH($C1455,'Policy Characteristics'!$C:$C,0))),"",INDEX('Policy Characteristics'!D:D,MATCH($C1455,'Policy Characteristics'!$C:$C,0)))</f>
        <v>R&amp;D Fuel Use Reductions</v>
      </c>
      <c r="K1455" s="276" t="str">
        <f>IF(ISBLANK(INDEX('Policy Characteristics'!E:E,MATCH($C1455,'Policy Characteristics'!$C:$C,0))),"",INDEX('Policy Characteristics'!E:E,MATCH($C1455,'Policy Characteristics'!$C:$C,0)))</f>
        <v>RnD transportation fuel use reduction</v>
      </c>
      <c r="L1455" s="284">
        <f>IF(ISBLANK(INDEX('Policy Characteristics'!F:F,MATCH($C1455,'Policy Characteristics'!$C:$C,0))),"",INDEX('Policy Characteristics'!F:F,MATCH($C1455,'Policy Characteristics'!$C:$C,0)))</f>
        <v>0</v>
      </c>
      <c r="M1455" s="284">
        <f>IF(ISBLANK(INDEX('Policy Characteristics'!G:G,MATCH($C1455,'Policy Characteristics'!$C:$C,0))),"",INDEX('Policy Characteristics'!G:G,MATCH($C1455,'Policy Characteristics'!$C:$C,0)))</f>
        <v>0.4</v>
      </c>
      <c r="N1455" s="284">
        <f>IF(ISBLANK(INDEX('Policy Characteristics'!H:H,MATCH($C1455,'Policy Characteristics'!$C:$C,0))),"",INDEX('Policy Characteristics'!H:H,MATCH($C1455,'Policy Characteristics'!$C:$C,0)))</f>
        <v>0.01</v>
      </c>
      <c r="O1455" s="276" t="str">
        <f>IF(ISBLANK(INDEX('Policy Characteristics'!I:I,MATCH($C1455,'Policy Characteristics'!$C:$C,0))),"",INDEX('Policy Characteristics'!I:I,MATCH($C1455,'Policy Characteristics'!$C:$C,0)))</f>
        <v>% reduction in fuel use</v>
      </c>
      <c r="P1455" s="276" t="str">
        <f>IF(ISBLANK(INDEX('Policy Characteristics'!J:J,MATCH($C1455,'Policy Characteristics'!$C:$C,0))),"",INDEX('Policy Characteristics'!J:J,MATCH($C1455,'Policy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5" s="276" t="str">
        <f>IF(ISBLANK(INDEX('Policy Characteristics'!K:K,MATCH($C1455,'Policy Characteristics'!$C:$C,0))),"",INDEX('Policy Characteristics'!K:K,MATCH($C1455,'Policy Characteristics'!$C:$C,0)))</f>
        <v>architectural-design.html#rnd</v>
      </c>
      <c r="R1455" s="276" t="str">
        <f>IF(ISBLANK(INDEX('Policy Characteristics'!L:L,MATCH($C1455,'Policy Characteristics'!$C:$C,0))),"",INDEX('Policy Characteristics'!L:L,MATCH($C1455,'Policy Characteristics'!$C:$C,0)))</f>
        <v>research-and-development.html</v>
      </c>
    </row>
    <row r="1456" spans="1:18" x14ac:dyDescent="0.25">
      <c r="A1456" s="276" t="str">
        <f>IF(ISBLANK(INDEX('Policy Characteristics'!A:A,MATCH($C1456,'Policy Characteristics'!$C:$C,0))),"",INDEX('Policy Characteristics'!A:A,MATCH($C1456,'Policy Characteristics'!$C:$C,0)))</f>
        <v>Research and Development</v>
      </c>
      <c r="B1456" s="285" t="str">
        <f>IF(ISBLANK(INDEX('Policy Characteristics'!B:B,MATCH($C1456,'Policy Characteristics'!$C:$C,0))),"",INDEX('Policy Characteristics'!B:B,MATCH($C1456,'Policy Characteristics'!$C:$C,0)))</f>
        <v>Fuel Use Reduction</v>
      </c>
      <c r="C1456" s="276" t="str">
        <f t="shared" si="68"/>
        <v>RnD Transportation Fuel Use Perc Reduction</v>
      </c>
      <c r="D1456" s="47" t="s">
        <v>2263</v>
      </c>
      <c r="E1456" s="47"/>
      <c r="F1456" s="47" t="s">
        <v>488</v>
      </c>
      <c r="G1456" s="47"/>
      <c r="H1456" s="44">
        <v>135</v>
      </c>
      <c r="I1456" s="347" t="s">
        <v>44</v>
      </c>
      <c r="J1456" s="277" t="str">
        <f>IF(ISBLANK(INDEX('Policy Characteristics'!D:D,MATCH($C1456,'Policy Characteristics'!$C:$C,0))),"",INDEX('Policy Characteristics'!D:D,MATCH($C1456,'Policy Characteristics'!$C:$C,0)))</f>
        <v>R&amp;D Fuel Use Reductions</v>
      </c>
      <c r="K1456" s="276" t="str">
        <f>IF(ISBLANK(INDEX('Policy Characteristics'!E:E,MATCH($C1456,'Policy Characteristics'!$C:$C,0))),"",INDEX('Policy Characteristics'!E:E,MATCH($C1456,'Policy Characteristics'!$C:$C,0)))</f>
        <v>RnD transportation fuel use reduction</v>
      </c>
      <c r="L1456" s="284">
        <f>IF(ISBLANK(INDEX('Policy Characteristics'!F:F,MATCH($C1456,'Policy Characteristics'!$C:$C,0))),"",INDEX('Policy Characteristics'!F:F,MATCH($C1456,'Policy Characteristics'!$C:$C,0)))</f>
        <v>0</v>
      </c>
      <c r="M1456" s="284">
        <f>IF(ISBLANK(INDEX('Policy Characteristics'!G:G,MATCH($C1456,'Policy Characteristics'!$C:$C,0))),"",INDEX('Policy Characteristics'!G:G,MATCH($C1456,'Policy Characteristics'!$C:$C,0)))</f>
        <v>0.4</v>
      </c>
      <c r="N1456" s="284">
        <f>IF(ISBLANK(INDEX('Policy Characteristics'!H:H,MATCH($C1456,'Policy Characteristics'!$C:$C,0))),"",INDEX('Policy Characteristics'!H:H,MATCH($C1456,'Policy Characteristics'!$C:$C,0)))</f>
        <v>0.01</v>
      </c>
      <c r="O1456" s="276" t="str">
        <f>IF(ISBLANK(INDEX('Policy Characteristics'!I:I,MATCH($C1456,'Policy Characteristics'!$C:$C,0))),"",INDEX('Policy Characteristics'!I:I,MATCH($C1456,'Policy Characteristics'!$C:$C,0)))</f>
        <v>% reduction in fuel use</v>
      </c>
      <c r="P1456" s="276" t="str">
        <f>IF(ISBLANK(INDEX('Policy Characteristics'!J:J,MATCH($C1456,'Policy Characteristics'!$C:$C,0))),"",INDEX('Policy Characteristics'!J:J,MATCH($C1456,'Policy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6" s="276" t="str">
        <f>IF(ISBLANK(INDEX('Policy Characteristics'!K:K,MATCH($C1456,'Policy Characteristics'!$C:$C,0))),"",INDEX('Policy Characteristics'!K:K,MATCH($C1456,'Policy Characteristics'!$C:$C,0)))</f>
        <v>architectural-design.html#rnd</v>
      </c>
      <c r="R1456" s="276" t="str">
        <f>IF(ISBLANK(INDEX('Policy Characteristics'!L:L,MATCH($C1456,'Policy Characteristics'!$C:$C,0))),"",INDEX('Policy Characteristics'!L:L,MATCH($C1456,'Policy Characteristics'!$C:$C,0)))</f>
        <v>research-and-development.html</v>
      </c>
    </row>
    <row r="1457" spans="1:18" x14ac:dyDescent="0.25">
      <c r="A1457" s="276" t="str">
        <f>IF(ISBLANK(INDEX('Policy Characteristics'!A:A,MATCH($C1457,'Policy Characteristics'!$C:$C,0))),"",INDEX('Policy Characteristics'!A:A,MATCH($C1457,'Policy Characteristics'!$C:$C,0)))</f>
        <v>Research and Development</v>
      </c>
      <c r="B1457" s="285" t="str">
        <f>IF(ISBLANK(INDEX('Policy Characteristics'!B:B,MATCH($C1457,'Policy Characteristics'!$C:$C,0))),"",INDEX('Policy Characteristics'!B:B,MATCH($C1457,'Policy Characteristics'!$C:$C,0)))</f>
        <v>Fuel Use Reduction</v>
      </c>
      <c r="C1457" s="276" t="str">
        <f t="shared" si="68"/>
        <v>RnD Transportation Fuel Use Perc Reduction</v>
      </c>
      <c r="D1457" s="47" t="s">
        <v>2264</v>
      </c>
      <c r="E1457" s="47"/>
      <c r="F1457" s="47" t="s">
        <v>489</v>
      </c>
      <c r="G1457" s="47"/>
      <c r="H1457" s="44">
        <v>136</v>
      </c>
      <c r="I1457" s="347" t="s">
        <v>44</v>
      </c>
      <c r="J1457" s="277" t="str">
        <f>IF(ISBLANK(INDEX('Policy Characteristics'!D:D,MATCH($C1457,'Policy Characteristics'!$C:$C,0))),"",INDEX('Policy Characteristics'!D:D,MATCH($C1457,'Policy Characteristics'!$C:$C,0)))</f>
        <v>R&amp;D Fuel Use Reductions</v>
      </c>
      <c r="K1457" s="276" t="str">
        <f>IF(ISBLANK(INDEX('Policy Characteristics'!E:E,MATCH($C1457,'Policy Characteristics'!$C:$C,0))),"",INDEX('Policy Characteristics'!E:E,MATCH($C1457,'Policy Characteristics'!$C:$C,0)))</f>
        <v>RnD transportation fuel use reduction</v>
      </c>
      <c r="L1457" s="284">
        <f>IF(ISBLANK(INDEX('Policy Characteristics'!F:F,MATCH($C1457,'Policy Characteristics'!$C:$C,0))),"",INDEX('Policy Characteristics'!F:F,MATCH($C1457,'Policy Characteristics'!$C:$C,0)))</f>
        <v>0</v>
      </c>
      <c r="M1457" s="284">
        <f>IF(ISBLANK(INDEX('Policy Characteristics'!G:G,MATCH($C1457,'Policy Characteristics'!$C:$C,0))),"",INDEX('Policy Characteristics'!G:G,MATCH($C1457,'Policy Characteristics'!$C:$C,0)))</f>
        <v>0.4</v>
      </c>
      <c r="N1457" s="284">
        <f>IF(ISBLANK(INDEX('Policy Characteristics'!H:H,MATCH($C1457,'Policy Characteristics'!$C:$C,0))),"",INDEX('Policy Characteristics'!H:H,MATCH($C1457,'Policy Characteristics'!$C:$C,0)))</f>
        <v>0.01</v>
      </c>
      <c r="O1457" s="276" t="str">
        <f>IF(ISBLANK(INDEX('Policy Characteristics'!I:I,MATCH($C1457,'Policy Characteristics'!$C:$C,0))),"",INDEX('Policy Characteristics'!I:I,MATCH($C1457,'Policy Characteristics'!$C:$C,0)))</f>
        <v>% reduction in fuel use</v>
      </c>
      <c r="P1457" s="276" t="str">
        <f>IF(ISBLANK(INDEX('Policy Characteristics'!J:J,MATCH($C1457,'Policy Characteristics'!$C:$C,0))),"",INDEX('Policy Characteristics'!J:J,MATCH($C1457,'Policy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7" s="276" t="str">
        <f>IF(ISBLANK(INDEX('Policy Characteristics'!K:K,MATCH($C1457,'Policy Characteristics'!$C:$C,0))),"",INDEX('Policy Characteristics'!K:K,MATCH($C1457,'Policy Characteristics'!$C:$C,0)))</f>
        <v>architectural-design.html#rnd</v>
      </c>
      <c r="R1457" s="276" t="str">
        <f>IF(ISBLANK(INDEX('Policy Characteristics'!L:L,MATCH($C1457,'Policy Characteristics'!$C:$C,0))),"",INDEX('Policy Characteristics'!L:L,MATCH($C1457,'Policy Characteristics'!$C:$C,0)))</f>
        <v>research-and-development.html</v>
      </c>
    </row>
    <row r="1458" spans="1:18" x14ac:dyDescent="0.25">
      <c r="A1458" s="276" t="str">
        <f>IF(ISBLANK(INDEX('Policy Characteristics'!A:A,MATCH($C1458,'Policy Characteristics'!$C:$C,0))),"",INDEX('Policy Characteristics'!A:A,MATCH($C1458,'Policy Characteristics'!$C:$C,0)))</f>
        <v>Research and Development</v>
      </c>
      <c r="B1458" s="285" t="str">
        <f>IF(ISBLANK(INDEX('Policy Characteristics'!B:B,MATCH($C1458,'Policy Characteristics'!$C:$C,0))),"",INDEX('Policy Characteristics'!B:B,MATCH($C1458,'Policy Characteristics'!$C:$C,0)))</f>
        <v>Fuel Use Reduction</v>
      </c>
      <c r="C1458" s="276" t="str">
        <f t="shared" si="68"/>
        <v>RnD Transportation Fuel Use Perc Reduction</v>
      </c>
      <c r="D1458" s="47" t="s">
        <v>2265</v>
      </c>
      <c r="E1458" s="47"/>
      <c r="F1458" s="47" t="s">
        <v>490</v>
      </c>
      <c r="G1458" s="47"/>
      <c r="H1458" s="44">
        <v>137</v>
      </c>
      <c r="I1458" s="347" t="s">
        <v>44</v>
      </c>
      <c r="J1458" s="277" t="str">
        <f>IF(ISBLANK(INDEX('Policy Characteristics'!D:D,MATCH($C1458,'Policy Characteristics'!$C:$C,0))),"",INDEX('Policy Characteristics'!D:D,MATCH($C1458,'Policy Characteristics'!$C:$C,0)))</f>
        <v>R&amp;D Fuel Use Reductions</v>
      </c>
      <c r="K1458" s="276" t="str">
        <f>IF(ISBLANK(INDEX('Policy Characteristics'!E:E,MATCH($C1458,'Policy Characteristics'!$C:$C,0))),"",INDEX('Policy Characteristics'!E:E,MATCH($C1458,'Policy Characteristics'!$C:$C,0)))</f>
        <v>RnD transportation fuel use reduction</v>
      </c>
      <c r="L1458" s="284">
        <f>IF(ISBLANK(INDEX('Policy Characteristics'!F:F,MATCH($C1458,'Policy Characteristics'!$C:$C,0))),"",INDEX('Policy Characteristics'!F:F,MATCH($C1458,'Policy Characteristics'!$C:$C,0)))</f>
        <v>0</v>
      </c>
      <c r="M1458" s="284">
        <f>IF(ISBLANK(INDEX('Policy Characteristics'!G:G,MATCH($C1458,'Policy Characteristics'!$C:$C,0))),"",INDEX('Policy Characteristics'!G:G,MATCH($C1458,'Policy Characteristics'!$C:$C,0)))</f>
        <v>0.4</v>
      </c>
      <c r="N1458" s="284">
        <f>IF(ISBLANK(INDEX('Policy Characteristics'!H:H,MATCH($C1458,'Policy Characteristics'!$C:$C,0))),"",INDEX('Policy Characteristics'!H:H,MATCH($C1458,'Policy Characteristics'!$C:$C,0)))</f>
        <v>0.01</v>
      </c>
      <c r="O1458" s="276" t="str">
        <f>IF(ISBLANK(INDEX('Policy Characteristics'!I:I,MATCH($C1458,'Policy Characteristics'!$C:$C,0))),"",INDEX('Policy Characteristics'!I:I,MATCH($C1458,'Policy Characteristics'!$C:$C,0)))</f>
        <v>% reduction in fuel use</v>
      </c>
      <c r="P1458" s="276" t="str">
        <f>IF(ISBLANK(INDEX('Policy Characteristics'!J:J,MATCH($C1458,'Policy Characteristics'!$C:$C,0))),"",INDEX('Policy Characteristics'!J:J,MATCH($C1458,'Policy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8" s="276" t="str">
        <f>IF(ISBLANK(INDEX('Policy Characteristics'!K:K,MATCH($C1458,'Policy Characteristics'!$C:$C,0))),"",INDEX('Policy Characteristics'!K:K,MATCH($C1458,'Policy Characteristics'!$C:$C,0)))</f>
        <v>architectural-design.html#rnd</v>
      </c>
      <c r="R1458" s="276" t="str">
        <f>IF(ISBLANK(INDEX('Policy Characteristics'!L:L,MATCH($C1458,'Policy Characteristics'!$C:$C,0))),"",INDEX('Policy Characteristics'!L:L,MATCH($C1458,'Policy Characteristics'!$C:$C,0)))</f>
        <v>research-and-development.html</v>
      </c>
    </row>
    <row r="1459" spans="1:18" x14ac:dyDescent="0.25">
      <c r="A1459" s="276" t="str">
        <f>IF(ISBLANK(INDEX('Policy Characteristics'!A:A,MATCH($C1459,'Policy Characteristics'!$C:$C,0))),"",INDEX('Policy Characteristics'!A:A,MATCH($C1459,'Policy Characteristics'!$C:$C,0)))</f>
        <v>Research and Development</v>
      </c>
      <c r="B1459" s="285" t="str">
        <f>IF(ISBLANK(INDEX('Policy Characteristics'!B:B,MATCH($C1459,'Policy Characteristics'!$C:$C,0))),"",INDEX('Policy Characteristics'!B:B,MATCH($C1459,'Policy Characteristics'!$C:$C,0)))</f>
        <v>Fuel Use Reduction</v>
      </c>
      <c r="C1459" s="276" t="str">
        <f t="shared" si="68"/>
        <v>RnD Transportation Fuel Use Perc Reduction</v>
      </c>
      <c r="D1459" s="47" t="s">
        <v>2535</v>
      </c>
      <c r="E1459" s="47"/>
      <c r="F1459" s="47" t="s">
        <v>2823</v>
      </c>
      <c r="G1459" s="47"/>
      <c r="H1459" s="44">
        <v>138</v>
      </c>
      <c r="I1459" s="347" t="s">
        <v>44</v>
      </c>
      <c r="J1459" s="277" t="str">
        <f>IF(ISBLANK(INDEX('Policy Characteristics'!D:D,MATCH($C1459,'Policy Characteristics'!$C:$C,0))),"",INDEX('Policy Characteristics'!D:D,MATCH($C1459,'Policy Characteristics'!$C:$C,0)))</f>
        <v>R&amp;D Fuel Use Reductions</v>
      </c>
      <c r="K1459" s="276" t="str">
        <f>IF(ISBLANK(INDEX('Policy Characteristics'!E:E,MATCH($C1459,'Policy Characteristics'!$C:$C,0))),"",INDEX('Policy Characteristics'!E:E,MATCH($C1459,'Policy Characteristics'!$C:$C,0)))</f>
        <v>RnD transportation fuel use reduction</v>
      </c>
      <c r="L1459" s="284">
        <f>IF(ISBLANK(INDEX('Policy Characteristics'!F:F,MATCH($C1459,'Policy Characteristics'!$C:$C,0))),"",INDEX('Policy Characteristics'!F:F,MATCH($C1459,'Policy Characteristics'!$C:$C,0)))</f>
        <v>0</v>
      </c>
      <c r="M1459" s="284">
        <f>IF(ISBLANK(INDEX('Policy Characteristics'!G:G,MATCH($C1459,'Policy Characteristics'!$C:$C,0))),"",INDEX('Policy Characteristics'!G:G,MATCH($C1459,'Policy Characteristics'!$C:$C,0)))</f>
        <v>0.4</v>
      </c>
      <c r="N1459" s="284">
        <f>IF(ISBLANK(INDEX('Policy Characteristics'!H:H,MATCH($C1459,'Policy Characteristics'!$C:$C,0))),"",INDEX('Policy Characteristics'!H:H,MATCH($C1459,'Policy Characteristics'!$C:$C,0)))</f>
        <v>0.01</v>
      </c>
      <c r="O1459" s="276" t="str">
        <f>IF(ISBLANK(INDEX('Policy Characteristics'!I:I,MATCH($C1459,'Policy Characteristics'!$C:$C,0))),"",INDEX('Policy Characteristics'!I:I,MATCH($C1459,'Policy Characteristics'!$C:$C,0)))</f>
        <v>% reduction in fuel use</v>
      </c>
      <c r="P1459" s="276" t="str">
        <f>IF(ISBLANK(INDEX('Policy Characteristics'!J:J,MATCH($C1459,'Policy Characteristics'!$C:$C,0))),"",INDEX('Policy Characteristics'!J:J,MATCH($C1459,'Policy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59" s="276" t="str">
        <f>IF(ISBLANK(INDEX('Policy Characteristics'!K:K,MATCH($C1459,'Policy Characteristics'!$C:$C,0))),"",INDEX('Policy Characteristics'!K:K,MATCH($C1459,'Policy Characteristics'!$C:$C,0)))</f>
        <v>architectural-design.html#rnd</v>
      </c>
      <c r="R1459" s="276" t="str">
        <f>IF(ISBLANK(INDEX('Policy Characteristics'!L:L,MATCH($C1459,'Policy Characteristics'!$C:$C,0))),"",INDEX('Policy Characteristics'!L:L,MATCH($C1459,'Policy Characteristics'!$C:$C,0)))</f>
        <v>research-and-development.html</v>
      </c>
    </row>
    <row r="1460" spans="1:18" x14ac:dyDescent="0.25">
      <c r="A1460" s="276" t="str">
        <f>IF(ISBLANK(INDEX('Policy Characteristics'!A:A,MATCH($C1460,'Policy Characteristics'!$C:$C,0))),"",INDEX('Policy Characteristics'!A:A,MATCH($C1460,'Policy Characteristics'!$C:$C,0)))</f>
        <v>Research and Development</v>
      </c>
      <c r="B1460" s="285" t="str">
        <f>IF(ISBLANK(INDEX('Policy Characteristics'!B:B,MATCH($C1460,'Policy Characteristics'!$C:$C,0))),"",INDEX('Policy Characteristics'!B:B,MATCH($C1460,'Policy Characteristics'!$C:$C,0)))</f>
        <v>Fuel Use Reduction</v>
      </c>
      <c r="C1460" s="276" t="str">
        <f t="shared" si="68"/>
        <v>RnD Transportation Fuel Use Perc Reduction</v>
      </c>
      <c r="D1460" s="47" t="s">
        <v>2534</v>
      </c>
      <c r="E1460" s="47"/>
      <c r="F1460" s="47" t="s">
        <v>2824</v>
      </c>
      <c r="G1460" s="47"/>
      <c r="H1460" s="44">
        <v>524</v>
      </c>
      <c r="I1460" s="347" t="s">
        <v>44</v>
      </c>
      <c r="J1460" s="277" t="str">
        <f>IF(ISBLANK(INDEX('Policy Characteristics'!D:D,MATCH($C1460,'Policy Characteristics'!$C:$C,0))),"",INDEX('Policy Characteristics'!D:D,MATCH($C1460,'Policy Characteristics'!$C:$C,0)))</f>
        <v>R&amp;D Fuel Use Reductions</v>
      </c>
      <c r="K1460" s="276" t="str">
        <f>IF(ISBLANK(INDEX('Policy Characteristics'!E:E,MATCH($C1460,'Policy Characteristics'!$C:$C,0))),"",INDEX('Policy Characteristics'!E:E,MATCH($C1460,'Policy Characteristics'!$C:$C,0)))</f>
        <v>RnD transportation fuel use reduction</v>
      </c>
      <c r="L1460" s="284">
        <f>IF(ISBLANK(INDEX('Policy Characteristics'!F:F,MATCH($C1460,'Policy Characteristics'!$C:$C,0))),"",INDEX('Policy Characteristics'!F:F,MATCH($C1460,'Policy Characteristics'!$C:$C,0)))</f>
        <v>0</v>
      </c>
      <c r="M1460" s="284">
        <f>IF(ISBLANK(INDEX('Policy Characteristics'!G:G,MATCH($C1460,'Policy Characteristics'!$C:$C,0))),"",INDEX('Policy Characteristics'!G:G,MATCH($C1460,'Policy Characteristics'!$C:$C,0)))</f>
        <v>0.4</v>
      </c>
      <c r="N1460" s="284">
        <f>IF(ISBLANK(INDEX('Policy Characteristics'!H:H,MATCH($C1460,'Policy Characteristics'!$C:$C,0))),"",INDEX('Policy Characteristics'!H:H,MATCH($C1460,'Policy Characteristics'!$C:$C,0)))</f>
        <v>0.01</v>
      </c>
      <c r="O1460" s="276" t="str">
        <f>IF(ISBLANK(INDEX('Policy Characteristics'!I:I,MATCH($C1460,'Policy Characteristics'!$C:$C,0))),"",INDEX('Policy Characteristics'!I:I,MATCH($C1460,'Policy Characteristics'!$C:$C,0)))</f>
        <v>% reduction in fuel use</v>
      </c>
      <c r="P1460" s="276" t="str">
        <f>IF(ISBLANK(INDEX('Policy Characteristics'!J:J,MATCH($C1460,'Policy Characteristics'!$C:$C,0))),"",INDEX('Policy Characteristics'!J:J,MATCH($C1460,'Policy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460" s="276" t="str">
        <f>IF(ISBLANK(INDEX('Policy Characteristics'!K:K,MATCH($C1460,'Policy Characteristics'!$C:$C,0))),"",INDEX('Policy Characteristics'!K:K,MATCH($C1460,'Policy Characteristics'!$C:$C,0)))</f>
        <v>architectural-design.html#rnd</v>
      </c>
      <c r="R1460" s="276" t="str">
        <f>IF(ISBLANK(INDEX('Policy Characteristics'!L:L,MATCH($C1460,'Policy Characteristics'!$C:$C,0))),"",INDEX('Policy Characteristics'!L:L,MATCH($C1460,'Policy Characteristics'!$C:$C,0)))</f>
        <v>research-and-development.html</v>
      </c>
    </row>
    <row r="1461" spans="1:18" x14ac:dyDescent="0.25">
      <c r="A1461" s="276" t="str">
        <f>IF(ISBLANK(INDEX('Policy Characteristics'!A:A,MATCH($C1461,'Policy Characteristics'!$C:$C,0))),"",INDEX('Policy Characteristics'!A:A,MATCH($C1461,'Policy Characteristics'!$C:$C,0)))</f>
        <v>Government Revenue Accounting</v>
      </c>
      <c r="B1461" s="285" t="str">
        <f>IF(ISBLANK(INDEX('Policy Characteristics'!B:B,MATCH($C1461,'Policy Characteristics'!$C:$C,0))),"",INDEX('Policy Characteristics'!B:B,MATCH($C1461,'Policy Characteristics'!$C:$C,0)))</f>
        <v>Carbon Tax Revenue</v>
      </c>
      <c r="C1461" t="s">
        <v>2987</v>
      </c>
      <c r="D1461" s="1" t="s">
        <v>2996</v>
      </c>
      <c r="F1461" s="1" t="s">
        <v>3001</v>
      </c>
      <c r="H1461" s="44">
        <v>545</v>
      </c>
      <c r="I1461" s="345" t="s">
        <v>44</v>
      </c>
      <c r="J1461" s="277" t="str">
        <f>IF(ISBLANK(INDEX('Policy Characteristics'!D:D,MATCH($C1461,'Policy Characteristics'!$C:$C,0))),"",INDEX('Policy Characteristics'!D:D,MATCH($C1461,'Policy Characteristics'!$C:$C,0)))</f>
        <v/>
      </c>
      <c r="K1461" s="276" t="str">
        <f>IF(ISBLANK(INDEX('Policy Characteristics'!E:E,MATCH($C1461,'Policy Characteristics'!$C:$C,0))),"",INDEX('Policy Characteristics'!E:E,MATCH($C1461,'Policy Characteristics'!$C:$C,0)))</f>
        <v>GRA carbon tax revenue</v>
      </c>
      <c r="L1461" s="276">
        <f>IF(ISBLANK(INDEX('Policy Characteristics'!F:F,MATCH($C1461,'Policy Characteristics'!$C:$C,0))),"",INDEX('Policy Characteristics'!F:F,MATCH($C1461,'Policy Characteristics'!$C:$C,0)))</f>
        <v>0</v>
      </c>
      <c r="M1461" s="276">
        <f>IF(ISBLANK(INDEX('Policy Characteristics'!G:G,MATCH($C1461,'Policy Characteristics'!$C:$C,0))),"",INDEX('Policy Characteristics'!G:G,MATCH($C1461,'Policy Characteristics'!$C:$C,0)))</f>
        <v>10</v>
      </c>
      <c r="N1461" s="276">
        <f>IF(ISBLANK(INDEX('Policy Characteristics'!H:H,MATCH($C1461,'Policy Characteristics'!$C:$C,0))),"",INDEX('Policy Characteristics'!H:H,MATCH($C1461,'Policy Characteristics'!$C:$C,0)))</f>
        <v>1</v>
      </c>
      <c r="O1461" s="276" t="str">
        <f>IF(ISBLANK(INDEX('Policy Characteristics'!I:I,MATCH($C1461,'Policy Characteristics'!$C:$C,0))),"",INDEX('Policy Characteristics'!I:I,MATCH($C1461,'Policy Characteristics'!$C:$C,0)))</f>
        <v>weight</v>
      </c>
      <c r="P1461" s="276" t="str">
        <f>IF(ISBLANK(INDEX('Policy Characteristics'!J:J,MATCH($C1461,'Policy Characteristics'!$C:$C,0))),"",INDEX('Policy Characteristics'!J:J,MATCH($C1461,'Policy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1" s="276" t="str">
        <f>IF(ISBLANK(INDEX('Policy Characteristics'!K:K,MATCH($C1461,'Policy Characteristics'!$C:$C,0))),"",INDEX('Policy Characteristics'!K:K,MATCH($C1461,'Policy Characteristics'!$C:$C,0)))</f>
        <v>io-model.html</v>
      </c>
      <c r="R1461" s="276" t="str">
        <f>IF(ISBLANK(INDEX('Policy Characteristics'!L:L,MATCH($C1461,'Policy Characteristics'!$C:$C,0))),"",INDEX('Policy Characteristics'!L:L,MATCH($C1461,'Policy Characteristics'!$C:$C,0)))</f>
        <v/>
      </c>
    </row>
    <row r="1462" spans="1:18" x14ac:dyDescent="0.25">
      <c r="A1462" s="276" t="str">
        <f>IF(ISBLANK(INDEX('Policy Characteristics'!A:A,MATCH($C1462,'Policy Characteristics'!$C:$C,0))),"",INDEX('Policy Characteristics'!A:A,MATCH($C1462,'Policy Characteristics'!$C:$C,0)))</f>
        <v>Government Revenue Accounting</v>
      </c>
      <c r="B1462" s="285" t="str">
        <f>IF(ISBLANK(INDEX('Policy Characteristics'!B:B,MATCH($C1462,'Policy Characteristics'!$C:$C,0))),"",INDEX('Policy Characteristics'!B:B,MATCH($C1462,'Policy Characteristics'!$C:$C,0)))</f>
        <v>Carbon Tax Revenue</v>
      </c>
      <c r="C1462" s="276" t="str">
        <f t="shared" ref="C1462" si="69">C$1461</f>
        <v>GRA for Carbon Tax Revenue</v>
      </c>
      <c r="D1462" s="1" t="s">
        <v>2997</v>
      </c>
      <c r="F1462" s="1" t="s">
        <v>3015</v>
      </c>
      <c r="H1462" s="44">
        <v>546</v>
      </c>
      <c r="I1462" s="349" t="str">
        <f t="shared" ref="I1462:I1465" si="70">I$1461</f>
        <v>Yes</v>
      </c>
      <c r="J1462" s="277" t="str">
        <f>IF(ISBLANK(INDEX('Policy Characteristics'!D:D,MATCH($C1462,'Policy Characteristics'!$C:$C,0))),"",INDEX('Policy Characteristics'!D:D,MATCH($C1462,'Policy Characteristics'!$C:$C,0)))</f>
        <v/>
      </c>
      <c r="K1462" s="276" t="str">
        <f>IF(ISBLANK(INDEX('Policy Characteristics'!E:E,MATCH($C1462,'Policy Characteristics'!$C:$C,0))),"",INDEX('Policy Characteristics'!E:E,MATCH($C1462,'Policy Characteristics'!$C:$C,0)))</f>
        <v>GRA carbon tax revenue</v>
      </c>
      <c r="L1462" s="276">
        <f>IF(ISBLANK(INDEX('Policy Characteristics'!F:F,MATCH($C1462,'Policy Characteristics'!$C:$C,0))),"",INDEX('Policy Characteristics'!F:F,MATCH($C1462,'Policy Characteristics'!$C:$C,0)))</f>
        <v>0</v>
      </c>
      <c r="M1462" s="276">
        <f>IF(ISBLANK(INDEX('Policy Characteristics'!G:G,MATCH($C1462,'Policy Characteristics'!$C:$C,0))),"",INDEX('Policy Characteristics'!G:G,MATCH($C1462,'Policy Characteristics'!$C:$C,0)))</f>
        <v>10</v>
      </c>
      <c r="N1462" s="276">
        <f>IF(ISBLANK(INDEX('Policy Characteristics'!H:H,MATCH($C1462,'Policy Characteristics'!$C:$C,0))),"",INDEX('Policy Characteristics'!H:H,MATCH($C1462,'Policy Characteristics'!$C:$C,0)))</f>
        <v>1</v>
      </c>
      <c r="O1462" s="276" t="str">
        <f>IF(ISBLANK(INDEX('Policy Characteristics'!I:I,MATCH($C1462,'Policy Characteristics'!$C:$C,0))),"",INDEX('Policy Characteristics'!I:I,MATCH($C1462,'Policy Characteristics'!$C:$C,0)))</f>
        <v>weight</v>
      </c>
      <c r="P1462" s="276" t="str">
        <f>IF(ISBLANK(INDEX('Policy Characteristics'!J:J,MATCH($C1462,'Policy Characteristics'!$C:$C,0))),"",INDEX('Policy Characteristics'!J:J,MATCH($C1462,'Policy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2" s="276" t="str">
        <f>IF(ISBLANK(INDEX('Policy Characteristics'!K:K,MATCH($C1462,'Policy Characteristics'!$C:$C,0))),"",INDEX('Policy Characteristics'!K:K,MATCH($C1462,'Policy Characteristics'!$C:$C,0)))</f>
        <v>io-model.html</v>
      </c>
      <c r="R1462" s="276" t="str">
        <f>IF(ISBLANK(INDEX('Policy Characteristics'!L:L,MATCH($C1462,'Policy Characteristics'!$C:$C,0))),"",INDEX('Policy Characteristics'!L:L,MATCH($C1462,'Policy Characteristics'!$C:$C,0)))</f>
        <v/>
      </c>
    </row>
    <row r="1463" spans="1:18" x14ac:dyDescent="0.25">
      <c r="A1463" s="276" t="str">
        <f>IF(ISBLANK(INDEX('Policy Characteristics'!A:A,MATCH($C1463,'Policy Characteristics'!$C:$C,0))),"",INDEX('Policy Characteristics'!A:A,MATCH($C1463,'Policy Characteristics'!$C:$C,0)))</f>
        <v>Government Revenue Accounting</v>
      </c>
      <c r="B1463" s="285" t="str">
        <f>IF(ISBLANK(INDEX('Policy Characteristics'!B:B,MATCH($C1463,'Policy Characteristics'!$C:$C,0))),"",INDEX('Policy Characteristics'!B:B,MATCH($C1463,'Policy Characteristics'!$C:$C,0)))</f>
        <v>Carbon Tax Revenue</v>
      </c>
      <c r="C1463" s="276" t="str">
        <f t="shared" ref="C1463:C1465" si="71">C$1461</f>
        <v>GRA for Carbon Tax Revenue</v>
      </c>
      <c r="D1463" s="1" t="s">
        <v>2998</v>
      </c>
      <c r="F1463" s="1" t="s">
        <v>3002</v>
      </c>
      <c r="H1463" s="44">
        <v>547</v>
      </c>
      <c r="I1463" s="349" t="str">
        <f t="shared" si="70"/>
        <v>Yes</v>
      </c>
      <c r="J1463" s="277" t="str">
        <f>IF(ISBLANK(INDEX('Policy Characteristics'!D:D,MATCH($C1463,'Policy Characteristics'!$C:$C,0))),"",INDEX('Policy Characteristics'!D:D,MATCH($C1463,'Policy Characteristics'!$C:$C,0)))</f>
        <v/>
      </c>
      <c r="K1463" s="276" t="str">
        <f>IF(ISBLANK(INDEX('Policy Characteristics'!E:E,MATCH($C1463,'Policy Characteristics'!$C:$C,0))),"",INDEX('Policy Characteristics'!E:E,MATCH($C1463,'Policy Characteristics'!$C:$C,0)))</f>
        <v>GRA carbon tax revenue</v>
      </c>
      <c r="L1463" s="276">
        <f>IF(ISBLANK(INDEX('Policy Characteristics'!F:F,MATCH($C1463,'Policy Characteristics'!$C:$C,0))),"",INDEX('Policy Characteristics'!F:F,MATCH($C1463,'Policy Characteristics'!$C:$C,0)))</f>
        <v>0</v>
      </c>
      <c r="M1463" s="276">
        <f>IF(ISBLANK(INDEX('Policy Characteristics'!G:G,MATCH($C1463,'Policy Characteristics'!$C:$C,0))),"",INDEX('Policy Characteristics'!G:G,MATCH($C1463,'Policy Characteristics'!$C:$C,0)))</f>
        <v>10</v>
      </c>
      <c r="N1463" s="276">
        <f>IF(ISBLANK(INDEX('Policy Characteristics'!H:H,MATCH($C1463,'Policy Characteristics'!$C:$C,0))),"",INDEX('Policy Characteristics'!H:H,MATCH($C1463,'Policy Characteristics'!$C:$C,0)))</f>
        <v>1</v>
      </c>
      <c r="O1463" s="276" t="str">
        <f>IF(ISBLANK(INDEX('Policy Characteristics'!I:I,MATCH($C1463,'Policy Characteristics'!$C:$C,0))),"",INDEX('Policy Characteristics'!I:I,MATCH($C1463,'Policy Characteristics'!$C:$C,0)))</f>
        <v>weight</v>
      </c>
      <c r="P1463" s="276" t="str">
        <f>IF(ISBLANK(INDEX('Policy Characteristics'!J:J,MATCH($C1463,'Policy Characteristics'!$C:$C,0))),"",INDEX('Policy Characteristics'!J:J,MATCH($C1463,'Policy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3" s="276" t="str">
        <f>IF(ISBLANK(INDEX('Policy Characteristics'!K:K,MATCH($C1463,'Policy Characteristics'!$C:$C,0))),"",INDEX('Policy Characteristics'!K:K,MATCH($C1463,'Policy Characteristics'!$C:$C,0)))</f>
        <v>io-model.html</v>
      </c>
      <c r="R1463" s="276" t="str">
        <f>IF(ISBLANK(INDEX('Policy Characteristics'!L:L,MATCH($C1463,'Policy Characteristics'!$C:$C,0))),"",INDEX('Policy Characteristics'!L:L,MATCH($C1463,'Policy Characteristics'!$C:$C,0)))</f>
        <v/>
      </c>
    </row>
    <row r="1464" spans="1:18" x14ac:dyDescent="0.25">
      <c r="A1464" s="276" t="str">
        <f>IF(ISBLANK(INDEX('Policy Characteristics'!A:A,MATCH($C1464,'Policy Characteristics'!$C:$C,0))),"",INDEX('Policy Characteristics'!A:A,MATCH($C1464,'Policy Characteristics'!$C:$C,0)))</f>
        <v>Government Revenue Accounting</v>
      </c>
      <c r="B1464" s="285" t="str">
        <f>IF(ISBLANK(INDEX('Policy Characteristics'!B:B,MATCH($C1464,'Policy Characteristics'!$C:$C,0))),"",INDEX('Policy Characteristics'!B:B,MATCH($C1464,'Policy Characteristics'!$C:$C,0)))</f>
        <v>Carbon Tax Revenue</v>
      </c>
      <c r="C1464" s="276" t="str">
        <f t="shared" si="71"/>
        <v>GRA for Carbon Tax Revenue</v>
      </c>
      <c r="D1464" s="1" t="s">
        <v>2999</v>
      </c>
      <c r="F1464" s="1" t="s">
        <v>3003</v>
      </c>
      <c r="H1464" s="44">
        <v>548</v>
      </c>
      <c r="I1464" s="349" t="str">
        <f t="shared" si="70"/>
        <v>Yes</v>
      </c>
      <c r="J1464" s="277" t="str">
        <f>IF(ISBLANK(INDEX('Policy Characteristics'!D:D,MATCH($C1464,'Policy Characteristics'!$C:$C,0))),"",INDEX('Policy Characteristics'!D:D,MATCH($C1464,'Policy Characteristics'!$C:$C,0)))</f>
        <v/>
      </c>
      <c r="K1464" s="276" t="str">
        <f>IF(ISBLANK(INDEX('Policy Characteristics'!E:E,MATCH($C1464,'Policy Characteristics'!$C:$C,0))),"",INDEX('Policy Characteristics'!E:E,MATCH($C1464,'Policy Characteristics'!$C:$C,0)))</f>
        <v>GRA carbon tax revenue</v>
      </c>
      <c r="L1464" s="276">
        <f>IF(ISBLANK(INDEX('Policy Characteristics'!F:F,MATCH($C1464,'Policy Characteristics'!$C:$C,0))),"",INDEX('Policy Characteristics'!F:F,MATCH($C1464,'Policy Characteristics'!$C:$C,0)))</f>
        <v>0</v>
      </c>
      <c r="M1464" s="276">
        <f>IF(ISBLANK(INDEX('Policy Characteristics'!G:G,MATCH($C1464,'Policy Characteristics'!$C:$C,0))),"",INDEX('Policy Characteristics'!G:G,MATCH($C1464,'Policy Characteristics'!$C:$C,0)))</f>
        <v>10</v>
      </c>
      <c r="N1464" s="276">
        <f>IF(ISBLANK(INDEX('Policy Characteristics'!H:H,MATCH($C1464,'Policy Characteristics'!$C:$C,0))),"",INDEX('Policy Characteristics'!H:H,MATCH($C1464,'Policy Characteristics'!$C:$C,0)))</f>
        <v>1</v>
      </c>
      <c r="O1464" s="276" t="str">
        <f>IF(ISBLANK(INDEX('Policy Characteristics'!I:I,MATCH($C1464,'Policy Characteristics'!$C:$C,0))),"",INDEX('Policy Characteristics'!I:I,MATCH($C1464,'Policy Characteristics'!$C:$C,0)))</f>
        <v>weight</v>
      </c>
      <c r="P1464" s="276" t="str">
        <f>IF(ISBLANK(INDEX('Policy Characteristics'!J:J,MATCH($C1464,'Policy Characteristics'!$C:$C,0))),"",INDEX('Policy Characteristics'!J:J,MATCH($C1464,'Policy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4" s="276" t="str">
        <f>IF(ISBLANK(INDEX('Policy Characteristics'!K:K,MATCH($C1464,'Policy Characteristics'!$C:$C,0))),"",INDEX('Policy Characteristics'!K:K,MATCH($C1464,'Policy Characteristics'!$C:$C,0)))</f>
        <v>io-model.html</v>
      </c>
      <c r="R1464" s="276" t="str">
        <f>IF(ISBLANK(INDEX('Policy Characteristics'!L:L,MATCH($C1464,'Policy Characteristics'!$C:$C,0))),"",INDEX('Policy Characteristics'!L:L,MATCH($C1464,'Policy Characteristics'!$C:$C,0)))</f>
        <v/>
      </c>
    </row>
    <row r="1465" spans="1:18" x14ac:dyDescent="0.25">
      <c r="A1465" s="276" t="str">
        <f>IF(ISBLANK(INDEX('Policy Characteristics'!A:A,MATCH($C1465,'Policy Characteristics'!$C:$C,0))),"",INDEX('Policy Characteristics'!A:A,MATCH($C1465,'Policy Characteristics'!$C:$C,0)))</f>
        <v>Government Revenue Accounting</v>
      </c>
      <c r="B1465" s="285" t="str">
        <f>IF(ISBLANK(INDEX('Policy Characteristics'!B:B,MATCH($C1465,'Policy Characteristics'!$C:$C,0))),"",INDEX('Policy Characteristics'!B:B,MATCH($C1465,'Policy Characteristics'!$C:$C,0)))</f>
        <v>Carbon Tax Revenue</v>
      </c>
      <c r="C1465" s="276" t="str">
        <f t="shared" si="71"/>
        <v>GRA for Carbon Tax Revenue</v>
      </c>
      <c r="D1465" s="1" t="s">
        <v>3000</v>
      </c>
      <c r="F1465" s="1" t="s">
        <v>3004</v>
      </c>
      <c r="H1465" s="44">
        <v>549</v>
      </c>
      <c r="I1465" s="349" t="str">
        <f t="shared" si="70"/>
        <v>Yes</v>
      </c>
      <c r="J1465" s="277" t="str">
        <f>IF(ISBLANK(INDEX('Policy Characteristics'!D:D,MATCH($C1465,'Policy Characteristics'!$C:$C,0))),"",INDEX('Policy Characteristics'!D:D,MATCH($C1465,'Policy Characteristics'!$C:$C,0)))</f>
        <v/>
      </c>
      <c r="K1465" s="276" t="str">
        <f>IF(ISBLANK(INDEX('Policy Characteristics'!E:E,MATCH($C1465,'Policy Characteristics'!$C:$C,0))),"",INDEX('Policy Characteristics'!E:E,MATCH($C1465,'Policy Characteristics'!$C:$C,0)))</f>
        <v>GRA carbon tax revenue</v>
      </c>
      <c r="L1465" s="276">
        <f>IF(ISBLANK(INDEX('Policy Characteristics'!F:F,MATCH($C1465,'Policy Characteristics'!$C:$C,0))),"",INDEX('Policy Characteristics'!F:F,MATCH($C1465,'Policy Characteristics'!$C:$C,0)))</f>
        <v>0</v>
      </c>
      <c r="M1465" s="276">
        <f>IF(ISBLANK(INDEX('Policy Characteristics'!G:G,MATCH($C1465,'Policy Characteristics'!$C:$C,0))),"",INDEX('Policy Characteristics'!G:G,MATCH($C1465,'Policy Characteristics'!$C:$C,0)))</f>
        <v>10</v>
      </c>
      <c r="N1465" s="276">
        <f>IF(ISBLANK(INDEX('Policy Characteristics'!H:H,MATCH($C1465,'Policy Characteristics'!$C:$C,0))),"",INDEX('Policy Characteristics'!H:H,MATCH($C1465,'Policy Characteristics'!$C:$C,0)))</f>
        <v>1</v>
      </c>
      <c r="O1465" s="276" t="str">
        <f>IF(ISBLANK(INDEX('Policy Characteristics'!I:I,MATCH($C1465,'Policy Characteristics'!$C:$C,0))),"",INDEX('Policy Characteristics'!I:I,MATCH($C1465,'Policy Characteristics'!$C:$C,0)))</f>
        <v>weight</v>
      </c>
      <c r="P1465" s="276" t="str">
        <f>IF(ISBLANK(INDEX('Policy Characteristics'!J:J,MATCH($C1465,'Policy Characteristics'!$C:$C,0))),"",INDEX('Policy Characteristics'!J:J,MATCH($C1465,'Policy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5" s="276" t="str">
        <f>IF(ISBLANK(INDEX('Policy Characteristics'!K:K,MATCH($C1465,'Policy Characteristics'!$C:$C,0))),"",INDEX('Policy Characteristics'!K:K,MATCH($C1465,'Policy Characteristics'!$C:$C,0)))</f>
        <v>io-model.html</v>
      </c>
      <c r="R1465" s="276" t="str">
        <f>IF(ISBLANK(INDEX('Policy Characteristics'!L:L,MATCH($C1465,'Policy Characteristics'!$C:$C,0))),"",INDEX('Policy Characteristics'!L:L,MATCH($C1465,'Policy Characteristics'!$C:$C,0)))</f>
        <v/>
      </c>
    </row>
    <row r="1466" spans="1:18" x14ac:dyDescent="0.25">
      <c r="A1466" s="276" t="str">
        <f>IF(ISBLANK(INDEX('Policy Characteristics'!A:A,MATCH($C1466,'Policy Characteristics'!$C:$C,0))),"",INDEX('Policy Characteristics'!A:A,MATCH($C1466,'Policy Characteristics'!$C:$C,0)))</f>
        <v>Government Revenue Accounting</v>
      </c>
      <c r="B1466" s="285" t="str">
        <f>IF(ISBLANK(INDEX('Policy Characteristics'!B:B,MATCH($C1466,'Policy Characteristics'!$C:$C,0))),"",INDEX('Policy Characteristics'!B:B,MATCH($C1466,'Policy Characteristics'!$C:$C,0)))</f>
        <v>Fuel Tax Revenue</v>
      </c>
      <c r="C1466" t="s">
        <v>2988</v>
      </c>
      <c r="D1466" s="1" t="s">
        <v>2996</v>
      </c>
      <c r="F1466" s="1" t="s">
        <v>3001</v>
      </c>
      <c r="H1466" s="44">
        <v>550</v>
      </c>
      <c r="I1466" s="345" t="s">
        <v>44</v>
      </c>
      <c r="J1466" s="277" t="str">
        <f>IF(ISBLANK(INDEX('Policy Characteristics'!D:D,MATCH($C1466,'Policy Characteristics'!$C:$C,0))),"",INDEX('Policy Characteristics'!D:D,MATCH($C1466,'Policy Characteristics'!$C:$C,0)))</f>
        <v/>
      </c>
      <c r="K1466" s="276" t="str">
        <f>IF(ISBLANK(INDEX('Policy Characteristics'!E:E,MATCH($C1466,'Policy Characteristics'!$C:$C,0))),"",INDEX('Policy Characteristics'!E:E,MATCH($C1466,'Policy Characteristics'!$C:$C,0)))</f>
        <v>GRA fuel tax revenue</v>
      </c>
      <c r="L1466" s="276">
        <f>IF(ISBLANK(INDEX('Policy Characteristics'!F:F,MATCH($C1466,'Policy Characteristics'!$C:$C,0))),"",INDEX('Policy Characteristics'!F:F,MATCH($C1466,'Policy Characteristics'!$C:$C,0)))</f>
        <v>0</v>
      </c>
      <c r="M1466" s="276">
        <f>IF(ISBLANK(INDEX('Policy Characteristics'!G:G,MATCH($C1466,'Policy Characteristics'!$C:$C,0))),"",INDEX('Policy Characteristics'!G:G,MATCH($C1466,'Policy Characteristics'!$C:$C,0)))</f>
        <v>10</v>
      </c>
      <c r="N1466" s="276">
        <f>IF(ISBLANK(INDEX('Policy Characteristics'!H:H,MATCH($C1466,'Policy Characteristics'!$C:$C,0))),"",INDEX('Policy Characteristics'!H:H,MATCH($C1466,'Policy Characteristics'!$C:$C,0)))</f>
        <v>1</v>
      </c>
      <c r="O1466" s="276" t="str">
        <f>IF(ISBLANK(INDEX('Policy Characteristics'!I:I,MATCH($C1466,'Policy Characteristics'!$C:$C,0))),"",INDEX('Policy Characteristics'!I:I,MATCH($C1466,'Policy Characteristics'!$C:$C,0)))</f>
        <v>weight</v>
      </c>
      <c r="P1466" s="276" t="str">
        <f>IF(ISBLANK(INDEX('Policy Characteristics'!J:J,MATCH($C1466,'Policy Characteristics'!$C:$C,0))),"",INDEX('Policy Characteristics'!J:J,MATCH($C1466,'Policy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6" s="276" t="str">
        <f>IF(ISBLANK(INDEX('Policy Characteristics'!K:K,MATCH($C1466,'Policy Characteristics'!$C:$C,0))),"",INDEX('Policy Characteristics'!K:K,MATCH($C1466,'Policy Characteristics'!$C:$C,0)))</f>
        <v>io-model.html</v>
      </c>
      <c r="R1466" s="276" t="str">
        <f>IF(ISBLANK(INDEX('Policy Characteristics'!L:L,MATCH($C1466,'Policy Characteristics'!$C:$C,0))),"",INDEX('Policy Characteristics'!L:L,MATCH($C1466,'Policy Characteristics'!$C:$C,0)))</f>
        <v/>
      </c>
    </row>
    <row r="1467" spans="1:18" x14ac:dyDescent="0.25">
      <c r="A1467" s="276" t="str">
        <f>IF(ISBLANK(INDEX('Policy Characteristics'!A:A,MATCH($C1467,'Policy Characteristics'!$C:$C,0))),"",INDEX('Policy Characteristics'!A:A,MATCH($C1467,'Policy Characteristics'!$C:$C,0)))</f>
        <v>Government Revenue Accounting</v>
      </c>
      <c r="B1467" s="285" t="str">
        <f>IF(ISBLANK(INDEX('Policy Characteristics'!B:B,MATCH($C1467,'Policy Characteristics'!$C:$C,0))),"",INDEX('Policy Characteristics'!B:B,MATCH($C1467,'Policy Characteristics'!$C:$C,0)))</f>
        <v>Fuel Tax Revenue</v>
      </c>
      <c r="C1467" s="276" t="str">
        <f t="shared" ref="C1467:C1470" si="72">C$1466</f>
        <v>GRA for Fuel Tax Revenue</v>
      </c>
      <c r="D1467" s="1" t="s">
        <v>2997</v>
      </c>
      <c r="F1467" s="1" t="s">
        <v>3015</v>
      </c>
      <c r="H1467" s="44">
        <v>551</v>
      </c>
      <c r="I1467" s="349" t="str">
        <f t="shared" ref="I1467:I1470" si="73">I$1466</f>
        <v>Yes</v>
      </c>
      <c r="J1467" s="277" t="str">
        <f>IF(ISBLANK(INDEX('Policy Characteristics'!D:D,MATCH($C1467,'Policy Characteristics'!$C:$C,0))),"",INDEX('Policy Characteristics'!D:D,MATCH($C1467,'Policy Characteristics'!$C:$C,0)))</f>
        <v/>
      </c>
      <c r="K1467" s="276" t="str">
        <f>IF(ISBLANK(INDEX('Policy Characteristics'!E:E,MATCH($C1467,'Policy Characteristics'!$C:$C,0))),"",INDEX('Policy Characteristics'!E:E,MATCH($C1467,'Policy Characteristics'!$C:$C,0)))</f>
        <v>GRA fuel tax revenue</v>
      </c>
      <c r="L1467" s="276">
        <f>IF(ISBLANK(INDEX('Policy Characteristics'!F:F,MATCH($C1467,'Policy Characteristics'!$C:$C,0))),"",INDEX('Policy Characteristics'!F:F,MATCH($C1467,'Policy Characteristics'!$C:$C,0)))</f>
        <v>0</v>
      </c>
      <c r="M1467" s="276">
        <f>IF(ISBLANK(INDEX('Policy Characteristics'!G:G,MATCH($C1467,'Policy Characteristics'!$C:$C,0))),"",INDEX('Policy Characteristics'!G:G,MATCH($C1467,'Policy Characteristics'!$C:$C,0)))</f>
        <v>10</v>
      </c>
      <c r="N1467" s="276">
        <f>IF(ISBLANK(INDEX('Policy Characteristics'!H:H,MATCH($C1467,'Policy Characteristics'!$C:$C,0))),"",INDEX('Policy Characteristics'!H:H,MATCH($C1467,'Policy Characteristics'!$C:$C,0)))</f>
        <v>1</v>
      </c>
      <c r="O1467" s="276" t="str">
        <f>IF(ISBLANK(INDEX('Policy Characteristics'!I:I,MATCH($C1467,'Policy Characteristics'!$C:$C,0))),"",INDEX('Policy Characteristics'!I:I,MATCH($C1467,'Policy Characteristics'!$C:$C,0)))</f>
        <v>weight</v>
      </c>
      <c r="P1467" s="276" t="str">
        <f>IF(ISBLANK(INDEX('Policy Characteristics'!J:J,MATCH($C1467,'Policy Characteristics'!$C:$C,0))),"",INDEX('Policy Characteristics'!J:J,MATCH($C1467,'Policy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7" s="276" t="str">
        <f>IF(ISBLANK(INDEX('Policy Characteristics'!K:K,MATCH($C1467,'Policy Characteristics'!$C:$C,0))),"",INDEX('Policy Characteristics'!K:K,MATCH($C1467,'Policy Characteristics'!$C:$C,0)))</f>
        <v>io-model.html</v>
      </c>
      <c r="R1467" s="276" t="str">
        <f>IF(ISBLANK(INDEX('Policy Characteristics'!L:L,MATCH($C1467,'Policy Characteristics'!$C:$C,0))),"",INDEX('Policy Characteristics'!L:L,MATCH($C1467,'Policy Characteristics'!$C:$C,0)))</f>
        <v/>
      </c>
    </row>
    <row r="1468" spans="1:18" x14ac:dyDescent="0.25">
      <c r="A1468" s="276" t="str">
        <f>IF(ISBLANK(INDEX('Policy Characteristics'!A:A,MATCH($C1468,'Policy Characteristics'!$C:$C,0))),"",INDEX('Policy Characteristics'!A:A,MATCH($C1468,'Policy Characteristics'!$C:$C,0)))</f>
        <v>Government Revenue Accounting</v>
      </c>
      <c r="B1468" s="285" t="str">
        <f>IF(ISBLANK(INDEX('Policy Characteristics'!B:B,MATCH($C1468,'Policy Characteristics'!$C:$C,0))),"",INDEX('Policy Characteristics'!B:B,MATCH($C1468,'Policy Characteristics'!$C:$C,0)))</f>
        <v>Fuel Tax Revenue</v>
      </c>
      <c r="C1468" s="276" t="str">
        <f t="shared" si="72"/>
        <v>GRA for Fuel Tax Revenue</v>
      </c>
      <c r="D1468" s="1" t="s">
        <v>2998</v>
      </c>
      <c r="F1468" s="1" t="s">
        <v>3002</v>
      </c>
      <c r="H1468" s="44">
        <v>552</v>
      </c>
      <c r="I1468" s="349" t="str">
        <f t="shared" si="73"/>
        <v>Yes</v>
      </c>
      <c r="J1468" s="277" t="str">
        <f>IF(ISBLANK(INDEX('Policy Characteristics'!D:D,MATCH($C1468,'Policy Characteristics'!$C:$C,0))),"",INDEX('Policy Characteristics'!D:D,MATCH($C1468,'Policy Characteristics'!$C:$C,0)))</f>
        <v/>
      </c>
      <c r="K1468" s="276" t="str">
        <f>IF(ISBLANK(INDEX('Policy Characteristics'!E:E,MATCH($C1468,'Policy Characteristics'!$C:$C,0))),"",INDEX('Policy Characteristics'!E:E,MATCH($C1468,'Policy Characteristics'!$C:$C,0)))</f>
        <v>GRA fuel tax revenue</v>
      </c>
      <c r="L1468" s="276">
        <f>IF(ISBLANK(INDEX('Policy Characteristics'!F:F,MATCH($C1468,'Policy Characteristics'!$C:$C,0))),"",INDEX('Policy Characteristics'!F:F,MATCH($C1468,'Policy Characteristics'!$C:$C,0)))</f>
        <v>0</v>
      </c>
      <c r="M1468" s="276">
        <f>IF(ISBLANK(INDEX('Policy Characteristics'!G:G,MATCH($C1468,'Policy Characteristics'!$C:$C,0))),"",INDEX('Policy Characteristics'!G:G,MATCH($C1468,'Policy Characteristics'!$C:$C,0)))</f>
        <v>10</v>
      </c>
      <c r="N1468" s="276">
        <f>IF(ISBLANK(INDEX('Policy Characteristics'!H:H,MATCH($C1468,'Policy Characteristics'!$C:$C,0))),"",INDEX('Policy Characteristics'!H:H,MATCH($C1468,'Policy Characteristics'!$C:$C,0)))</f>
        <v>1</v>
      </c>
      <c r="O1468" s="276" t="str">
        <f>IF(ISBLANK(INDEX('Policy Characteristics'!I:I,MATCH($C1468,'Policy Characteristics'!$C:$C,0))),"",INDEX('Policy Characteristics'!I:I,MATCH($C1468,'Policy Characteristics'!$C:$C,0)))</f>
        <v>weight</v>
      </c>
      <c r="P1468" s="276" t="str">
        <f>IF(ISBLANK(INDEX('Policy Characteristics'!J:J,MATCH($C1468,'Policy Characteristics'!$C:$C,0))),"",INDEX('Policy Characteristics'!J:J,MATCH($C1468,'Policy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8" s="276" t="str">
        <f>IF(ISBLANK(INDEX('Policy Characteristics'!K:K,MATCH($C1468,'Policy Characteristics'!$C:$C,0))),"",INDEX('Policy Characteristics'!K:K,MATCH($C1468,'Policy Characteristics'!$C:$C,0)))</f>
        <v>io-model.html</v>
      </c>
      <c r="R1468" s="276" t="str">
        <f>IF(ISBLANK(INDEX('Policy Characteristics'!L:L,MATCH($C1468,'Policy Characteristics'!$C:$C,0))),"",INDEX('Policy Characteristics'!L:L,MATCH($C1468,'Policy Characteristics'!$C:$C,0)))</f>
        <v/>
      </c>
    </row>
    <row r="1469" spans="1:18" x14ac:dyDescent="0.25">
      <c r="A1469" s="276" t="str">
        <f>IF(ISBLANK(INDEX('Policy Characteristics'!A:A,MATCH($C1469,'Policy Characteristics'!$C:$C,0))),"",INDEX('Policy Characteristics'!A:A,MATCH($C1469,'Policy Characteristics'!$C:$C,0)))</f>
        <v>Government Revenue Accounting</v>
      </c>
      <c r="B1469" s="285" t="str">
        <f>IF(ISBLANK(INDEX('Policy Characteristics'!B:B,MATCH($C1469,'Policy Characteristics'!$C:$C,0))),"",INDEX('Policy Characteristics'!B:B,MATCH($C1469,'Policy Characteristics'!$C:$C,0)))</f>
        <v>Fuel Tax Revenue</v>
      </c>
      <c r="C1469" s="276" t="str">
        <f t="shared" si="72"/>
        <v>GRA for Fuel Tax Revenue</v>
      </c>
      <c r="D1469" s="1" t="s">
        <v>2999</v>
      </c>
      <c r="F1469" s="1" t="s">
        <v>3003</v>
      </c>
      <c r="H1469" s="44">
        <v>553</v>
      </c>
      <c r="I1469" s="349" t="str">
        <f t="shared" si="73"/>
        <v>Yes</v>
      </c>
      <c r="J1469" s="277" t="str">
        <f>IF(ISBLANK(INDEX('Policy Characteristics'!D:D,MATCH($C1469,'Policy Characteristics'!$C:$C,0))),"",INDEX('Policy Characteristics'!D:D,MATCH($C1469,'Policy Characteristics'!$C:$C,0)))</f>
        <v/>
      </c>
      <c r="K1469" s="276" t="str">
        <f>IF(ISBLANK(INDEX('Policy Characteristics'!E:E,MATCH($C1469,'Policy Characteristics'!$C:$C,0))),"",INDEX('Policy Characteristics'!E:E,MATCH($C1469,'Policy Characteristics'!$C:$C,0)))</f>
        <v>GRA fuel tax revenue</v>
      </c>
      <c r="L1469" s="276">
        <f>IF(ISBLANK(INDEX('Policy Characteristics'!F:F,MATCH($C1469,'Policy Characteristics'!$C:$C,0))),"",INDEX('Policy Characteristics'!F:F,MATCH($C1469,'Policy Characteristics'!$C:$C,0)))</f>
        <v>0</v>
      </c>
      <c r="M1469" s="276">
        <f>IF(ISBLANK(INDEX('Policy Characteristics'!G:G,MATCH($C1469,'Policy Characteristics'!$C:$C,0))),"",INDEX('Policy Characteristics'!G:G,MATCH($C1469,'Policy Characteristics'!$C:$C,0)))</f>
        <v>10</v>
      </c>
      <c r="N1469" s="276">
        <f>IF(ISBLANK(INDEX('Policy Characteristics'!H:H,MATCH($C1469,'Policy Characteristics'!$C:$C,0))),"",INDEX('Policy Characteristics'!H:H,MATCH($C1469,'Policy Characteristics'!$C:$C,0)))</f>
        <v>1</v>
      </c>
      <c r="O1469" s="276" t="str">
        <f>IF(ISBLANK(INDEX('Policy Characteristics'!I:I,MATCH($C1469,'Policy Characteristics'!$C:$C,0))),"",INDEX('Policy Characteristics'!I:I,MATCH($C1469,'Policy Characteristics'!$C:$C,0)))</f>
        <v>weight</v>
      </c>
      <c r="P1469" s="276" t="str">
        <f>IF(ISBLANK(INDEX('Policy Characteristics'!J:J,MATCH($C1469,'Policy Characteristics'!$C:$C,0))),"",INDEX('Policy Characteristics'!J:J,MATCH($C1469,'Policy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69" s="276" t="str">
        <f>IF(ISBLANK(INDEX('Policy Characteristics'!K:K,MATCH($C1469,'Policy Characteristics'!$C:$C,0))),"",INDEX('Policy Characteristics'!K:K,MATCH($C1469,'Policy Characteristics'!$C:$C,0)))</f>
        <v>io-model.html</v>
      </c>
      <c r="R1469" s="276" t="str">
        <f>IF(ISBLANK(INDEX('Policy Characteristics'!L:L,MATCH($C1469,'Policy Characteristics'!$C:$C,0))),"",INDEX('Policy Characteristics'!L:L,MATCH($C1469,'Policy Characteristics'!$C:$C,0)))</f>
        <v/>
      </c>
    </row>
    <row r="1470" spans="1:18" x14ac:dyDescent="0.25">
      <c r="A1470" s="276" t="str">
        <f>IF(ISBLANK(INDEX('Policy Characteristics'!A:A,MATCH($C1470,'Policy Characteristics'!$C:$C,0))),"",INDEX('Policy Characteristics'!A:A,MATCH($C1470,'Policy Characteristics'!$C:$C,0)))</f>
        <v>Government Revenue Accounting</v>
      </c>
      <c r="B1470" s="285" t="str">
        <f>IF(ISBLANK(INDEX('Policy Characteristics'!B:B,MATCH($C1470,'Policy Characteristics'!$C:$C,0))),"",INDEX('Policy Characteristics'!B:B,MATCH($C1470,'Policy Characteristics'!$C:$C,0)))</f>
        <v>Fuel Tax Revenue</v>
      </c>
      <c r="C1470" s="276" t="str">
        <f t="shared" si="72"/>
        <v>GRA for Fuel Tax Revenue</v>
      </c>
      <c r="D1470" s="1" t="s">
        <v>3000</v>
      </c>
      <c r="F1470" s="1" t="s">
        <v>3004</v>
      </c>
      <c r="H1470" s="44">
        <v>554</v>
      </c>
      <c r="I1470" s="349" t="str">
        <f t="shared" si="73"/>
        <v>Yes</v>
      </c>
      <c r="J1470" s="277" t="str">
        <f>IF(ISBLANK(INDEX('Policy Characteristics'!D:D,MATCH($C1470,'Policy Characteristics'!$C:$C,0))),"",INDEX('Policy Characteristics'!D:D,MATCH($C1470,'Policy Characteristics'!$C:$C,0)))</f>
        <v/>
      </c>
      <c r="K1470" s="276" t="str">
        <f>IF(ISBLANK(INDEX('Policy Characteristics'!E:E,MATCH($C1470,'Policy Characteristics'!$C:$C,0))),"",INDEX('Policy Characteristics'!E:E,MATCH($C1470,'Policy Characteristics'!$C:$C,0)))</f>
        <v>GRA fuel tax revenue</v>
      </c>
      <c r="L1470" s="276">
        <f>IF(ISBLANK(INDEX('Policy Characteristics'!F:F,MATCH($C1470,'Policy Characteristics'!$C:$C,0))),"",INDEX('Policy Characteristics'!F:F,MATCH($C1470,'Policy Characteristics'!$C:$C,0)))</f>
        <v>0</v>
      </c>
      <c r="M1470" s="276">
        <f>IF(ISBLANK(INDEX('Policy Characteristics'!G:G,MATCH($C1470,'Policy Characteristics'!$C:$C,0))),"",INDEX('Policy Characteristics'!G:G,MATCH($C1470,'Policy Characteristics'!$C:$C,0)))</f>
        <v>10</v>
      </c>
      <c r="N1470" s="276">
        <f>IF(ISBLANK(INDEX('Policy Characteristics'!H:H,MATCH($C1470,'Policy Characteristics'!$C:$C,0))),"",INDEX('Policy Characteristics'!H:H,MATCH($C1470,'Policy Characteristics'!$C:$C,0)))</f>
        <v>1</v>
      </c>
      <c r="O1470" s="276" t="str">
        <f>IF(ISBLANK(INDEX('Policy Characteristics'!I:I,MATCH($C1470,'Policy Characteristics'!$C:$C,0))),"",INDEX('Policy Characteristics'!I:I,MATCH($C1470,'Policy Characteristics'!$C:$C,0)))</f>
        <v>weight</v>
      </c>
      <c r="P1470" s="276" t="str">
        <f>IF(ISBLANK(INDEX('Policy Characteristics'!J:J,MATCH($C1470,'Policy Characteristics'!$C:$C,0))),"",INDEX('Policy Characteristics'!J:J,MATCH($C1470,'Policy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0" s="276" t="str">
        <f>IF(ISBLANK(INDEX('Policy Characteristics'!K:K,MATCH($C1470,'Policy Characteristics'!$C:$C,0))),"",INDEX('Policy Characteristics'!K:K,MATCH($C1470,'Policy Characteristics'!$C:$C,0)))</f>
        <v>io-model.html</v>
      </c>
      <c r="R1470" s="276" t="str">
        <f>IF(ISBLANK(INDEX('Policy Characteristics'!L:L,MATCH($C1470,'Policy Characteristics'!$C:$C,0))),"",INDEX('Policy Characteristics'!L:L,MATCH($C1470,'Policy Characteristics'!$C:$C,0)))</f>
        <v/>
      </c>
    </row>
    <row r="1471" spans="1:18" x14ac:dyDescent="0.25">
      <c r="A1471" s="276" t="str">
        <f>IF(ISBLANK(INDEX('Policy Characteristics'!A:A,MATCH($C1471,'Policy Characteristics'!$C:$C,0))),"",INDEX('Policy Characteristics'!A:A,MATCH($C1471,'Policy Characteristics'!$C:$C,0)))</f>
        <v>Government Revenue Accounting</v>
      </c>
      <c r="B1471" s="285" t="str">
        <f>IF(ISBLANK(INDEX('Policy Characteristics'!B:B,MATCH($C1471,'Policy Characteristics'!$C:$C,0))),"",INDEX('Policy Characteristics'!B:B,MATCH($C1471,'Policy Characteristics'!$C:$C,0)))</f>
        <v>EV Subsidy</v>
      </c>
      <c r="C1471" t="s">
        <v>2989</v>
      </c>
      <c r="D1471" s="1" t="s">
        <v>2996</v>
      </c>
      <c r="F1471" s="1" t="s">
        <v>3001</v>
      </c>
      <c r="H1471" s="44">
        <v>555</v>
      </c>
      <c r="I1471" s="345" t="s">
        <v>44</v>
      </c>
      <c r="J1471" s="277" t="str">
        <f>IF(ISBLANK(INDEX('Policy Characteristics'!D:D,MATCH($C1471,'Policy Characteristics'!$C:$C,0))),"",INDEX('Policy Characteristics'!D:D,MATCH($C1471,'Policy Characteristics'!$C:$C,0)))</f>
        <v/>
      </c>
      <c r="K1471" s="276" t="str">
        <f>IF(ISBLANK(INDEX('Policy Characteristics'!E:E,MATCH($C1471,'Policy Characteristics'!$C:$C,0))),"",INDEX('Policy Characteristics'!E:E,MATCH($C1471,'Policy Characteristics'!$C:$C,0)))</f>
        <v>GRA EV subsidy</v>
      </c>
      <c r="L1471" s="276">
        <f>IF(ISBLANK(INDEX('Policy Characteristics'!F:F,MATCH($C1471,'Policy Characteristics'!$C:$C,0))),"",INDEX('Policy Characteristics'!F:F,MATCH($C1471,'Policy Characteristics'!$C:$C,0)))</f>
        <v>0</v>
      </c>
      <c r="M1471" s="276">
        <f>IF(ISBLANK(INDEX('Policy Characteristics'!G:G,MATCH($C1471,'Policy Characteristics'!$C:$C,0))),"",INDEX('Policy Characteristics'!G:G,MATCH($C1471,'Policy Characteristics'!$C:$C,0)))</f>
        <v>10</v>
      </c>
      <c r="N1471" s="276">
        <f>IF(ISBLANK(INDEX('Policy Characteristics'!H:H,MATCH($C1471,'Policy Characteristics'!$C:$C,0))),"",INDEX('Policy Characteristics'!H:H,MATCH($C1471,'Policy Characteristics'!$C:$C,0)))</f>
        <v>1</v>
      </c>
      <c r="O1471" s="276" t="str">
        <f>IF(ISBLANK(INDEX('Policy Characteristics'!I:I,MATCH($C1471,'Policy Characteristics'!$C:$C,0))),"",INDEX('Policy Characteristics'!I:I,MATCH($C1471,'Policy Characteristics'!$C:$C,0)))</f>
        <v>weight</v>
      </c>
      <c r="P1471" s="276" t="str">
        <f>IF(ISBLANK(INDEX('Policy Characteristics'!J:J,MATCH($C1471,'Policy Characteristics'!$C:$C,0))),"",INDEX('Policy Characteristics'!J:J,MATCH($C1471,'Policy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1" s="276" t="str">
        <f>IF(ISBLANK(INDEX('Policy Characteristics'!K:K,MATCH($C1471,'Policy Characteristics'!$C:$C,0))),"",INDEX('Policy Characteristics'!K:K,MATCH($C1471,'Policy Characteristics'!$C:$C,0)))</f>
        <v>io-model.html</v>
      </c>
      <c r="R1471" s="276" t="str">
        <f>IF(ISBLANK(INDEX('Policy Characteristics'!L:L,MATCH($C1471,'Policy Characteristics'!$C:$C,0))),"",INDEX('Policy Characteristics'!L:L,MATCH($C1471,'Policy Characteristics'!$C:$C,0)))</f>
        <v/>
      </c>
    </row>
    <row r="1472" spans="1:18" x14ac:dyDescent="0.25">
      <c r="A1472" s="276" t="str">
        <f>IF(ISBLANK(INDEX('Policy Characteristics'!A:A,MATCH($C1472,'Policy Characteristics'!$C:$C,0))),"",INDEX('Policy Characteristics'!A:A,MATCH($C1472,'Policy Characteristics'!$C:$C,0)))</f>
        <v>Government Revenue Accounting</v>
      </c>
      <c r="B1472" s="285" t="str">
        <f>IF(ISBLANK(INDEX('Policy Characteristics'!B:B,MATCH($C1472,'Policy Characteristics'!$C:$C,0))),"",INDEX('Policy Characteristics'!B:B,MATCH($C1472,'Policy Characteristics'!$C:$C,0)))</f>
        <v>EV Subsidy</v>
      </c>
      <c r="C1472" s="276" t="str">
        <f t="shared" ref="C1472:C1475" si="74">C$1471</f>
        <v>GRA for EV Subsidy</v>
      </c>
      <c r="D1472" s="1" t="s">
        <v>2997</v>
      </c>
      <c r="F1472" s="1" t="s">
        <v>3015</v>
      </c>
      <c r="H1472" s="44">
        <v>556</v>
      </c>
      <c r="I1472" s="349" t="str">
        <f t="shared" ref="I1472:I1475" si="75">I$1471</f>
        <v>Yes</v>
      </c>
      <c r="J1472" s="277" t="str">
        <f>IF(ISBLANK(INDEX('Policy Characteristics'!D:D,MATCH($C1472,'Policy Characteristics'!$C:$C,0))),"",INDEX('Policy Characteristics'!D:D,MATCH($C1472,'Policy Characteristics'!$C:$C,0)))</f>
        <v/>
      </c>
      <c r="K1472" s="276" t="str">
        <f>IF(ISBLANK(INDEX('Policy Characteristics'!E:E,MATCH($C1472,'Policy Characteristics'!$C:$C,0))),"",INDEX('Policy Characteristics'!E:E,MATCH($C1472,'Policy Characteristics'!$C:$C,0)))</f>
        <v>GRA EV subsidy</v>
      </c>
      <c r="L1472" s="276">
        <f>IF(ISBLANK(INDEX('Policy Characteristics'!F:F,MATCH($C1472,'Policy Characteristics'!$C:$C,0))),"",INDEX('Policy Characteristics'!F:F,MATCH($C1472,'Policy Characteristics'!$C:$C,0)))</f>
        <v>0</v>
      </c>
      <c r="M1472" s="276">
        <f>IF(ISBLANK(INDEX('Policy Characteristics'!G:G,MATCH($C1472,'Policy Characteristics'!$C:$C,0))),"",INDEX('Policy Characteristics'!G:G,MATCH($C1472,'Policy Characteristics'!$C:$C,0)))</f>
        <v>10</v>
      </c>
      <c r="N1472" s="276">
        <f>IF(ISBLANK(INDEX('Policy Characteristics'!H:H,MATCH($C1472,'Policy Characteristics'!$C:$C,0))),"",INDEX('Policy Characteristics'!H:H,MATCH($C1472,'Policy Characteristics'!$C:$C,0)))</f>
        <v>1</v>
      </c>
      <c r="O1472" s="276" t="str">
        <f>IF(ISBLANK(INDEX('Policy Characteristics'!I:I,MATCH($C1472,'Policy Characteristics'!$C:$C,0))),"",INDEX('Policy Characteristics'!I:I,MATCH($C1472,'Policy Characteristics'!$C:$C,0)))</f>
        <v>weight</v>
      </c>
      <c r="P1472" s="276" t="str">
        <f>IF(ISBLANK(INDEX('Policy Characteristics'!J:J,MATCH($C1472,'Policy Characteristics'!$C:$C,0))),"",INDEX('Policy Characteristics'!J:J,MATCH($C1472,'Policy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2" s="276" t="str">
        <f>IF(ISBLANK(INDEX('Policy Characteristics'!K:K,MATCH($C1472,'Policy Characteristics'!$C:$C,0))),"",INDEX('Policy Characteristics'!K:K,MATCH($C1472,'Policy Characteristics'!$C:$C,0)))</f>
        <v>io-model.html</v>
      </c>
      <c r="R1472" s="276" t="str">
        <f>IF(ISBLANK(INDEX('Policy Characteristics'!L:L,MATCH($C1472,'Policy Characteristics'!$C:$C,0))),"",INDEX('Policy Characteristics'!L:L,MATCH($C1472,'Policy Characteristics'!$C:$C,0)))</f>
        <v/>
      </c>
    </row>
    <row r="1473" spans="1:18" x14ac:dyDescent="0.25">
      <c r="A1473" s="276" t="str">
        <f>IF(ISBLANK(INDEX('Policy Characteristics'!A:A,MATCH($C1473,'Policy Characteristics'!$C:$C,0))),"",INDEX('Policy Characteristics'!A:A,MATCH($C1473,'Policy Characteristics'!$C:$C,0)))</f>
        <v>Government Revenue Accounting</v>
      </c>
      <c r="B1473" s="285" t="str">
        <f>IF(ISBLANK(INDEX('Policy Characteristics'!B:B,MATCH($C1473,'Policy Characteristics'!$C:$C,0))),"",INDEX('Policy Characteristics'!B:B,MATCH($C1473,'Policy Characteristics'!$C:$C,0)))</f>
        <v>EV Subsidy</v>
      </c>
      <c r="C1473" s="276" t="str">
        <f t="shared" si="74"/>
        <v>GRA for EV Subsidy</v>
      </c>
      <c r="D1473" s="1" t="s">
        <v>2998</v>
      </c>
      <c r="F1473" s="1" t="s">
        <v>3002</v>
      </c>
      <c r="H1473" s="44">
        <v>557</v>
      </c>
      <c r="I1473" s="349" t="str">
        <f t="shared" si="75"/>
        <v>Yes</v>
      </c>
      <c r="J1473" s="277" t="str">
        <f>IF(ISBLANK(INDEX('Policy Characteristics'!D:D,MATCH($C1473,'Policy Characteristics'!$C:$C,0))),"",INDEX('Policy Characteristics'!D:D,MATCH($C1473,'Policy Characteristics'!$C:$C,0)))</f>
        <v/>
      </c>
      <c r="K1473" s="276" t="str">
        <f>IF(ISBLANK(INDEX('Policy Characteristics'!E:E,MATCH($C1473,'Policy Characteristics'!$C:$C,0))),"",INDEX('Policy Characteristics'!E:E,MATCH($C1473,'Policy Characteristics'!$C:$C,0)))</f>
        <v>GRA EV subsidy</v>
      </c>
      <c r="L1473" s="276">
        <f>IF(ISBLANK(INDEX('Policy Characteristics'!F:F,MATCH($C1473,'Policy Characteristics'!$C:$C,0))),"",INDEX('Policy Characteristics'!F:F,MATCH($C1473,'Policy Characteristics'!$C:$C,0)))</f>
        <v>0</v>
      </c>
      <c r="M1473" s="276">
        <f>IF(ISBLANK(INDEX('Policy Characteristics'!G:G,MATCH($C1473,'Policy Characteristics'!$C:$C,0))),"",INDEX('Policy Characteristics'!G:G,MATCH($C1473,'Policy Characteristics'!$C:$C,0)))</f>
        <v>10</v>
      </c>
      <c r="N1473" s="276">
        <f>IF(ISBLANK(INDEX('Policy Characteristics'!H:H,MATCH($C1473,'Policy Characteristics'!$C:$C,0))),"",INDEX('Policy Characteristics'!H:H,MATCH($C1473,'Policy Characteristics'!$C:$C,0)))</f>
        <v>1</v>
      </c>
      <c r="O1473" s="276" t="str">
        <f>IF(ISBLANK(INDEX('Policy Characteristics'!I:I,MATCH($C1473,'Policy Characteristics'!$C:$C,0))),"",INDEX('Policy Characteristics'!I:I,MATCH($C1473,'Policy Characteristics'!$C:$C,0)))</f>
        <v>weight</v>
      </c>
      <c r="P1473" s="276" t="str">
        <f>IF(ISBLANK(INDEX('Policy Characteristics'!J:J,MATCH($C1473,'Policy Characteristics'!$C:$C,0))),"",INDEX('Policy Characteristics'!J:J,MATCH($C1473,'Policy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3" s="276" t="str">
        <f>IF(ISBLANK(INDEX('Policy Characteristics'!K:K,MATCH($C1473,'Policy Characteristics'!$C:$C,0))),"",INDEX('Policy Characteristics'!K:K,MATCH($C1473,'Policy Characteristics'!$C:$C,0)))</f>
        <v>io-model.html</v>
      </c>
      <c r="R1473" s="276" t="str">
        <f>IF(ISBLANK(INDEX('Policy Characteristics'!L:L,MATCH($C1473,'Policy Characteristics'!$C:$C,0))),"",INDEX('Policy Characteristics'!L:L,MATCH($C1473,'Policy Characteristics'!$C:$C,0)))</f>
        <v/>
      </c>
    </row>
    <row r="1474" spans="1:18" x14ac:dyDescent="0.25">
      <c r="A1474" s="276" t="str">
        <f>IF(ISBLANK(INDEX('Policy Characteristics'!A:A,MATCH($C1474,'Policy Characteristics'!$C:$C,0))),"",INDEX('Policy Characteristics'!A:A,MATCH($C1474,'Policy Characteristics'!$C:$C,0)))</f>
        <v>Government Revenue Accounting</v>
      </c>
      <c r="B1474" s="285" t="str">
        <f>IF(ISBLANK(INDEX('Policy Characteristics'!B:B,MATCH($C1474,'Policy Characteristics'!$C:$C,0))),"",INDEX('Policy Characteristics'!B:B,MATCH($C1474,'Policy Characteristics'!$C:$C,0)))</f>
        <v>EV Subsidy</v>
      </c>
      <c r="C1474" s="276" t="str">
        <f t="shared" si="74"/>
        <v>GRA for EV Subsidy</v>
      </c>
      <c r="D1474" s="1" t="s">
        <v>2999</v>
      </c>
      <c r="F1474" s="1" t="s">
        <v>3003</v>
      </c>
      <c r="H1474" s="44">
        <v>558</v>
      </c>
      <c r="I1474" s="349" t="str">
        <f t="shared" si="75"/>
        <v>Yes</v>
      </c>
      <c r="J1474" s="277" t="str">
        <f>IF(ISBLANK(INDEX('Policy Characteristics'!D:D,MATCH($C1474,'Policy Characteristics'!$C:$C,0))),"",INDEX('Policy Characteristics'!D:D,MATCH($C1474,'Policy Characteristics'!$C:$C,0)))</f>
        <v/>
      </c>
      <c r="K1474" s="276" t="str">
        <f>IF(ISBLANK(INDEX('Policy Characteristics'!E:E,MATCH($C1474,'Policy Characteristics'!$C:$C,0))),"",INDEX('Policy Characteristics'!E:E,MATCH($C1474,'Policy Characteristics'!$C:$C,0)))</f>
        <v>GRA EV subsidy</v>
      </c>
      <c r="L1474" s="276">
        <f>IF(ISBLANK(INDEX('Policy Characteristics'!F:F,MATCH($C1474,'Policy Characteristics'!$C:$C,0))),"",INDEX('Policy Characteristics'!F:F,MATCH($C1474,'Policy Characteristics'!$C:$C,0)))</f>
        <v>0</v>
      </c>
      <c r="M1474" s="276">
        <f>IF(ISBLANK(INDEX('Policy Characteristics'!G:G,MATCH($C1474,'Policy Characteristics'!$C:$C,0))),"",INDEX('Policy Characteristics'!G:G,MATCH($C1474,'Policy Characteristics'!$C:$C,0)))</f>
        <v>10</v>
      </c>
      <c r="N1474" s="276">
        <f>IF(ISBLANK(INDEX('Policy Characteristics'!H:H,MATCH($C1474,'Policy Characteristics'!$C:$C,0))),"",INDEX('Policy Characteristics'!H:H,MATCH($C1474,'Policy Characteristics'!$C:$C,0)))</f>
        <v>1</v>
      </c>
      <c r="O1474" s="276" t="str">
        <f>IF(ISBLANK(INDEX('Policy Characteristics'!I:I,MATCH($C1474,'Policy Characteristics'!$C:$C,0))),"",INDEX('Policy Characteristics'!I:I,MATCH($C1474,'Policy Characteristics'!$C:$C,0)))</f>
        <v>weight</v>
      </c>
      <c r="P1474" s="276" t="str">
        <f>IF(ISBLANK(INDEX('Policy Characteristics'!J:J,MATCH($C1474,'Policy Characteristics'!$C:$C,0))),"",INDEX('Policy Characteristics'!J:J,MATCH($C1474,'Policy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4" s="276" t="str">
        <f>IF(ISBLANK(INDEX('Policy Characteristics'!K:K,MATCH($C1474,'Policy Characteristics'!$C:$C,0))),"",INDEX('Policy Characteristics'!K:K,MATCH($C1474,'Policy Characteristics'!$C:$C,0)))</f>
        <v>io-model.html</v>
      </c>
      <c r="R1474" s="276" t="str">
        <f>IF(ISBLANK(INDEX('Policy Characteristics'!L:L,MATCH($C1474,'Policy Characteristics'!$C:$C,0))),"",INDEX('Policy Characteristics'!L:L,MATCH($C1474,'Policy Characteristics'!$C:$C,0)))</f>
        <v/>
      </c>
    </row>
    <row r="1475" spans="1:18" x14ac:dyDescent="0.25">
      <c r="A1475" s="276" t="str">
        <f>IF(ISBLANK(INDEX('Policy Characteristics'!A:A,MATCH($C1475,'Policy Characteristics'!$C:$C,0))),"",INDEX('Policy Characteristics'!A:A,MATCH($C1475,'Policy Characteristics'!$C:$C,0)))</f>
        <v>Government Revenue Accounting</v>
      </c>
      <c r="B1475" s="285" t="str">
        <f>IF(ISBLANK(INDEX('Policy Characteristics'!B:B,MATCH($C1475,'Policy Characteristics'!$C:$C,0))),"",INDEX('Policy Characteristics'!B:B,MATCH($C1475,'Policy Characteristics'!$C:$C,0)))</f>
        <v>EV Subsidy</v>
      </c>
      <c r="C1475" s="276" t="str">
        <f t="shared" si="74"/>
        <v>GRA for EV Subsidy</v>
      </c>
      <c r="D1475" s="1" t="s">
        <v>3000</v>
      </c>
      <c r="F1475" s="1" t="s">
        <v>3004</v>
      </c>
      <c r="H1475" s="44">
        <v>559</v>
      </c>
      <c r="I1475" s="349" t="str">
        <f t="shared" si="75"/>
        <v>Yes</v>
      </c>
      <c r="J1475" s="277" t="str">
        <f>IF(ISBLANK(INDEX('Policy Characteristics'!D:D,MATCH($C1475,'Policy Characteristics'!$C:$C,0))),"",INDEX('Policy Characteristics'!D:D,MATCH($C1475,'Policy Characteristics'!$C:$C,0)))</f>
        <v/>
      </c>
      <c r="K1475" s="276" t="str">
        <f>IF(ISBLANK(INDEX('Policy Characteristics'!E:E,MATCH($C1475,'Policy Characteristics'!$C:$C,0))),"",INDEX('Policy Characteristics'!E:E,MATCH($C1475,'Policy Characteristics'!$C:$C,0)))</f>
        <v>GRA EV subsidy</v>
      </c>
      <c r="L1475" s="276">
        <f>IF(ISBLANK(INDEX('Policy Characteristics'!F:F,MATCH($C1475,'Policy Characteristics'!$C:$C,0))),"",INDEX('Policy Characteristics'!F:F,MATCH($C1475,'Policy Characteristics'!$C:$C,0)))</f>
        <v>0</v>
      </c>
      <c r="M1475" s="276">
        <f>IF(ISBLANK(INDEX('Policy Characteristics'!G:G,MATCH($C1475,'Policy Characteristics'!$C:$C,0))),"",INDEX('Policy Characteristics'!G:G,MATCH($C1475,'Policy Characteristics'!$C:$C,0)))</f>
        <v>10</v>
      </c>
      <c r="N1475" s="276">
        <f>IF(ISBLANK(INDEX('Policy Characteristics'!H:H,MATCH($C1475,'Policy Characteristics'!$C:$C,0))),"",INDEX('Policy Characteristics'!H:H,MATCH($C1475,'Policy Characteristics'!$C:$C,0)))</f>
        <v>1</v>
      </c>
      <c r="O1475" s="276" t="str">
        <f>IF(ISBLANK(INDEX('Policy Characteristics'!I:I,MATCH($C1475,'Policy Characteristics'!$C:$C,0))),"",INDEX('Policy Characteristics'!I:I,MATCH($C1475,'Policy Characteristics'!$C:$C,0)))</f>
        <v>weight</v>
      </c>
      <c r="P1475" s="276" t="str">
        <f>IF(ISBLANK(INDEX('Policy Characteristics'!J:J,MATCH($C1475,'Policy Characteristics'!$C:$C,0))),"",INDEX('Policy Characteristics'!J:J,MATCH($C1475,'Policy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5" s="276" t="str">
        <f>IF(ISBLANK(INDEX('Policy Characteristics'!K:K,MATCH($C1475,'Policy Characteristics'!$C:$C,0))),"",INDEX('Policy Characteristics'!K:K,MATCH($C1475,'Policy Characteristics'!$C:$C,0)))</f>
        <v>io-model.html</v>
      </c>
      <c r="R1475" s="276" t="str">
        <f>IF(ISBLANK(INDEX('Policy Characteristics'!L:L,MATCH($C1475,'Policy Characteristics'!$C:$C,0))),"",INDEX('Policy Characteristics'!L:L,MATCH($C1475,'Policy Characteristics'!$C:$C,0)))</f>
        <v/>
      </c>
    </row>
    <row r="1476" spans="1:18" x14ac:dyDescent="0.25">
      <c r="A1476" s="276" t="str">
        <f>IF(ISBLANK(INDEX('Policy Characteristics'!A:A,MATCH($C1476,'Policy Characteristics'!$C:$C,0))),"",INDEX('Policy Characteristics'!A:A,MATCH($C1476,'Policy Characteristics'!$C:$C,0)))</f>
        <v>Government Revenue Accounting</v>
      </c>
      <c r="B1476" s="285" t="str">
        <f>IF(ISBLANK(INDEX('Policy Characteristics'!B:B,MATCH($C1476,'Policy Characteristics'!$C:$C,0))),"",INDEX('Policy Characteristics'!B:B,MATCH($C1476,'Policy Characteristics'!$C:$C,0)))</f>
        <v>Electricity Generation Subsidy</v>
      </c>
      <c r="C1476" t="s">
        <v>2990</v>
      </c>
      <c r="D1476" s="1" t="s">
        <v>2996</v>
      </c>
      <c r="F1476" s="1" t="s">
        <v>3001</v>
      </c>
      <c r="H1476" s="44">
        <v>560</v>
      </c>
      <c r="I1476" s="345" t="s">
        <v>44</v>
      </c>
      <c r="J1476" s="277" t="str">
        <f>IF(ISBLANK(INDEX('Policy Characteristics'!D:D,MATCH($C1476,'Policy Characteristics'!$C:$C,0))),"",INDEX('Policy Characteristics'!D:D,MATCH($C1476,'Policy Characteristics'!$C:$C,0)))</f>
        <v/>
      </c>
      <c r="K1476" s="276" t="str">
        <f>IF(ISBLANK(INDEX('Policy Characteristics'!E:E,MATCH($C1476,'Policy Characteristics'!$C:$C,0))),"",INDEX('Policy Characteristics'!E:E,MATCH($C1476,'Policy Characteristics'!$C:$C,0)))</f>
        <v>GRA elec gen subsidy</v>
      </c>
      <c r="L1476" s="276">
        <f>IF(ISBLANK(INDEX('Policy Characteristics'!F:F,MATCH($C1476,'Policy Characteristics'!$C:$C,0))),"",INDEX('Policy Characteristics'!F:F,MATCH($C1476,'Policy Characteristics'!$C:$C,0)))</f>
        <v>0</v>
      </c>
      <c r="M1476" s="276">
        <f>IF(ISBLANK(INDEX('Policy Characteristics'!G:G,MATCH($C1476,'Policy Characteristics'!$C:$C,0))),"",INDEX('Policy Characteristics'!G:G,MATCH($C1476,'Policy Characteristics'!$C:$C,0)))</f>
        <v>10</v>
      </c>
      <c r="N1476" s="276">
        <f>IF(ISBLANK(INDEX('Policy Characteristics'!H:H,MATCH($C1476,'Policy Characteristics'!$C:$C,0))),"",INDEX('Policy Characteristics'!H:H,MATCH($C1476,'Policy Characteristics'!$C:$C,0)))</f>
        <v>1</v>
      </c>
      <c r="O1476" s="276" t="str">
        <f>IF(ISBLANK(INDEX('Policy Characteristics'!I:I,MATCH($C1476,'Policy Characteristics'!$C:$C,0))),"",INDEX('Policy Characteristics'!I:I,MATCH($C1476,'Policy Characteristics'!$C:$C,0)))</f>
        <v>weight</v>
      </c>
      <c r="P1476" s="276" t="str">
        <f>IF(ISBLANK(INDEX('Policy Characteristics'!J:J,MATCH($C1476,'Policy Characteristics'!$C:$C,0))),"",INDEX('Policy Characteristics'!J:J,MATCH($C1476,'Policy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6" s="276" t="str">
        <f>IF(ISBLANK(INDEX('Policy Characteristics'!K:K,MATCH($C1476,'Policy Characteristics'!$C:$C,0))),"",INDEX('Policy Characteristics'!K:K,MATCH($C1476,'Policy Characteristics'!$C:$C,0)))</f>
        <v>io-model.html</v>
      </c>
      <c r="R1476" s="276" t="str">
        <f>IF(ISBLANK(INDEX('Policy Characteristics'!L:L,MATCH($C1476,'Policy Characteristics'!$C:$C,0))),"",INDEX('Policy Characteristics'!L:L,MATCH($C1476,'Policy Characteristics'!$C:$C,0)))</f>
        <v/>
      </c>
    </row>
    <row r="1477" spans="1:18" x14ac:dyDescent="0.25">
      <c r="A1477" s="276" t="str">
        <f>IF(ISBLANK(INDEX('Policy Characteristics'!A:A,MATCH($C1477,'Policy Characteristics'!$C:$C,0))),"",INDEX('Policy Characteristics'!A:A,MATCH($C1477,'Policy Characteristics'!$C:$C,0)))</f>
        <v>Government Revenue Accounting</v>
      </c>
      <c r="B1477" s="285" t="str">
        <f>IF(ISBLANK(INDEX('Policy Characteristics'!B:B,MATCH($C1477,'Policy Characteristics'!$C:$C,0))),"",INDEX('Policy Characteristics'!B:B,MATCH($C1477,'Policy Characteristics'!$C:$C,0)))</f>
        <v>Electricity Generation Subsidy</v>
      </c>
      <c r="C1477" s="276" t="str">
        <f t="shared" ref="C1477:C1480" si="76">C$1476</f>
        <v>GRA for Electricity Generation Subsidies</v>
      </c>
      <c r="D1477" s="1" t="s">
        <v>2997</v>
      </c>
      <c r="F1477" s="1" t="s">
        <v>3015</v>
      </c>
      <c r="H1477" s="44">
        <v>561</v>
      </c>
      <c r="I1477" s="349" t="str">
        <f t="shared" ref="I1477:I1480" si="77">I$1476</f>
        <v>Yes</v>
      </c>
      <c r="J1477" s="277" t="str">
        <f>IF(ISBLANK(INDEX('Policy Characteristics'!D:D,MATCH($C1477,'Policy Characteristics'!$C:$C,0))),"",INDEX('Policy Characteristics'!D:D,MATCH($C1477,'Policy Characteristics'!$C:$C,0)))</f>
        <v/>
      </c>
      <c r="K1477" s="276" t="str">
        <f>IF(ISBLANK(INDEX('Policy Characteristics'!E:E,MATCH($C1477,'Policy Characteristics'!$C:$C,0))),"",INDEX('Policy Characteristics'!E:E,MATCH($C1477,'Policy Characteristics'!$C:$C,0)))</f>
        <v>GRA elec gen subsidy</v>
      </c>
      <c r="L1477" s="276">
        <f>IF(ISBLANK(INDEX('Policy Characteristics'!F:F,MATCH($C1477,'Policy Characteristics'!$C:$C,0))),"",INDEX('Policy Characteristics'!F:F,MATCH($C1477,'Policy Characteristics'!$C:$C,0)))</f>
        <v>0</v>
      </c>
      <c r="M1477" s="276">
        <f>IF(ISBLANK(INDEX('Policy Characteristics'!G:G,MATCH($C1477,'Policy Characteristics'!$C:$C,0))),"",INDEX('Policy Characteristics'!G:G,MATCH($C1477,'Policy Characteristics'!$C:$C,0)))</f>
        <v>10</v>
      </c>
      <c r="N1477" s="276">
        <f>IF(ISBLANK(INDEX('Policy Characteristics'!H:H,MATCH($C1477,'Policy Characteristics'!$C:$C,0))),"",INDEX('Policy Characteristics'!H:H,MATCH($C1477,'Policy Characteristics'!$C:$C,0)))</f>
        <v>1</v>
      </c>
      <c r="O1477" s="276" t="str">
        <f>IF(ISBLANK(INDEX('Policy Characteristics'!I:I,MATCH($C1477,'Policy Characteristics'!$C:$C,0))),"",INDEX('Policy Characteristics'!I:I,MATCH($C1477,'Policy Characteristics'!$C:$C,0)))</f>
        <v>weight</v>
      </c>
      <c r="P1477" s="276" t="str">
        <f>IF(ISBLANK(INDEX('Policy Characteristics'!J:J,MATCH($C1477,'Policy Characteristics'!$C:$C,0))),"",INDEX('Policy Characteristics'!J:J,MATCH($C1477,'Policy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7" s="276" t="str">
        <f>IF(ISBLANK(INDEX('Policy Characteristics'!K:K,MATCH($C1477,'Policy Characteristics'!$C:$C,0))),"",INDEX('Policy Characteristics'!K:K,MATCH($C1477,'Policy Characteristics'!$C:$C,0)))</f>
        <v>io-model.html</v>
      </c>
      <c r="R1477" s="276" t="str">
        <f>IF(ISBLANK(INDEX('Policy Characteristics'!L:L,MATCH($C1477,'Policy Characteristics'!$C:$C,0))),"",INDEX('Policy Characteristics'!L:L,MATCH($C1477,'Policy Characteristics'!$C:$C,0)))</f>
        <v/>
      </c>
    </row>
    <row r="1478" spans="1:18" x14ac:dyDescent="0.25">
      <c r="A1478" s="276" t="str">
        <f>IF(ISBLANK(INDEX('Policy Characteristics'!A:A,MATCH($C1478,'Policy Characteristics'!$C:$C,0))),"",INDEX('Policy Characteristics'!A:A,MATCH($C1478,'Policy Characteristics'!$C:$C,0)))</f>
        <v>Government Revenue Accounting</v>
      </c>
      <c r="B1478" s="285" t="str">
        <f>IF(ISBLANK(INDEX('Policy Characteristics'!B:B,MATCH($C1478,'Policy Characteristics'!$C:$C,0))),"",INDEX('Policy Characteristics'!B:B,MATCH($C1478,'Policy Characteristics'!$C:$C,0)))</f>
        <v>Electricity Generation Subsidy</v>
      </c>
      <c r="C1478" s="276" t="str">
        <f t="shared" si="76"/>
        <v>GRA for Electricity Generation Subsidies</v>
      </c>
      <c r="D1478" s="1" t="s">
        <v>2998</v>
      </c>
      <c r="F1478" s="1" t="s">
        <v>3002</v>
      </c>
      <c r="H1478" s="44">
        <v>562</v>
      </c>
      <c r="I1478" s="349" t="str">
        <f t="shared" si="77"/>
        <v>Yes</v>
      </c>
      <c r="J1478" s="277" t="str">
        <f>IF(ISBLANK(INDEX('Policy Characteristics'!D:D,MATCH($C1478,'Policy Characteristics'!$C:$C,0))),"",INDEX('Policy Characteristics'!D:D,MATCH($C1478,'Policy Characteristics'!$C:$C,0)))</f>
        <v/>
      </c>
      <c r="K1478" s="276" t="str">
        <f>IF(ISBLANK(INDEX('Policy Characteristics'!E:E,MATCH($C1478,'Policy Characteristics'!$C:$C,0))),"",INDEX('Policy Characteristics'!E:E,MATCH($C1478,'Policy Characteristics'!$C:$C,0)))</f>
        <v>GRA elec gen subsidy</v>
      </c>
      <c r="L1478" s="276">
        <f>IF(ISBLANK(INDEX('Policy Characteristics'!F:F,MATCH($C1478,'Policy Characteristics'!$C:$C,0))),"",INDEX('Policy Characteristics'!F:F,MATCH($C1478,'Policy Characteristics'!$C:$C,0)))</f>
        <v>0</v>
      </c>
      <c r="M1478" s="276">
        <f>IF(ISBLANK(INDEX('Policy Characteristics'!G:G,MATCH($C1478,'Policy Characteristics'!$C:$C,0))),"",INDEX('Policy Characteristics'!G:G,MATCH($C1478,'Policy Characteristics'!$C:$C,0)))</f>
        <v>10</v>
      </c>
      <c r="N1478" s="276">
        <f>IF(ISBLANK(INDEX('Policy Characteristics'!H:H,MATCH($C1478,'Policy Characteristics'!$C:$C,0))),"",INDEX('Policy Characteristics'!H:H,MATCH($C1478,'Policy Characteristics'!$C:$C,0)))</f>
        <v>1</v>
      </c>
      <c r="O1478" s="276" t="str">
        <f>IF(ISBLANK(INDEX('Policy Characteristics'!I:I,MATCH($C1478,'Policy Characteristics'!$C:$C,0))),"",INDEX('Policy Characteristics'!I:I,MATCH($C1478,'Policy Characteristics'!$C:$C,0)))</f>
        <v>weight</v>
      </c>
      <c r="P1478" s="276" t="str">
        <f>IF(ISBLANK(INDEX('Policy Characteristics'!J:J,MATCH($C1478,'Policy Characteristics'!$C:$C,0))),"",INDEX('Policy Characteristics'!J:J,MATCH($C1478,'Policy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8" s="276" t="str">
        <f>IF(ISBLANK(INDEX('Policy Characteristics'!K:K,MATCH($C1478,'Policy Characteristics'!$C:$C,0))),"",INDEX('Policy Characteristics'!K:K,MATCH($C1478,'Policy Characteristics'!$C:$C,0)))</f>
        <v>io-model.html</v>
      </c>
      <c r="R1478" s="276" t="str">
        <f>IF(ISBLANK(INDEX('Policy Characteristics'!L:L,MATCH($C1478,'Policy Characteristics'!$C:$C,0))),"",INDEX('Policy Characteristics'!L:L,MATCH($C1478,'Policy Characteristics'!$C:$C,0)))</f>
        <v/>
      </c>
    </row>
    <row r="1479" spans="1:18" x14ac:dyDescent="0.25">
      <c r="A1479" s="276" t="str">
        <f>IF(ISBLANK(INDEX('Policy Characteristics'!A:A,MATCH($C1479,'Policy Characteristics'!$C:$C,0))),"",INDEX('Policy Characteristics'!A:A,MATCH($C1479,'Policy Characteristics'!$C:$C,0)))</f>
        <v>Government Revenue Accounting</v>
      </c>
      <c r="B1479" s="285" t="str">
        <f>IF(ISBLANK(INDEX('Policy Characteristics'!B:B,MATCH($C1479,'Policy Characteristics'!$C:$C,0))),"",INDEX('Policy Characteristics'!B:B,MATCH($C1479,'Policy Characteristics'!$C:$C,0)))</f>
        <v>Electricity Generation Subsidy</v>
      </c>
      <c r="C1479" s="276" t="str">
        <f t="shared" si="76"/>
        <v>GRA for Electricity Generation Subsidies</v>
      </c>
      <c r="D1479" s="1" t="s">
        <v>2999</v>
      </c>
      <c r="F1479" s="1" t="s">
        <v>3003</v>
      </c>
      <c r="H1479" s="44">
        <v>563</v>
      </c>
      <c r="I1479" s="349" t="str">
        <f t="shared" si="77"/>
        <v>Yes</v>
      </c>
      <c r="J1479" s="277" t="str">
        <f>IF(ISBLANK(INDEX('Policy Characteristics'!D:D,MATCH($C1479,'Policy Characteristics'!$C:$C,0))),"",INDEX('Policy Characteristics'!D:D,MATCH($C1479,'Policy Characteristics'!$C:$C,0)))</f>
        <v/>
      </c>
      <c r="K1479" s="276" t="str">
        <f>IF(ISBLANK(INDEX('Policy Characteristics'!E:E,MATCH($C1479,'Policy Characteristics'!$C:$C,0))),"",INDEX('Policy Characteristics'!E:E,MATCH($C1479,'Policy Characteristics'!$C:$C,0)))</f>
        <v>GRA elec gen subsidy</v>
      </c>
      <c r="L1479" s="276">
        <f>IF(ISBLANK(INDEX('Policy Characteristics'!F:F,MATCH($C1479,'Policy Characteristics'!$C:$C,0))),"",INDEX('Policy Characteristics'!F:F,MATCH($C1479,'Policy Characteristics'!$C:$C,0)))</f>
        <v>0</v>
      </c>
      <c r="M1479" s="276">
        <f>IF(ISBLANK(INDEX('Policy Characteristics'!G:G,MATCH($C1479,'Policy Characteristics'!$C:$C,0))),"",INDEX('Policy Characteristics'!G:G,MATCH($C1479,'Policy Characteristics'!$C:$C,0)))</f>
        <v>10</v>
      </c>
      <c r="N1479" s="276">
        <f>IF(ISBLANK(INDEX('Policy Characteristics'!H:H,MATCH($C1479,'Policy Characteristics'!$C:$C,0))),"",INDEX('Policy Characteristics'!H:H,MATCH($C1479,'Policy Characteristics'!$C:$C,0)))</f>
        <v>1</v>
      </c>
      <c r="O1479" s="276" t="str">
        <f>IF(ISBLANK(INDEX('Policy Characteristics'!I:I,MATCH($C1479,'Policy Characteristics'!$C:$C,0))),"",INDEX('Policy Characteristics'!I:I,MATCH($C1479,'Policy Characteristics'!$C:$C,0)))</f>
        <v>weight</v>
      </c>
      <c r="P1479" s="276" t="str">
        <f>IF(ISBLANK(INDEX('Policy Characteristics'!J:J,MATCH($C1479,'Policy Characteristics'!$C:$C,0))),"",INDEX('Policy Characteristics'!J:J,MATCH($C1479,'Policy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79" s="276" t="str">
        <f>IF(ISBLANK(INDEX('Policy Characteristics'!K:K,MATCH($C1479,'Policy Characteristics'!$C:$C,0))),"",INDEX('Policy Characteristics'!K:K,MATCH($C1479,'Policy Characteristics'!$C:$C,0)))</f>
        <v>io-model.html</v>
      </c>
      <c r="R1479" s="276" t="str">
        <f>IF(ISBLANK(INDEX('Policy Characteristics'!L:L,MATCH($C1479,'Policy Characteristics'!$C:$C,0))),"",INDEX('Policy Characteristics'!L:L,MATCH($C1479,'Policy Characteristics'!$C:$C,0)))</f>
        <v/>
      </c>
    </row>
    <row r="1480" spans="1:18" x14ac:dyDescent="0.25">
      <c r="A1480" s="276" t="str">
        <f>IF(ISBLANK(INDEX('Policy Characteristics'!A:A,MATCH($C1480,'Policy Characteristics'!$C:$C,0))),"",INDEX('Policy Characteristics'!A:A,MATCH($C1480,'Policy Characteristics'!$C:$C,0)))</f>
        <v>Government Revenue Accounting</v>
      </c>
      <c r="B1480" s="285" t="str">
        <f>IF(ISBLANK(INDEX('Policy Characteristics'!B:B,MATCH($C1480,'Policy Characteristics'!$C:$C,0))),"",INDEX('Policy Characteristics'!B:B,MATCH($C1480,'Policy Characteristics'!$C:$C,0)))</f>
        <v>Electricity Generation Subsidy</v>
      </c>
      <c r="C1480" s="276" t="str">
        <f t="shared" si="76"/>
        <v>GRA for Electricity Generation Subsidies</v>
      </c>
      <c r="D1480" s="1" t="s">
        <v>3000</v>
      </c>
      <c r="F1480" s="1" t="s">
        <v>3004</v>
      </c>
      <c r="H1480" s="44">
        <v>564</v>
      </c>
      <c r="I1480" s="349" t="str">
        <f t="shared" si="77"/>
        <v>Yes</v>
      </c>
      <c r="J1480" s="277" t="str">
        <f>IF(ISBLANK(INDEX('Policy Characteristics'!D:D,MATCH($C1480,'Policy Characteristics'!$C:$C,0))),"",INDEX('Policy Characteristics'!D:D,MATCH($C1480,'Policy Characteristics'!$C:$C,0)))</f>
        <v/>
      </c>
      <c r="K1480" s="276" t="str">
        <f>IF(ISBLANK(INDEX('Policy Characteristics'!E:E,MATCH($C1480,'Policy Characteristics'!$C:$C,0))),"",INDEX('Policy Characteristics'!E:E,MATCH($C1480,'Policy Characteristics'!$C:$C,0)))</f>
        <v>GRA elec gen subsidy</v>
      </c>
      <c r="L1480" s="276">
        <f>IF(ISBLANK(INDEX('Policy Characteristics'!F:F,MATCH($C1480,'Policy Characteristics'!$C:$C,0))),"",INDEX('Policy Characteristics'!F:F,MATCH($C1480,'Policy Characteristics'!$C:$C,0)))</f>
        <v>0</v>
      </c>
      <c r="M1480" s="276">
        <f>IF(ISBLANK(INDEX('Policy Characteristics'!G:G,MATCH($C1480,'Policy Characteristics'!$C:$C,0))),"",INDEX('Policy Characteristics'!G:G,MATCH($C1480,'Policy Characteristics'!$C:$C,0)))</f>
        <v>10</v>
      </c>
      <c r="N1480" s="276">
        <f>IF(ISBLANK(INDEX('Policy Characteristics'!H:H,MATCH($C1480,'Policy Characteristics'!$C:$C,0))),"",INDEX('Policy Characteristics'!H:H,MATCH($C1480,'Policy Characteristics'!$C:$C,0)))</f>
        <v>1</v>
      </c>
      <c r="O1480" s="276" t="str">
        <f>IF(ISBLANK(INDEX('Policy Characteristics'!I:I,MATCH($C1480,'Policy Characteristics'!$C:$C,0))),"",INDEX('Policy Characteristics'!I:I,MATCH($C1480,'Policy Characteristics'!$C:$C,0)))</f>
        <v>weight</v>
      </c>
      <c r="P1480" s="276" t="str">
        <f>IF(ISBLANK(INDEX('Policy Characteristics'!J:J,MATCH($C1480,'Policy Characteristics'!$C:$C,0))),"",INDEX('Policy Characteristics'!J:J,MATCH($C1480,'Policy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0" s="276" t="str">
        <f>IF(ISBLANK(INDEX('Policy Characteristics'!K:K,MATCH($C1480,'Policy Characteristics'!$C:$C,0))),"",INDEX('Policy Characteristics'!K:K,MATCH($C1480,'Policy Characteristics'!$C:$C,0)))</f>
        <v>io-model.html</v>
      </c>
      <c r="R1480" s="276" t="str">
        <f>IF(ISBLANK(INDEX('Policy Characteristics'!L:L,MATCH($C1480,'Policy Characteristics'!$C:$C,0))),"",INDEX('Policy Characteristics'!L:L,MATCH($C1480,'Policy Characteristics'!$C:$C,0)))</f>
        <v/>
      </c>
    </row>
    <row r="1481" spans="1:18" x14ac:dyDescent="0.25">
      <c r="A1481" s="276" t="str">
        <f>IF(ISBLANK(INDEX('Policy Characteristics'!A:A,MATCH($C1481,'Policy Characteristics'!$C:$C,0))),"",INDEX('Policy Characteristics'!A:A,MATCH($C1481,'Policy Characteristics'!$C:$C,0)))</f>
        <v>Government Revenue Accounting</v>
      </c>
      <c r="B1481" s="285" t="str">
        <f>IF(ISBLANK(INDEX('Policy Characteristics'!B:B,MATCH($C1481,'Policy Characteristics'!$C:$C,0))),"",INDEX('Policy Characteristics'!B:B,MATCH($C1481,'Policy Characteristics'!$C:$C,0)))</f>
        <v>Electricity Capacity Construction Subsidy</v>
      </c>
      <c r="C1481" t="s">
        <v>2991</v>
      </c>
      <c r="D1481" s="1" t="s">
        <v>2996</v>
      </c>
      <c r="F1481" s="1" t="s">
        <v>3001</v>
      </c>
      <c r="H1481" s="44">
        <v>565</v>
      </c>
      <c r="I1481" s="345" t="s">
        <v>44</v>
      </c>
      <c r="J1481" s="277" t="str">
        <f>IF(ISBLANK(INDEX('Policy Characteristics'!D:D,MATCH($C1481,'Policy Characteristics'!$C:$C,0))),"",INDEX('Policy Characteristics'!D:D,MATCH($C1481,'Policy Characteristics'!$C:$C,0)))</f>
        <v/>
      </c>
      <c r="K1481" s="276" t="str">
        <f>IF(ISBLANK(INDEX('Policy Characteristics'!E:E,MATCH($C1481,'Policy Characteristics'!$C:$C,0))),"",INDEX('Policy Characteristics'!E:E,MATCH($C1481,'Policy Characteristics'!$C:$C,0)))</f>
        <v>GRA elec cap const subsidy</v>
      </c>
      <c r="L1481" s="276">
        <f>IF(ISBLANK(INDEX('Policy Characteristics'!F:F,MATCH($C1481,'Policy Characteristics'!$C:$C,0))),"",INDEX('Policy Characteristics'!F:F,MATCH($C1481,'Policy Characteristics'!$C:$C,0)))</f>
        <v>0</v>
      </c>
      <c r="M1481" s="276">
        <f>IF(ISBLANK(INDEX('Policy Characteristics'!G:G,MATCH($C1481,'Policy Characteristics'!$C:$C,0))),"",INDEX('Policy Characteristics'!G:G,MATCH($C1481,'Policy Characteristics'!$C:$C,0)))</f>
        <v>10</v>
      </c>
      <c r="N1481" s="276">
        <f>IF(ISBLANK(INDEX('Policy Characteristics'!H:H,MATCH($C1481,'Policy Characteristics'!$C:$C,0))),"",INDEX('Policy Characteristics'!H:H,MATCH($C1481,'Policy Characteristics'!$C:$C,0)))</f>
        <v>1</v>
      </c>
      <c r="O1481" s="276" t="str">
        <f>IF(ISBLANK(INDEX('Policy Characteristics'!I:I,MATCH($C1481,'Policy Characteristics'!$C:$C,0))),"",INDEX('Policy Characteristics'!I:I,MATCH($C1481,'Policy Characteristics'!$C:$C,0)))</f>
        <v>weight</v>
      </c>
      <c r="P1481" s="276" t="str">
        <f>IF(ISBLANK(INDEX('Policy Characteristics'!J:J,MATCH($C1481,'Policy Characteristics'!$C:$C,0))),"",INDEX('Policy Characteristics'!J:J,MATCH($C1481,'Policy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1" s="276" t="str">
        <f>IF(ISBLANK(INDEX('Policy Characteristics'!K:K,MATCH($C1481,'Policy Characteristics'!$C:$C,0))),"",INDEX('Policy Characteristics'!K:K,MATCH($C1481,'Policy Characteristics'!$C:$C,0)))</f>
        <v>io-model.html</v>
      </c>
      <c r="R1481" s="276" t="str">
        <f>IF(ISBLANK(INDEX('Policy Characteristics'!L:L,MATCH($C1481,'Policy Characteristics'!$C:$C,0))),"",INDEX('Policy Characteristics'!L:L,MATCH($C1481,'Policy Characteristics'!$C:$C,0)))</f>
        <v/>
      </c>
    </row>
    <row r="1482" spans="1:18" x14ac:dyDescent="0.25">
      <c r="A1482" s="276" t="str">
        <f>IF(ISBLANK(INDEX('Policy Characteristics'!A:A,MATCH($C1482,'Policy Characteristics'!$C:$C,0))),"",INDEX('Policy Characteristics'!A:A,MATCH($C1482,'Policy Characteristics'!$C:$C,0)))</f>
        <v>Government Revenue Accounting</v>
      </c>
      <c r="B1482" s="285" t="str">
        <f>IF(ISBLANK(INDEX('Policy Characteristics'!B:B,MATCH($C1482,'Policy Characteristics'!$C:$C,0))),"",INDEX('Policy Characteristics'!B:B,MATCH($C1482,'Policy Characteristics'!$C:$C,0)))</f>
        <v>Electricity Capacity Construction Subsidy</v>
      </c>
      <c r="C1482" s="276" t="str">
        <f t="shared" ref="C1482:C1485" si="78">C$1481</f>
        <v>GRA for Electricity Capacity Construction Subsidies</v>
      </c>
      <c r="D1482" s="1" t="s">
        <v>2997</v>
      </c>
      <c r="F1482" s="1" t="s">
        <v>3015</v>
      </c>
      <c r="H1482" s="44">
        <v>566</v>
      </c>
      <c r="I1482" s="349" t="str">
        <f t="shared" ref="I1482:I1485" si="79">I$1481</f>
        <v>Yes</v>
      </c>
      <c r="J1482" s="277" t="str">
        <f>IF(ISBLANK(INDEX('Policy Characteristics'!D:D,MATCH($C1482,'Policy Characteristics'!$C:$C,0))),"",INDEX('Policy Characteristics'!D:D,MATCH($C1482,'Policy Characteristics'!$C:$C,0)))</f>
        <v/>
      </c>
      <c r="K1482" s="276" t="str">
        <f>IF(ISBLANK(INDEX('Policy Characteristics'!E:E,MATCH($C1482,'Policy Characteristics'!$C:$C,0))),"",INDEX('Policy Characteristics'!E:E,MATCH($C1482,'Policy Characteristics'!$C:$C,0)))</f>
        <v>GRA elec cap const subsidy</v>
      </c>
      <c r="L1482" s="276">
        <f>IF(ISBLANK(INDEX('Policy Characteristics'!F:F,MATCH($C1482,'Policy Characteristics'!$C:$C,0))),"",INDEX('Policy Characteristics'!F:F,MATCH($C1482,'Policy Characteristics'!$C:$C,0)))</f>
        <v>0</v>
      </c>
      <c r="M1482" s="276">
        <f>IF(ISBLANK(INDEX('Policy Characteristics'!G:G,MATCH($C1482,'Policy Characteristics'!$C:$C,0))),"",INDEX('Policy Characteristics'!G:G,MATCH($C1482,'Policy Characteristics'!$C:$C,0)))</f>
        <v>10</v>
      </c>
      <c r="N1482" s="276">
        <f>IF(ISBLANK(INDEX('Policy Characteristics'!H:H,MATCH($C1482,'Policy Characteristics'!$C:$C,0))),"",INDEX('Policy Characteristics'!H:H,MATCH($C1482,'Policy Characteristics'!$C:$C,0)))</f>
        <v>1</v>
      </c>
      <c r="O1482" s="276" t="str">
        <f>IF(ISBLANK(INDEX('Policy Characteristics'!I:I,MATCH($C1482,'Policy Characteristics'!$C:$C,0))),"",INDEX('Policy Characteristics'!I:I,MATCH($C1482,'Policy Characteristics'!$C:$C,0)))</f>
        <v>weight</v>
      </c>
      <c r="P1482" s="276" t="str">
        <f>IF(ISBLANK(INDEX('Policy Characteristics'!J:J,MATCH($C1482,'Policy Characteristics'!$C:$C,0))),"",INDEX('Policy Characteristics'!J:J,MATCH($C1482,'Policy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2" s="276" t="str">
        <f>IF(ISBLANK(INDEX('Policy Characteristics'!K:K,MATCH($C1482,'Policy Characteristics'!$C:$C,0))),"",INDEX('Policy Characteristics'!K:K,MATCH($C1482,'Policy Characteristics'!$C:$C,0)))</f>
        <v>io-model.html</v>
      </c>
      <c r="R1482" s="276" t="str">
        <f>IF(ISBLANK(INDEX('Policy Characteristics'!L:L,MATCH($C1482,'Policy Characteristics'!$C:$C,0))),"",INDEX('Policy Characteristics'!L:L,MATCH($C1482,'Policy Characteristics'!$C:$C,0)))</f>
        <v/>
      </c>
    </row>
    <row r="1483" spans="1:18" x14ac:dyDescent="0.25">
      <c r="A1483" s="276" t="str">
        <f>IF(ISBLANK(INDEX('Policy Characteristics'!A:A,MATCH($C1483,'Policy Characteristics'!$C:$C,0))),"",INDEX('Policy Characteristics'!A:A,MATCH($C1483,'Policy Characteristics'!$C:$C,0)))</f>
        <v>Government Revenue Accounting</v>
      </c>
      <c r="B1483" s="285" t="str">
        <f>IF(ISBLANK(INDEX('Policy Characteristics'!B:B,MATCH($C1483,'Policy Characteristics'!$C:$C,0))),"",INDEX('Policy Characteristics'!B:B,MATCH($C1483,'Policy Characteristics'!$C:$C,0)))</f>
        <v>Electricity Capacity Construction Subsidy</v>
      </c>
      <c r="C1483" s="276" t="str">
        <f t="shared" si="78"/>
        <v>GRA for Electricity Capacity Construction Subsidies</v>
      </c>
      <c r="D1483" s="1" t="s">
        <v>2998</v>
      </c>
      <c r="F1483" s="1" t="s">
        <v>3002</v>
      </c>
      <c r="H1483" s="44">
        <v>567</v>
      </c>
      <c r="I1483" s="349" t="str">
        <f t="shared" si="79"/>
        <v>Yes</v>
      </c>
      <c r="J1483" s="277" t="str">
        <f>IF(ISBLANK(INDEX('Policy Characteristics'!D:D,MATCH($C1483,'Policy Characteristics'!$C:$C,0))),"",INDEX('Policy Characteristics'!D:D,MATCH($C1483,'Policy Characteristics'!$C:$C,0)))</f>
        <v/>
      </c>
      <c r="K1483" s="276" t="str">
        <f>IF(ISBLANK(INDEX('Policy Characteristics'!E:E,MATCH($C1483,'Policy Characteristics'!$C:$C,0))),"",INDEX('Policy Characteristics'!E:E,MATCH($C1483,'Policy Characteristics'!$C:$C,0)))</f>
        <v>GRA elec cap const subsidy</v>
      </c>
      <c r="L1483" s="276">
        <f>IF(ISBLANK(INDEX('Policy Characteristics'!F:F,MATCH($C1483,'Policy Characteristics'!$C:$C,0))),"",INDEX('Policy Characteristics'!F:F,MATCH($C1483,'Policy Characteristics'!$C:$C,0)))</f>
        <v>0</v>
      </c>
      <c r="M1483" s="276">
        <f>IF(ISBLANK(INDEX('Policy Characteristics'!G:G,MATCH($C1483,'Policy Characteristics'!$C:$C,0))),"",INDEX('Policy Characteristics'!G:G,MATCH($C1483,'Policy Characteristics'!$C:$C,0)))</f>
        <v>10</v>
      </c>
      <c r="N1483" s="276">
        <f>IF(ISBLANK(INDEX('Policy Characteristics'!H:H,MATCH($C1483,'Policy Characteristics'!$C:$C,0))),"",INDEX('Policy Characteristics'!H:H,MATCH($C1483,'Policy Characteristics'!$C:$C,0)))</f>
        <v>1</v>
      </c>
      <c r="O1483" s="276" t="str">
        <f>IF(ISBLANK(INDEX('Policy Characteristics'!I:I,MATCH($C1483,'Policy Characteristics'!$C:$C,0))),"",INDEX('Policy Characteristics'!I:I,MATCH($C1483,'Policy Characteristics'!$C:$C,0)))</f>
        <v>weight</v>
      </c>
      <c r="P1483" s="276" t="str">
        <f>IF(ISBLANK(INDEX('Policy Characteristics'!J:J,MATCH($C1483,'Policy Characteristics'!$C:$C,0))),"",INDEX('Policy Characteristics'!J:J,MATCH($C1483,'Policy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3" s="276" t="str">
        <f>IF(ISBLANK(INDEX('Policy Characteristics'!K:K,MATCH($C1483,'Policy Characteristics'!$C:$C,0))),"",INDEX('Policy Characteristics'!K:K,MATCH($C1483,'Policy Characteristics'!$C:$C,0)))</f>
        <v>io-model.html</v>
      </c>
      <c r="R1483" s="276" t="str">
        <f>IF(ISBLANK(INDEX('Policy Characteristics'!L:L,MATCH($C1483,'Policy Characteristics'!$C:$C,0))),"",INDEX('Policy Characteristics'!L:L,MATCH($C1483,'Policy Characteristics'!$C:$C,0)))</f>
        <v/>
      </c>
    </row>
    <row r="1484" spans="1:18" x14ac:dyDescent="0.25">
      <c r="A1484" s="276" t="str">
        <f>IF(ISBLANK(INDEX('Policy Characteristics'!A:A,MATCH($C1484,'Policy Characteristics'!$C:$C,0))),"",INDEX('Policy Characteristics'!A:A,MATCH($C1484,'Policy Characteristics'!$C:$C,0)))</f>
        <v>Government Revenue Accounting</v>
      </c>
      <c r="B1484" s="285" t="str">
        <f>IF(ISBLANK(INDEX('Policy Characteristics'!B:B,MATCH($C1484,'Policy Characteristics'!$C:$C,0))),"",INDEX('Policy Characteristics'!B:B,MATCH($C1484,'Policy Characteristics'!$C:$C,0)))</f>
        <v>Electricity Capacity Construction Subsidy</v>
      </c>
      <c r="C1484" s="276" t="str">
        <f t="shared" si="78"/>
        <v>GRA for Electricity Capacity Construction Subsidies</v>
      </c>
      <c r="D1484" s="1" t="s">
        <v>2999</v>
      </c>
      <c r="F1484" s="1" t="s">
        <v>3003</v>
      </c>
      <c r="H1484" s="44">
        <v>568</v>
      </c>
      <c r="I1484" s="349" t="str">
        <f t="shared" si="79"/>
        <v>Yes</v>
      </c>
      <c r="J1484" s="277" t="str">
        <f>IF(ISBLANK(INDEX('Policy Characteristics'!D:D,MATCH($C1484,'Policy Characteristics'!$C:$C,0))),"",INDEX('Policy Characteristics'!D:D,MATCH($C1484,'Policy Characteristics'!$C:$C,0)))</f>
        <v/>
      </c>
      <c r="K1484" s="276" t="str">
        <f>IF(ISBLANK(INDEX('Policy Characteristics'!E:E,MATCH($C1484,'Policy Characteristics'!$C:$C,0))),"",INDEX('Policy Characteristics'!E:E,MATCH($C1484,'Policy Characteristics'!$C:$C,0)))</f>
        <v>GRA elec cap const subsidy</v>
      </c>
      <c r="L1484" s="276">
        <f>IF(ISBLANK(INDEX('Policy Characteristics'!F:F,MATCH($C1484,'Policy Characteristics'!$C:$C,0))),"",INDEX('Policy Characteristics'!F:F,MATCH($C1484,'Policy Characteristics'!$C:$C,0)))</f>
        <v>0</v>
      </c>
      <c r="M1484" s="276">
        <f>IF(ISBLANK(INDEX('Policy Characteristics'!G:G,MATCH($C1484,'Policy Characteristics'!$C:$C,0))),"",INDEX('Policy Characteristics'!G:G,MATCH($C1484,'Policy Characteristics'!$C:$C,0)))</f>
        <v>10</v>
      </c>
      <c r="N1484" s="276">
        <f>IF(ISBLANK(INDEX('Policy Characteristics'!H:H,MATCH($C1484,'Policy Characteristics'!$C:$C,0))),"",INDEX('Policy Characteristics'!H:H,MATCH($C1484,'Policy Characteristics'!$C:$C,0)))</f>
        <v>1</v>
      </c>
      <c r="O1484" s="276" t="str">
        <f>IF(ISBLANK(INDEX('Policy Characteristics'!I:I,MATCH($C1484,'Policy Characteristics'!$C:$C,0))),"",INDEX('Policy Characteristics'!I:I,MATCH($C1484,'Policy Characteristics'!$C:$C,0)))</f>
        <v>weight</v>
      </c>
      <c r="P1484" s="276" t="str">
        <f>IF(ISBLANK(INDEX('Policy Characteristics'!J:J,MATCH($C1484,'Policy Characteristics'!$C:$C,0))),"",INDEX('Policy Characteristics'!J:J,MATCH($C1484,'Policy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4" s="276" t="str">
        <f>IF(ISBLANK(INDEX('Policy Characteristics'!K:K,MATCH($C1484,'Policy Characteristics'!$C:$C,0))),"",INDEX('Policy Characteristics'!K:K,MATCH($C1484,'Policy Characteristics'!$C:$C,0)))</f>
        <v>io-model.html</v>
      </c>
      <c r="R1484" s="276" t="str">
        <f>IF(ISBLANK(INDEX('Policy Characteristics'!L:L,MATCH($C1484,'Policy Characteristics'!$C:$C,0))),"",INDEX('Policy Characteristics'!L:L,MATCH($C1484,'Policy Characteristics'!$C:$C,0)))</f>
        <v/>
      </c>
    </row>
    <row r="1485" spans="1:18" x14ac:dyDescent="0.25">
      <c r="A1485" s="276" t="str">
        <f>IF(ISBLANK(INDEX('Policy Characteristics'!A:A,MATCH($C1485,'Policy Characteristics'!$C:$C,0))),"",INDEX('Policy Characteristics'!A:A,MATCH($C1485,'Policy Characteristics'!$C:$C,0)))</f>
        <v>Government Revenue Accounting</v>
      </c>
      <c r="B1485" s="285" t="str">
        <f>IF(ISBLANK(INDEX('Policy Characteristics'!B:B,MATCH($C1485,'Policy Characteristics'!$C:$C,0))),"",INDEX('Policy Characteristics'!B:B,MATCH($C1485,'Policy Characteristics'!$C:$C,0)))</f>
        <v>Electricity Capacity Construction Subsidy</v>
      </c>
      <c r="C1485" s="276" t="str">
        <f t="shared" si="78"/>
        <v>GRA for Electricity Capacity Construction Subsidies</v>
      </c>
      <c r="D1485" s="1" t="s">
        <v>3000</v>
      </c>
      <c r="F1485" s="1" t="s">
        <v>3004</v>
      </c>
      <c r="H1485" s="44">
        <v>569</v>
      </c>
      <c r="I1485" s="349" t="str">
        <f t="shared" si="79"/>
        <v>Yes</v>
      </c>
      <c r="J1485" s="277" t="str">
        <f>IF(ISBLANK(INDEX('Policy Characteristics'!D:D,MATCH($C1485,'Policy Characteristics'!$C:$C,0))),"",INDEX('Policy Characteristics'!D:D,MATCH($C1485,'Policy Characteristics'!$C:$C,0)))</f>
        <v/>
      </c>
      <c r="K1485" s="276" t="str">
        <f>IF(ISBLANK(INDEX('Policy Characteristics'!E:E,MATCH($C1485,'Policy Characteristics'!$C:$C,0))),"",INDEX('Policy Characteristics'!E:E,MATCH($C1485,'Policy Characteristics'!$C:$C,0)))</f>
        <v>GRA elec cap const subsidy</v>
      </c>
      <c r="L1485" s="276">
        <f>IF(ISBLANK(INDEX('Policy Characteristics'!F:F,MATCH($C1485,'Policy Characteristics'!$C:$C,0))),"",INDEX('Policy Characteristics'!F:F,MATCH($C1485,'Policy Characteristics'!$C:$C,0)))</f>
        <v>0</v>
      </c>
      <c r="M1485" s="276">
        <f>IF(ISBLANK(INDEX('Policy Characteristics'!G:G,MATCH($C1485,'Policy Characteristics'!$C:$C,0))),"",INDEX('Policy Characteristics'!G:G,MATCH($C1485,'Policy Characteristics'!$C:$C,0)))</f>
        <v>10</v>
      </c>
      <c r="N1485" s="276">
        <f>IF(ISBLANK(INDEX('Policy Characteristics'!H:H,MATCH($C1485,'Policy Characteristics'!$C:$C,0))),"",INDEX('Policy Characteristics'!H:H,MATCH($C1485,'Policy Characteristics'!$C:$C,0)))</f>
        <v>1</v>
      </c>
      <c r="O1485" s="276" t="str">
        <f>IF(ISBLANK(INDEX('Policy Characteristics'!I:I,MATCH($C1485,'Policy Characteristics'!$C:$C,0))),"",INDEX('Policy Characteristics'!I:I,MATCH($C1485,'Policy Characteristics'!$C:$C,0)))</f>
        <v>weight</v>
      </c>
      <c r="P1485" s="276" t="str">
        <f>IF(ISBLANK(INDEX('Policy Characteristics'!J:J,MATCH($C1485,'Policy Characteristics'!$C:$C,0))),"",INDEX('Policy Characteristics'!J:J,MATCH($C1485,'Policy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5" s="276" t="str">
        <f>IF(ISBLANK(INDEX('Policy Characteristics'!K:K,MATCH($C1485,'Policy Characteristics'!$C:$C,0))),"",INDEX('Policy Characteristics'!K:K,MATCH($C1485,'Policy Characteristics'!$C:$C,0)))</f>
        <v>io-model.html</v>
      </c>
      <c r="R1485" s="276" t="str">
        <f>IF(ISBLANK(INDEX('Policy Characteristics'!L:L,MATCH($C1485,'Policy Characteristics'!$C:$C,0))),"",INDEX('Policy Characteristics'!L:L,MATCH($C1485,'Policy Characteristics'!$C:$C,0)))</f>
        <v/>
      </c>
    </row>
    <row r="1486" spans="1:18" x14ac:dyDescent="0.25">
      <c r="A1486" s="276" t="str">
        <f>IF(ISBLANK(INDEX('Policy Characteristics'!A:A,MATCH($C1486,'Policy Characteristics'!$C:$C,0))),"",INDEX('Policy Characteristics'!A:A,MATCH($C1486,'Policy Characteristics'!$C:$C,0)))</f>
        <v>Government Revenue Accounting</v>
      </c>
      <c r="B1486" s="285" t="str">
        <f>IF(ISBLANK(INDEX('Policy Characteristics'!B:B,MATCH($C1486,'Policy Characteristics'!$C:$C,0))),"",INDEX('Policy Characteristics'!B:B,MATCH($C1486,'Policy Characteristics'!$C:$C,0)))</f>
        <v>Distributed Solar Subsidy</v>
      </c>
      <c r="C1486" t="s">
        <v>2992</v>
      </c>
      <c r="D1486" s="1" t="s">
        <v>2996</v>
      </c>
      <c r="F1486" s="1" t="s">
        <v>3001</v>
      </c>
      <c r="H1486" s="44">
        <v>570</v>
      </c>
      <c r="I1486" s="345" t="s">
        <v>44</v>
      </c>
      <c r="J1486" s="277" t="str">
        <f>IF(ISBLANK(INDEX('Policy Characteristics'!D:D,MATCH($C1486,'Policy Characteristics'!$C:$C,0))),"",INDEX('Policy Characteristics'!D:D,MATCH($C1486,'Policy Characteristics'!$C:$C,0)))</f>
        <v/>
      </c>
      <c r="K1486" s="276" t="str">
        <f>IF(ISBLANK(INDEX('Policy Characteristics'!E:E,MATCH($C1486,'Policy Characteristics'!$C:$C,0))),"",INDEX('Policy Characteristics'!E:E,MATCH($C1486,'Policy Characteristics'!$C:$C,0)))</f>
        <v>GRA dist solar subsidy</v>
      </c>
      <c r="L1486" s="276">
        <f>IF(ISBLANK(INDEX('Policy Characteristics'!F:F,MATCH($C1486,'Policy Characteristics'!$C:$C,0))),"",INDEX('Policy Characteristics'!F:F,MATCH($C1486,'Policy Characteristics'!$C:$C,0)))</f>
        <v>0</v>
      </c>
      <c r="M1486" s="276">
        <f>IF(ISBLANK(INDEX('Policy Characteristics'!G:G,MATCH($C1486,'Policy Characteristics'!$C:$C,0))),"",INDEX('Policy Characteristics'!G:G,MATCH($C1486,'Policy Characteristics'!$C:$C,0)))</f>
        <v>10</v>
      </c>
      <c r="N1486" s="276">
        <f>IF(ISBLANK(INDEX('Policy Characteristics'!H:H,MATCH($C1486,'Policy Characteristics'!$C:$C,0))),"",INDEX('Policy Characteristics'!H:H,MATCH($C1486,'Policy Characteristics'!$C:$C,0)))</f>
        <v>1</v>
      </c>
      <c r="O1486" s="276" t="str">
        <f>IF(ISBLANK(INDEX('Policy Characteristics'!I:I,MATCH($C1486,'Policy Characteristics'!$C:$C,0))),"",INDEX('Policy Characteristics'!I:I,MATCH($C1486,'Policy Characteristics'!$C:$C,0)))</f>
        <v>weight</v>
      </c>
      <c r="P1486" s="276" t="str">
        <f>IF(ISBLANK(INDEX('Policy Characteristics'!J:J,MATCH($C1486,'Policy Characteristics'!$C:$C,0))),"",INDEX('Policy Characteristics'!J:J,MATCH($C1486,'Policy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6" s="276" t="str">
        <f>IF(ISBLANK(INDEX('Policy Characteristics'!K:K,MATCH($C1486,'Policy Characteristics'!$C:$C,0))),"",INDEX('Policy Characteristics'!K:K,MATCH($C1486,'Policy Characteristics'!$C:$C,0)))</f>
        <v>io-model.html</v>
      </c>
      <c r="R1486" s="276" t="str">
        <f>IF(ISBLANK(INDEX('Policy Characteristics'!L:L,MATCH($C1486,'Policy Characteristics'!$C:$C,0))),"",INDEX('Policy Characteristics'!L:L,MATCH($C1486,'Policy Characteristics'!$C:$C,0)))</f>
        <v/>
      </c>
    </row>
    <row r="1487" spans="1:18" x14ac:dyDescent="0.25">
      <c r="A1487" s="276" t="str">
        <f>IF(ISBLANK(INDEX('Policy Characteristics'!A:A,MATCH($C1487,'Policy Characteristics'!$C:$C,0))),"",INDEX('Policy Characteristics'!A:A,MATCH($C1487,'Policy Characteristics'!$C:$C,0)))</f>
        <v>Government Revenue Accounting</v>
      </c>
      <c r="B1487" s="285" t="str">
        <f>IF(ISBLANK(INDEX('Policy Characteristics'!B:B,MATCH($C1487,'Policy Characteristics'!$C:$C,0))),"",INDEX('Policy Characteristics'!B:B,MATCH($C1487,'Policy Characteristics'!$C:$C,0)))</f>
        <v>Distributed Solar Subsidy</v>
      </c>
      <c r="C1487" s="276" t="str">
        <f t="shared" ref="C1487:C1490" si="80">C$1486</f>
        <v>GRA for Distributed Solar Subsidy</v>
      </c>
      <c r="D1487" s="1" t="s">
        <v>2997</v>
      </c>
      <c r="F1487" s="1" t="s">
        <v>3015</v>
      </c>
      <c r="H1487" s="44">
        <v>571</v>
      </c>
      <c r="I1487" s="349" t="str">
        <f t="shared" ref="I1487:I1490" si="81">I$1486</f>
        <v>Yes</v>
      </c>
      <c r="J1487" s="277" t="str">
        <f>IF(ISBLANK(INDEX('Policy Characteristics'!D:D,MATCH($C1487,'Policy Characteristics'!$C:$C,0))),"",INDEX('Policy Characteristics'!D:D,MATCH($C1487,'Policy Characteristics'!$C:$C,0)))</f>
        <v/>
      </c>
      <c r="K1487" s="276" t="str">
        <f>IF(ISBLANK(INDEX('Policy Characteristics'!E:E,MATCH($C1487,'Policy Characteristics'!$C:$C,0))),"",INDEX('Policy Characteristics'!E:E,MATCH($C1487,'Policy Characteristics'!$C:$C,0)))</f>
        <v>GRA dist solar subsidy</v>
      </c>
      <c r="L1487" s="276">
        <f>IF(ISBLANK(INDEX('Policy Characteristics'!F:F,MATCH($C1487,'Policy Characteristics'!$C:$C,0))),"",INDEX('Policy Characteristics'!F:F,MATCH($C1487,'Policy Characteristics'!$C:$C,0)))</f>
        <v>0</v>
      </c>
      <c r="M1487" s="276">
        <f>IF(ISBLANK(INDEX('Policy Characteristics'!G:G,MATCH($C1487,'Policy Characteristics'!$C:$C,0))),"",INDEX('Policy Characteristics'!G:G,MATCH($C1487,'Policy Characteristics'!$C:$C,0)))</f>
        <v>10</v>
      </c>
      <c r="N1487" s="276">
        <f>IF(ISBLANK(INDEX('Policy Characteristics'!H:H,MATCH($C1487,'Policy Characteristics'!$C:$C,0))),"",INDEX('Policy Characteristics'!H:H,MATCH($C1487,'Policy Characteristics'!$C:$C,0)))</f>
        <v>1</v>
      </c>
      <c r="O1487" s="276" t="str">
        <f>IF(ISBLANK(INDEX('Policy Characteristics'!I:I,MATCH($C1487,'Policy Characteristics'!$C:$C,0))),"",INDEX('Policy Characteristics'!I:I,MATCH($C1487,'Policy Characteristics'!$C:$C,0)))</f>
        <v>weight</v>
      </c>
      <c r="P1487" s="276" t="str">
        <f>IF(ISBLANK(INDEX('Policy Characteristics'!J:J,MATCH($C1487,'Policy Characteristics'!$C:$C,0))),"",INDEX('Policy Characteristics'!J:J,MATCH($C1487,'Policy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7" s="276" t="str">
        <f>IF(ISBLANK(INDEX('Policy Characteristics'!K:K,MATCH($C1487,'Policy Characteristics'!$C:$C,0))),"",INDEX('Policy Characteristics'!K:K,MATCH($C1487,'Policy Characteristics'!$C:$C,0)))</f>
        <v>io-model.html</v>
      </c>
      <c r="R1487" s="276" t="str">
        <f>IF(ISBLANK(INDEX('Policy Characteristics'!L:L,MATCH($C1487,'Policy Characteristics'!$C:$C,0))),"",INDEX('Policy Characteristics'!L:L,MATCH($C1487,'Policy Characteristics'!$C:$C,0)))</f>
        <v/>
      </c>
    </row>
    <row r="1488" spans="1:18" x14ac:dyDescent="0.25">
      <c r="A1488" s="276" t="str">
        <f>IF(ISBLANK(INDEX('Policy Characteristics'!A:A,MATCH($C1488,'Policy Characteristics'!$C:$C,0))),"",INDEX('Policy Characteristics'!A:A,MATCH($C1488,'Policy Characteristics'!$C:$C,0)))</f>
        <v>Government Revenue Accounting</v>
      </c>
      <c r="B1488" s="285" t="str">
        <f>IF(ISBLANK(INDEX('Policy Characteristics'!B:B,MATCH($C1488,'Policy Characteristics'!$C:$C,0))),"",INDEX('Policy Characteristics'!B:B,MATCH($C1488,'Policy Characteristics'!$C:$C,0)))</f>
        <v>Distributed Solar Subsidy</v>
      </c>
      <c r="C1488" s="276" t="str">
        <f t="shared" si="80"/>
        <v>GRA for Distributed Solar Subsidy</v>
      </c>
      <c r="D1488" s="1" t="s">
        <v>2998</v>
      </c>
      <c r="F1488" s="1" t="s">
        <v>3002</v>
      </c>
      <c r="H1488" s="44">
        <v>572</v>
      </c>
      <c r="I1488" s="349" t="str">
        <f t="shared" si="81"/>
        <v>Yes</v>
      </c>
      <c r="J1488" s="277" t="str">
        <f>IF(ISBLANK(INDEX('Policy Characteristics'!D:D,MATCH($C1488,'Policy Characteristics'!$C:$C,0))),"",INDEX('Policy Characteristics'!D:D,MATCH($C1488,'Policy Characteristics'!$C:$C,0)))</f>
        <v/>
      </c>
      <c r="K1488" s="276" t="str">
        <f>IF(ISBLANK(INDEX('Policy Characteristics'!E:E,MATCH($C1488,'Policy Characteristics'!$C:$C,0))),"",INDEX('Policy Characteristics'!E:E,MATCH($C1488,'Policy Characteristics'!$C:$C,0)))</f>
        <v>GRA dist solar subsidy</v>
      </c>
      <c r="L1488" s="276">
        <f>IF(ISBLANK(INDEX('Policy Characteristics'!F:F,MATCH($C1488,'Policy Characteristics'!$C:$C,0))),"",INDEX('Policy Characteristics'!F:F,MATCH($C1488,'Policy Characteristics'!$C:$C,0)))</f>
        <v>0</v>
      </c>
      <c r="M1488" s="276">
        <f>IF(ISBLANK(INDEX('Policy Characteristics'!G:G,MATCH($C1488,'Policy Characteristics'!$C:$C,0))),"",INDEX('Policy Characteristics'!G:G,MATCH($C1488,'Policy Characteristics'!$C:$C,0)))</f>
        <v>10</v>
      </c>
      <c r="N1488" s="276">
        <f>IF(ISBLANK(INDEX('Policy Characteristics'!H:H,MATCH($C1488,'Policy Characteristics'!$C:$C,0))),"",INDEX('Policy Characteristics'!H:H,MATCH($C1488,'Policy Characteristics'!$C:$C,0)))</f>
        <v>1</v>
      </c>
      <c r="O1488" s="276" t="str">
        <f>IF(ISBLANK(INDEX('Policy Characteristics'!I:I,MATCH($C1488,'Policy Characteristics'!$C:$C,0))),"",INDEX('Policy Characteristics'!I:I,MATCH($C1488,'Policy Characteristics'!$C:$C,0)))</f>
        <v>weight</v>
      </c>
      <c r="P1488" s="276" t="str">
        <f>IF(ISBLANK(INDEX('Policy Characteristics'!J:J,MATCH($C1488,'Policy Characteristics'!$C:$C,0))),"",INDEX('Policy Characteristics'!J:J,MATCH($C1488,'Policy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8" s="276" t="str">
        <f>IF(ISBLANK(INDEX('Policy Characteristics'!K:K,MATCH($C1488,'Policy Characteristics'!$C:$C,0))),"",INDEX('Policy Characteristics'!K:K,MATCH($C1488,'Policy Characteristics'!$C:$C,0)))</f>
        <v>io-model.html</v>
      </c>
      <c r="R1488" s="276" t="str">
        <f>IF(ISBLANK(INDEX('Policy Characteristics'!L:L,MATCH($C1488,'Policy Characteristics'!$C:$C,0))),"",INDEX('Policy Characteristics'!L:L,MATCH($C1488,'Policy Characteristics'!$C:$C,0)))</f>
        <v/>
      </c>
    </row>
    <row r="1489" spans="1:18" x14ac:dyDescent="0.25">
      <c r="A1489" s="276" t="str">
        <f>IF(ISBLANK(INDEX('Policy Characteristics'!A:A,MATCH($C1489,'Policy Characteristics'!$C:$C,0))),"",INDEX('Policy Characteristics'!A:A,MATCH($C1489,'Policy Characteristics'!$C:$C,0)))</f>
        <v>Government Revenue Accounting</v>
      </c>
      <c r="B1489" s="285" t="str">
        <f>IF(ISBLANK(INDEX('Policy Characteristics'!B:B,MATCH($C1489,'Policy Characteristics'!$C:$C,0))),"",INDEX('Policy Characteristics'!B:B,MATCH($C1489,'Policy Characteristics'!$C:$C,0)))</f>
        <v>Distributed Solar Subsidy</v>
      </c>
      <c r="C1489" s="276" t="str">
        <f t="shared" si="80"/>
        <v>GRA for Distributed Solar Subsidy</v>
      </c>
      <c r="D1489" s="1" t="s">
        <v>2999</v>
      </c>
      <c r="F1489" s="1" t="s">
        <v>3003</v>
      </c>
      <c r="H1489" s="44">
        <v>573</v>
      </c>
      <c r="I1489" s="349" t="str">
        <f t="shared" si="81"/>
        <v>Yes</v>
      </c>
      <c r="J1489" s="277" t="str">
        <f>IF(ISBLANK(INDEX('Policy Characteristics'!D:D,MATCH($C1489,'Policy Characteristics'!$C:$C,0))),"",INDEX('Policy Characteristics'!D:D,MATCH($C1489,'Policy Characteristics'!$C:$C,0)))</f>
        <v/>
      </c>
      <c r="K1489" s="276" t="str">
        <f>IF(ISBLANK(INDEX('Policy Characteristics'!E:E,MATCH($C1489,'Policy Characteristics'!$C:$C,0))),"",INDEX('Policy Characteristics'!E:E,MATCH($C1489,'Policy Characteristics'!$C:$C,0)))</f>
        <v>GRA dist solar subsidy</v>
      </c>
      <c r="L1489" s="276">
        <f>IF(ISBLANK(INDEX('Policy Characteristics'!F:F,MATCH($C1489,'Policy Characteristics'!$C:$C,0))),"",INDEX('Policy Characteristics'!F:F,MATCH($C1489,'Policy Characteristics'!$C:$C,0)))</f>
        <v>0</v>
      </c>
      <c r="M1489" s="276">
        <f>IF(ISBLANK(INDEX('Policy Characteristics'!G:G,MATCH($C1489,'Policy Characteristics'!$C:$C,0))),"",INDEX('Policy Characteristics'!G:G,MATCH($C1489,'Policy Characteristics'!$C:$C,0)))</f>
        <v>10</v>
      </c>
      <c r="N1489" s="276">
        <f>IF(ISBLANK(INDEX('Policy Characteristics'!H:H,MATCH($C1489,'Policy Characteristics'!$C:$C,0))),"",INDEX('Policy Characteristics'!H:H,MATCH($C1489,'Policy Characteristics'!$C:$C,0)))</f>
        <v>1</v>
      </c>
      <c r="O1489" s="276" t="str">
        <f>IF(ISBLANK(INDEX('Policy Characteristics'!I:I,MATCH($C1489,'Policy Characteristics'!$C:$C,0))),"",INDEX('Policy Characteristics'!I:I,MATCH($C1489,'Policy Characteristics'!$C:$C,0)))</f>
        <v>weight</v>
      </c>
      <c r="P1489" s="276" t="str">
        <f>IF(ISBLANK(INDEX('Policy Characteristics'!J:J,MATCH($C1489,'Policy Characteristics'!$C:$C,0))),"",INDEX('Policy Characteristics'!J:J,MATCH($C1489,'Policy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89" s="276" t="str">
        <f>IF(ISBLANK(INDEX('Policy Characteristics'!K:K,MATCH($C1489,'Policy Characteristics'!$C:$C,0))),"",INDEX('Policy Characteristics'!K:K,MATCH($C1489,'Policy Characteristics'!$C:$C,0)))</f>
        <v>io-model.html</v>
      </c>
      <c r="R1489" s="276" t="str">
        <f>IF(ISBLANK(INDEX('Policy Characteristics'!L:L,MATCH($C1489,'Policy Characteristics'!$C:$C,0))),"",INDEX('Policy Characteristics'!L:L,MATCH($C1489,'Policy Characteristics'!$C:$C,0)))</f>
        <v/>
      </c>
    </row>
    <row r="1490" spans="1:18" x14ac:dyDescent="0.25">
      <c r="A1490" s="276" t="str">
        <f>IF(ISBLANK(INDEX('Policy Characteristics'!A:A,MATCH($C1490,'Policy Characteristics'!$C:$C,0))),"",INDEX('Policy Characteristics'!A:A,MATCH($C1490,'Policy Characteristics'!$C:$C,0)))</f>
        <v>Government Revenue Accounting</v>
      </c>
      <c r="B1490" s="285" t="str">
        <f>IF(ISBLANK(INDEX('Policy Characteristics'!B:B,MATCH($C1490,'Policy Characteristics'!$C:$C,0))),"",INDEX('Policy Characteristics'!B:B,MATCH($C1490,'Policy Characteristics'!$C:$C,0)))</f>
        <v>Distributed Solar Subsidy</v>
      </c>
      <c r="C1490" s="276" t="str">
        <f t="shared" si="80"/>
        <v>GRA for Distributed Solar Subsidy</v>
      </c>
      <c r="D1490" s="1" t="s">
        <v>3000</v>
      </c>
      <c r="F1490" s="1" t="s">
        <v>3004</v>
      </c>
      <c r="H1490" s="44">
        <v>574</v>
      </c>
      <c r="I1490" s="349" t="str">
        <f t="shared" si="81"/>
        <v>Yes</v>
      </c>
      <c r="J1490" s="277" t="str">
        <f>IF(ISBLANK(INDEX('Policy Characteristics'!D:D,MATCH($C1490,'Policy Characteristics'!$C:$C,0))),"",INDEX('Policy Characteristics'!D:D,MATCH($C1490,'Policy Characteristics'!$C:$C,0)))</f>
        <v/>
      </c>
      <c r="K1490" s="276" t="str">
        <f>IF(ISBLANK(INDEX('Policy Characteristics'!E:E,MATCH($C1490,'Policy Characteristics'!$C:$C,0))),"",INDEX('Policy Characteristics'!E:E,MATCH($C1490,'Policy Characteristics'!$C:$C,0)))</f>
        <v>GRA dist solar subsidy</v>
      </c>
      <c r="L1490" s="276">
        <f>IF(ISBLANK(INDEX('Policy Characteristics'!F:F,MATCH($C1490,'Policy Characteristics'!$C:$C,0))),"",INDEX('Policy Characteristics'!F:F,MATCH($C1490,'Policy Characteristics'!$C:$C,0)))</f>
        <v>0</v>
      </c>
      <c r="M1490" s="276">
        <f>IF(ISBLANK(INDEX('Policy Characteristics'!G:G,MATCH($C1490,'Policy Characteristics'!$C:$C,0))),"",INDEX('Policy Characteristics'!G:G,MATCH($C1490,'Policy Characteristics'!$C:$C,0)))</f>
        <v>10</v>
      </c>
      <c r="N1490" s="276">
        <f>IF(ISBLANK(INDEX('Policy Characteristics'!H:H,MATCH($C1490,'Policy Characteristics'!$C:$C,0))),"",INDEX('Policy Characteristics'!H:H,MATCH($C1490,'Policy Characteristics'!$C:$C,0)))</f>
        <v>1</v>
      </c>
      <c r="O1490" s="276" t="str">
        <f>IF(ISBLANK(INDEX('Policy Characteristics'!I:I,MATCH($C1490,'Policy Characteristics'!$C:$C,0))),"",INDEX('Policy Characteristics'!I:I,MATCH($C1490,'Policy Characteristics'!$C:$C,0)))</f>
        <v>weight</v>
      </c>
      <c r="P1490" s="276" t="str">
        <f>IF(ISBLANK(INDEX('Policy Characteristics'!J:J,MATCH($C1490,'Policy Characteristics'!$C:$C,0))),"",INDEX('Policy Characteristics'!J:J,MATCH($C1490,'Policy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0" s="276" t="str">
        <f>IF(ISBLANK(INDEX('Policy Characteristics'!K:K,MATCH($C1490,'Policy Characteristics'!$C:$C,0))),"",INDEX('Policy Characteristics'!K:K,MATCH($C1490,'Policy Characteristics'!$C:$C,0)))</f>
        <v>io-model.html</v>
      </c>
      <c r="R1490" s="276" t="str">
        <f>IF(ISBLANK(INDEX('Policy Characteristics'!L:L,MATCH($C1490,'Policy Characteristics'!$C:$C,0))),"",INDEX('Policy Characteristics'!L:L,MATCH($C1490,'Policy Characteristics'!$C:$C,0)))</f>
        <v/>
      </c>
    </row>
    <row r="1491" spans="1:18" x14ac:dyDescent="0.25">
      <c r="A1491" s="276" t="str">
        <f>IF(ISBLANK(INDEX('Policy Characteristics'!A:A,MATCH($C1491,'Policy Characteristics'!$C:$C,0))),"",INDEX('Policy Characteristics'!A:A,MATCH($C1491,'Policy Characteristics'!$C:$C,0)))</f>
        <v>Government Revenue Accounting</v>
      </c>
      <c r="B1491" s="285" t="str">
        <f>IF(ISBLANK(INDEX('Policy Characteristics'!B:B,MATCH($C1491,'Policy Characteristics'!$C:$C,0))),"",INDEX('Policy Characteristics'!B:B,MATCH($C1491,'Policy Characteristics'!$C:$C,0)))</f>
        <v>Fuel Subsidy</v>
      </c>
      <c r="C1491" t="s">
        <v>2993</v>
      </c>
      <c r="D1491" s="1" t="s">
        <v>2996</v>
      </c>
      <c r="F1491" s="1" t="s">
        <v>3001</v>
      </c>
      <c r="H1491" s="44">
        <v>575</v>
      </c>
      <c r="I1491" s="345" t="s">
        <v>44</v>
      </c>
      <c r="J1491" s="277" t="str">
        <f>IF(ISBLANK(INDEX('Policy Characteristics'!D:D,MATCH($C1491,'Policy Characteristics'!$C:$C,0))),"",INDEX('Policy Characteristics'!D:D,MATCH($C1491,'Policy Characteristics'!$C:$C,0)))</f>
        <v/>
      </c>
      <c r="K1491" s="276" t="str">
        <f>IF(ISBLANK(INDEX('Policy Characteristics'!E:E,MATCH($C1491,'Policy Characteristics'!$C:$C,0))),"",INDEX('Policy Characteristics'!E:E,MATCH($C1491,'Policy Characteristics'!$C:$C,0)))</f>
        <v>GRA fuel subsidy</v>
      </c>
      <c r="L1491" s="276">
        <f>IF(ISBLANK(INDEX('Policy Characteristics'!F:F,MATCH($C1491,'Policy Characteristics'!$C:$C,0))),"",INDEX('Policy Characteristics'!F:F,MATCH($C1491,'Policy Characteristics'!$C:$C,0)))</f>
        <v>0</v>
      </c>
      <c r="M1491" s="276">
        <f>IF(ISBLANK(INDEX('Policy Characteristics'!G:G,MATCH($C1491,'Policy Characteristics'!$C:$C,0))),"",INDEX('Policy Characteristics'!G:G,MATCH($C1491,'Policy Characteristics'!$C:$C,0)))</f>
        <v>10</v>
      </c>
      <c r="N1491" s="276">
        <f>IF(ISBLANK(INDEX('Policy Characteristics'!H:H,MATCH($C1491,'Policy Characteristics'!$C:$C,0))),"",INDEX('Policy Characteristics'!H:H,MATCH($C1491,'Policy Characteristics'!$C:$C,0)))</f>
        <v>1</v>
      </c>
      <c r="O1491" s="276" t="str">
        <f>IF(ISBLANK(INDEX('Policy Characteristics'!I:I,MATCH($C1491,'Policy Characteristics'!$C:$C,0))),"",INDEX('Policy Characteristics'!I:I,MATCH($C1491,'Policy Characteristics'!$C:$C,0)))</f>
        <v>weight</v>
      </c>
      <c r="P1491" s="276" t="str">
        <f>IF(ISBLANK(INDEX('Policy Characteristics'!J:J,MATCH($C1491,'Policy Characteristics'!$C:$C,0))),"",INDEX('Policy Characteristics'!J:J,MATCH($C1491,'Policy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1" s="276" t="str">
        <f>IF(ISBLANK(INDEX('Policy Characteristics'!K:K,MATCH($C1491,'Policy Characteristics'!$C:$C,0))),"",INDEX('Policy Characteristics'!K:K,MATCH($C1491,'Policy Characteristics'!$C:$C,0)))</f>
        <v>io-model.html</v>
      </c>
      <c r="R1491" s="276" t="str">
        <f>IF(ISBLANK(INDEX('Policy Characteristics'!L:L,MATCH($C1491,'Policy Characteristics'!$C:$C,0))),"",INDEX('Policy Characteristics'!L:L,MATCH($C1491,'Policy Characteristics'!$C:$C,0)))</f>
        <v/>
      </c>
    </row>
    <row r="1492" spans="1:18" x14ac:dyDescent="0.25">
      <c r="A1492" s="276" t="str">
        <f>IF(ISBLANK(INDEX('Policy Characteristics'!A:A,MATCH($C1492,'Policy Characteristics'!$C:$C,0))),"",INDEX('Policy Characteristics'!A:A,MATCH($C1492,'Policy Characteristics'!$C:$C,0)))</f>
        <v>Government Revenue Accounting</v>
      </c>
      <c r="B1492" s="285" t="str">
        <f>IF(ISBLANK(INDEX('Policy Characteristics'!B:B,MATCH($C1492,'Policy Characteristics'!$C:$C,0))),"",INDEX('Policy Characteristics'!B:B,MATCH($C1492,'Policy Characteristics'!$C:$C,0)))</f>
        <v>Fuel Subsidy</v>
      </c>
      <c r="C1492" s="276" t="str">
        <f t="shared" ref="C1492:C1495" si="82">C$1491</f>
        <v>GRA for Fuel Subsidies</v>
      </c>
      <c r="D1492" s="1" t="s">
        <v>2997</v>
      </c>
      <c r="F1492" s="1" t="s">
        <v>3015</v>
      </c>
      <c r="H1492" s="44">
        <v>576</v>
      </c>
      <c r="I1492" s="349" t="str">
        <f t="shared" ref="I1492:I1495" si="83">I$1491</f>
        <v>Yes</v>
      </c>
      <c r="J1492" s="277" t="str">
        <f>IF(ISBLANK(INDEX('Policy Characteristics'!D:D,MATCH($C1492,'Policy Characteristics'!$C:$C,0))),"",INDEX('Policy Characteristics'!D:D,MATCH($C1492,'Policy Characteristics'!$C:$C,0)))</f>
        <v/>
      </c>
      <c r="K1492" s="276" t="str">
        <f>IF(ISBLANK(INDEX('Policy Characteristics'!E:E,MATCH($C1492,'Policy Characteristics'!$C:$C,0))),"",INDEX('Policy Characteristics'!E:E,MATCH($C1492,'Policy Characteristics'!$C:$C,0)))</f>
        <v>GRA fuel subsidy</v>
      </c>
      <c r="L1492" s="276">
        <f>IF(ISBLANK(INDEX('Policy Characteristics'!F:F,MATCH($C1492,'Policy Characteristics'!$C:$C,0))),"",INDEX('Policy Characteristics'!F:F,MATCH($C1492,'Policy Characteristics'!$C:$C,0)))</f>
        <v>0</v>
      </c>
      <c r="M1492" s="276">
        <f>IF(ISBLANK(INDEX('Policy Characteristics'!G:G,MATCH($C1492,'Policy Characteristics'!$C:$C,0))),"",INDEX('Policy Characteristics'!G:G,MATCH($C1492,'Policy Characteristics'!$C:$C,0)))</f>
        <v>10</v>
      </c>
      <c r="N1492" s="276">
        <f>IF(ISBLANK(INDEX('Policy Characteristics'!H:H,MATCH($C1492,'Policy Characteristics'!$C:$C,0))),"",INDEX('Policy Characteristics'!H:H,MATCH($C1492,'Policy Characteristics'!$C:$C,0)))</f>
        <v>1</v>
      </c>
      <c r="O1492" s="276" t="str">
        <f>IF(ISBLANK(INDEX('Policy Characteristics'!I:I,MATCH($C1492,'Policy Characteristics'!$C:$C,0))),"",INDEX('Policy Characteristics'!I:I,MATCH($C1492,'Policy Characteristics'!$C:$C,0)))</f>
        <v>weight</v>
      </c>
      <c r="P1492" s="276" t="str">
        <f>IF(ISBLANK(INDEX('Policy Characteristics'!J:J,MATCH($C1492,'Policy Characteristics'!$C:$C,0))),"",INDEX('Policy Characteristics'!J:J,MATCH($C1492,'Policy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2" s="276" t="str">
        <f>IF(ISBLANK(INDEX('Policy Characteristics'!K:K,MATCH($C1492,'Policy Characteristics'!$C:$C,0))),"",INDEX('Policy Characteristics'!K:K,MATCH($C1492,'Policy Characteristics'!$C:$C,0)))</f>
        <v>io-model.html</v>
      </c>
      <c r="R1492" s="276" t="str">
        <f>IF(ISBLANK(INDEX('Policy Characteristics'!L:L,MATCH($C1492,'Policy Characteristics'!$C:$C,0))),"",INDEX('Policy Characteristics'!L:L,MATCH($C1492,'Policy Characteristics'!$C:$C,0)))</f>
        <v/>
      </c>
    </row>
    <row r="1493" spans="1:18" x14ac:dyDescent="0.25">
      <c r="A1493" s="276" t="str">
        <f>IF(ISBLANK(INDEX('Policy Characteristics'!A:A,MATCH($C1493,'Policy Characteristics'!$C:$C,0))),"",INDEX('Policy Characteristics'!A:A,MATCH($C1493,'Policy Characteristics'!$C:$C,0)))</f>
        <v>Government Revenue Accounting</v>
      </c>
      <c r="B1493" s="285" t="str">
        <f>IF(ISBLANK(INDEX('Policy Characteristics'!B:B,MATCH($C1493,'Policy Characteristics'!$C:$C,0))),"",INDEX('Policy Characteristics'!B:B,MATCH($C1493,'Policy Characteristics'!$C:$C,0)))</f>
        <v>Fuel Subsidy</v>
      </c>
      <c r="C1493" s="276" t="str">
        <f t="shared" si="82"/>
        <v>GRA for Fuel Subsidies</v>
      </c>
      <c r="D1493" s="1" t="s">
        <v>2998</v>
      </c>
      <c r="F1493" s="1" t="s">
        <v>3002</v>
      </c>
      <c r="H1493" s="44">
        <v>577</v>
      </c>
      <c r="I1493" s="349" t="str">
        <f t="shared" si="83"/>
        <v>Yes</v>
      </c>
      <c r="J1493" s="277" t="str">
        <f>IF(ISBLANK(INDEX('Policy Characteristics'!D:D,MATCH($C1493,'Policy Characteristics'!$C:$C,0))),"",INDEX('Policy Characteristics'!D:D,MATCH($C1493,'Policy Characteristics'!$C:$C,0)))</f>
        <v/>
      </c>
      <c r="K1493" s="276" t="str">
        <f>IF(ISBLANK(INDEX('Policy Characteristics'!E:E,MATCH($C1493,'Policy Characteristics'!$C:$C,0))),"",INDEX('Policy Characteristics'!E:E,MATCH($C1493,'Policy Characteristics'!$C:$C,0)))</f>
        <v>GRA fuel subsidy</v>
      </c>
      <c r="L1493" s="276">
        <f>IF(ISBLANK(INDEX('Policy Characteristics'!F:F,MATCH($C1493,'Policy Characteristics'!$C:$C,0))),"",INDEX('Policy Characteristics'!F:F,MATCH($C1493,'Policy Characteristics'!$C:$C,0)))</f>
        <v>0</v>
      </c>
      <c r="M1493" s="276">
        <f>IF(ISBLANK(INDEX('Policy Characteristics'!G:G,MATCH($C1493,'Policy Characteristics'!$C:$C,0))),"",INDEX('Policy Characteristics'!G:G,MATCH($C1493,'Policy Characteristics'!$C:$C,0)))</f>
        <v>10</v>
      </c>
      <c r="N1493" s="276">
        <f>IF(ISBLANK(INDEX('Policy Characteristics'!H:H,MATCH($C1493,'Policy Characteristics'!$C:$C,0))),"",INDEX('Policy Characteristics'!H:H,MATCH($C1493,'Policy Characteristics'!$C:$C,0)))</f>
        <v>1</v>
      </c>
      <c r="O1493" s="276" t="str">
        <f>IF(ISBLANK(INDEX('Policy Characteristics'!I:I,MATCH($C1493,'Policy Characteristics'!$C:$C,0))),"",INDEX('Policy Characteristics'!I:I,MATCH($C1493,'Policy Characteristics'!$C:$C,0)))</f>
        <v>weight</v>
      </c>
      <c r="P1493" s="276" t="str">
        <f>IF(ISBLANK(INDEX('Policy Characteristics'!J:J,MATCH($C1493,'Policy Characteristics'!$C:$C,0))),"",INDEX('Policy Characteristics'!J:J,MATCH($C1493,'Policy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3" s="276" t="str">
        <f>IF(ISBLANK(INDEX('Policy Characteristics'!K:K,MATCH($C1493,'Policy Characteristics'!$C:$C,0))),"",INDEX('Policy Characteristics'!K:K,MATCH($C1493,'Policy Characteristics'!$C:$C,0)))</f>
        <v>io-model.html</v>
      </c>
      <c r="R1493" s="276" t="str">
        <f>IF(ISBLANK(INDEX('Policy Characteristics'!L:L,MATCH($C1493,'Policy Characteristics'!$C:$C,0))),"",INDEX('Policy Characteristics'!L:L,MATCH($C1493,'Policy Characteristics'!$C:$C,0)))</f>
        <v/>
      </c>
    </row>
    <row r="1494" spans="1:18" x14ac:dyDescent="0.25">
      <c r="A1494" s="276" t="str">
        <f>IF(ISBLANK(INDEX('Policy Characteristics'!A:A,MATCH($C1494,'Policy Characteristics'!$C:$C,0))),"",INDEX('Policy Characteristics'!A:A,MATCH($C1494,'Policy Characteristics'!$C:$C,0)))</f>
        <v>Government Revenue Accounting</v>
      </c>
      <c r="B1494" s="285" t="str">
        <f>IF(ISBLANK(INDEX('Policy Characteristics'!B:B,MATCH($C1494,'Policy Characteristics'!$C:$C,0))),"",INDEX('Policy Characteristics'!B:B,MATCH($C1494,'Policy Characteristics'!$C:$C,0)))</f>
        <v>Fuel Subsidy</v>
      </c>
      <c r="C1494" s="276" t="str">
        <f t="shared" si="82"/>
        <v>GRA for Fuel Subsidies</v>
      </c>
      <c r="D1494" s="1" t="s">
        <v>2999</v>
      </c>
      <c r="F1494" s="1" t="s">
        <v>3003</v>
      </c>
      <c r="H1494" s="44">
        <v>578</v>
      </c>
      <c r="I1494" s="349" t="str">
        <f t="shared" si="83"/>
        <v>Yes</v>
      </c>
      <c r="J1494" s="277" t="str">
        <f>IF(ISBLANK(INDEX('Policy Characteristics'!D:D,MATCH($C1494,'Policy Characteristics'!$C:$C,0))),"",INDEX('Policy Characteristics'!D:D,MATCH($C1494,'Policy Characteristics'!$C:$C,0)))</f>
        <v/>
      </c>
      <c r="K1494" s="276" t="str">
        <f>IF(ISBLANK(INDEX('Policy Characteristics'!E:E,MATCH($C1494,'Policy Characteristics'!$C:$C,0))),"",INDEX('Policy Characteristics'!E:E,MATCH($C1494,'Policy Characteristics'!$C:$C,0)))</f>
        <v>GRA fuel subsidy</v>
      </c>
      <c r="L1494" s="276">
        <f>IF(ISBLANK(INDEX('Policy Characteristics'!F:F,MATCH($C1494,'Policy Characteristics'!$C:$C,0))),"",INDEX('Policy Characteristics'!F:F,MATCH($C1494,'Policy Characteristics'!$C:$C,0)))</f>
        <v>0</v>
      </c>
      <c r="M1494" s="276">
        <f>IF(ISBLANK(INDEX('Policy Characteristics'!G:G,MATCH($C1494,'Policy Characteristics'!$C:$C,0))),"",INDEX('Policy Characteristics'!G:G,MATCH($C1494,'Policy Characteristics'!$C:$C,0)))</f>
        <v>10</v>
      </c>
      <c r="N1494" s="276">
        <f>IF(ISBLANK(INDEX('Policy Characteristics'!H:H,MATCH($C1494,'Policy Characteristics'!$C:$C,0))),"",INDEX('Policy Characteristics'!H:H,MATCH($C1494,'Policy Characteristics'!$C:$C,0)))</f>
        <v>1</v>
      </c>
      <c r="O1494" s="276" t="str">
        <f>IF(ISBLANK(INDEX('Policy Characteristics'!I:I,MATCH($C1494,'Policy Characteristics'!$C:$C,0))),"",INDEX('Policy Characteristics'!I:I,MATCH($C1494,'Policy Characteristics'!$C:$C,0)))</f>
        <v>weight</v>
      </c>
      <c r="P1494" s="276" t="str">
        <f>IF(ISBLANK(INDEX('Policy Characteristics'!J:J,MATCH($C1494,'Policy Characteristics'!$C:$C,0))),"",INDEX('Policy Characteristics'!J:J,MATCH($C1494,'Policy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4" s="276" t="str">
        <f>IF(ISBLANK(INDEX('Policy Characteristics'!K:K,MATCH($C1494,'Policy Characteristics'!$C:$C,0))),"",INDEX('Policy Characteristics'!K:K,MATCH($C1494,'Policy Characteristics'!$C:$C,0)))</f>
        <v>io-model.html</v>
      </c>
      <c r="R1494" s="276" t="str">
        <f>IF(ISBLANK(INDEX('Policy Characteristics'!L:L,MATCH($C1494,'Policy Characteristics'!$C:$C,0))),"",INDEX('Policy Characteristics'!L:L,MATCH($C1494,'Policy Characteristics'!$C:$C,0)))</f>
        <v/>
      </c>
    </row>
    <row r="1495" spans="1:18" x14ac:dyDescent="0.25">
      <c r="A1495" s="276" t="str">
        <f>IF(ISBLANK(INDEX('Policy Characteristics'!A:A,MATCH($C1495,'Policy Characteristics'!$C:$C,0))),"",INDEX('Policy Characteristics'!A:A,MATCH($C1495,'Policy Characteristics'!$C:$C,0)))</f>
        <v>Government Revenue Accounting</v>
      </c>
      <c r="B1495" s="285" t="str">
        <f>IF(ISBLANK(INDEX('Policy Characteristics'!B:B,MATCH($C1495,'Policy Characteristics'!$C:$C,0))),"",INDEX('Policy Characteristics'!B:B,MATCH($C1495,'Policy Characteristics'!$C:$C,0)))</f>
        <v>Fuel Subsidy</v>
      </c>
      <c r="C1495" s="276" t="str">
        <f t="shared" si="82"/>
        <v>GRA for Fuel Subsidies</v>
      </c>
      <c r="D1495" s="1" t="s">
        <v>3000</v>
      </c>
      <c r="F1495" s="1" t="s">
        <v>3004</v>
      </c>
      <c r="H1495" s="44">
        <v>579</v>
      </c>
      <c r="I1495" s="349" t="str">
        <f t="shared" si="83"/>
        <v>Yes</v>
      </c>
      <c r="J1495" s="277" t="str">
        <f>IF(ISBLANK(INDEX('Policy Characteristics'!D:D,MATCH($C1495,'Policy Characteristics'!$C:$C,0))),"",INDEX('Policy Characteristics'!D:D,MATCH($C1495,'Policy Characteristics'!$C:$C,0)))</f>
        <v/>
      </c>
      <c r="K1495" s="276" t="str">
        <f>IF(ISBLANK(INDEX('Policy Characteristics'!E:E,MATCH($C1495,'Policy Characteristics'!$C:$C,0))),"",INDEX('Policy Characteristics'!E:E,MATCH($C1495,'Policy Characteristics'!$C:$C,0)))</f>
        <v>GRA fuel subsidy</v>
      </c>
      <c r="L1495" s="276">
        <f>IF(ISBLANK(INDEX('Policy Characteristics'!F:F,MATCH($C1495,'Policy Characteristics'!$C:$C,0))),"",INDEX('Policy Characteristics'!F:F,MATCH($C1495,'Policy Characteristics'!$C:$C,0)))</f>
        <v>0</v>
      </c>
      <c r="M1495" s="276">
        <f>IF(ISBLANK(INDEX('Policy Characteristics'!G:G,MATCH($C1495,'Policy Characteristics'!$C:$C,0))),"",INDEX('Policy Characteristics'!G:G,MATCH($C1495,'Policy Characteristics'!$C:$C,0)))</f>
        <v>10</v>
      </c>
      <c r="N1495" s="276">
        <f>IF(ISBLANK(INDEX('Policy Characteristics'!H:H,MATCH($C1495,'Policy Characteristics'!$C:$C,0))),"",INDEX('Policy Characteristics'!H:H,MATCH($C1495,'Policy Characteristics'!$C:$C,0)))</f>
        <v>1</v>
      </c>
      <c r="O1495" s="276" t="str">
        <f>IF(ISBLANK(INDEX('Policy Characteristics'!I:I,MATCH($C1495,'Policy Characteristics'!$C:$C,0))),"",INDEX('Policy Characteristics'!I:I,MATCH($C1495,'Policy Characteristics'!$C:$C,0)))</f>
        <v>weight</v>
      </c>
      <c r="P1495" s="276" t="str">
        <f>IF(ISBLANK(INDEX('Policy Characteristics'!J:J,MATCH($C1495,'Policy Characteristics'!$C:$C,0))),"",INDEX('Policy Characteristics'!J:J,MATCH($C1495,'Policy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5" s="276" t="str">
        <f>IF(ISBLANK(INDEX('Policy Characteristics'!K:K,MATCH($C1495,'Policy Characteristics'!$C:$C,0))),"",INDEX('Policy Characteristics'!K:K,MATCH($C1495,'Policy Characteristics'!$C:$C,0)))</f>
        <v>io-model.html</v>
      </c>
      <c r="R1495" s="276" t="str">
        <f>IF(ISBLANK(INDEX('Policy Characteristics'!L:L,MATCH($C1495,'Policy Characteristics'!$C:$C,0))),"",INDEX('Policy Characteristics'!L:L,MATCH($C1495,'Policy Characteristics'!$C:$C,0)))</f>
        <v/>
      </c>
    </row>
    <row r="1496" spans="1:18" x14ac:dyDescent="0.25">
      <c r="A1496" s="276" t="str">
        <f>IF(ISBLANK(INDEX('Policy Characteristics'!A:A,MATCH($C1496,'Policy Characteristics'!$C:$C,0))),"",INDEX('Policy Characteristics'!A:A,MATCH($C1496,'Policy Characteristics'!$C:$C,0)))</f>
        <v>Government Revenue Accounting</v>
      </c>
      <c r="B1496" s="285" t="str">
        <f>IF(ISBLANK(INDEX('Policy Characteristics'!B:B,MATCH($C1496,'Policy Characteristics'!$C:$C,0))),"",INDEX('Policy Characteristics'!B:B,MATCH($C1496,'Policy Characteristics'!$C:$C,0)))</f>
        <v>National Debt Interest</v>
      </c>
      <c r="C1496" t="s">
        <v>2994</v>
      </c>
      <c r="D1496" s="1" t="s">
        <v>2996</v>
      </c>
      <c r="F1496" s="1" t="s">
        <v>3001</v>
      </c>
      <c r="H1496" s="44">
        <v>580</v>
      </c>
      <c r="I1496" s="345" t="s">
        <v>44</v>
      </c>
      <c r="J1496" s="277" t="str">
        <f>IF(ISBLANK(INDEX('Policy Characteristics'!D:D,MATCH($C1496,'Policy Characteristics'!$C:$C,0))),"",INDEX('Policy Characteristics'!D:D,MATCH($C1496,'Policy Characteristics'!$C:$C,0)))</f>
        <v/>
      </c>
      <c r="K1496" s="276" t="str">
        <f>IF(ISBLANK(INDEX('Policy Characteristics'!E:E,MATCH($C1496,'Policy Characteristics'!$C:$C,0))),"",INDEX('Policy Characteristics'!E:E,MATCH($C1496,'Policy Characteristics'!$C:$C,0)))</f>
        <v>GRA national debt interest</v>
      </c>
      <c r="L1496" s="276">
        <f>IF(ISBLANK(INDEX('Policy Characteristics'!F:F,MATCH($C1496,'Policy Characteristics'!$C:$C,0))),"",INDEX('Policy Characteristics'!F:F,MATCH($C1496,'Policy Characteristics'!$C:$C,0)))</f>
        <v>0</v>
      </c>
      <c r="M1496" s="276">
        <f>IF(ISBLANK(INDEX('Policy Characteristics'!G:G,MATCH($C1496,'Policy Characteristics'!$C:$C,0))),"",INDEX('Policy Characteristics'!G:G,MATCH($C1496,'Policy Characteristics'!$C:$C,0)))</f>
        <v>10</v>
      </c>
      <c r="N1496" s="276">
        <f>IF(ISBLANK(INDEX('Policy Characteristics'!H:H,MATCH($C1496,'Policy Characteristics'!$C:$C,0))),"",INDEX('Policy Characteristics'!H:H,MATCH($C1496,'Policy Characteristics'!$C:$C,0)))</f>
        <v>1</v>
      </c>
      <c r="O1496" s="276" t="str">
        <f>IF(ISBLANK(INDEX('Policy Characteristics'!I:I,MATCH($C1496,'Policy Characteristics'!$C:$C,0))),"",INDEX('Policy Characteristics'!I:I,MATCH($C1496,'Policy Characteristics'!$C:$C,0)))</f>
        <v>weight</v>
      </c>
      <c r="P1496" s="276" t="str">
        <f>IF(ISBLANK(INDEX('Policy Characteristics'!J:J,MATCH($C1496,'Policy Characteristics'!$C:$C,0))),"",INDEX('Policy Characteristics'!J:J,MATCH($C1496,'Policy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6" s="276" t="str">
        <f>IF(ISBLANK(INDEX('Policy Characteristics'!K:K,MATCH($C1496,'Policy Characteristics'!$C:$C,0))),"",INDEX('Policy Characteristics'!K:K,MATCH($C1496,'Policy Characteristics'!$C:$C,0)))</f>
        <v>io-model.html</v>
      </c>
      <c r="R1496" s="276" t="str">
        <f>IF(ISBLANK(INDEX('Policy Characteristics'!L:L,MATCH($C1496,'Policy Characteristics'!$C:$C,0))),"",INDEX('Policy Characteristics'!L:L,MATCH($C1496,'Policy Characteristics'!$C:$C,0)))</f>
        <v/>
      </c>
    </row>
    <row r="1497" spans="1:18" x14ac:dyDescent="0.25">
      <c r="A1497" s="276" t="str">
        <f>IF(ISBLANK(INDEX('Policy Characteristics'!A:A,MATCH($C1497,'Policy Characteristics'!$C:$C,0))),"",INDEX('Policy Characteristics'!A:A,MATCH($C1497,'Policy Characteristics'!$C:$C,0)))</f>
        <v>Government Revenue Accounting</v>
      </c>
      <c r="B1497" s="285" t="str">
        <f>IF(ISBLANK(INDEX('Policy Characteristics'!B:B,MATCH($C1497,'Policy Characteristics'!$C:$C,0))),"",INDEX('Policy Characteristics'!B:B,MATCH($C1497,'Policy Characteristics'!$C:$C,0)))</f>
        <v>National Debt Interest</v>
      </c>
      <c r="C1497" s="276" t="str">
        <f t="shared" ref="C1497:C1500" si="84">C$1496</f>
        <v>GRA for National Debt Interest</v>
      </c>
      <c r="D1497" s="1" t="s">
        <v>2997</v>
      </c>
      <c r="F1497" s="1" t="s">
        <v>3015</v>
      </c>
      <c r="H1497" s="44">
        <v>581</v>
      </c>
      <c r="I1497" s="349" t="str">
        <f t="shared" ref="I1497:I1500" si="85">I$1496</f>
        <v>Yes</v>
      </c>
      <c r="J1497" s="277" t="str">
        <f>IF(ISBLANK(INDEX('Policy Characteristics'!D:D,MATCH($C1497,'Policy Characteristics'!$C:$C,0))),"",INDEX('Policy Characteristics'!D:D,MATCH($C1497,'Policy Characteristics'!$C:$C,0)))</f>
        <v/>
      </c>
      <c r="K1497" s="276" t="str">
        <f>IF(ISBLANK(INDEX('Policy Characteristics'!E:E,MATCH($C1497,'Policy Characteristics'!$C:$C,0))),"",INDEX('Policy Characteristics'!E:E,MATCH($C1497,'Policy Characteristics'!$C:$C,0)))</f>
        <v>GRA national debt interest</v>
      </c>
      <c r="L1497" s="276">
        <f>IF(ISBLANK(INDEX('Policy Characteristics'!F:F,MATCH($C1497,'Policy Characteristics'!$C:$C,0))),"",INDEX('Policy Characteristics'!F:F,MATCH($C1497,'Policy Characteristics'!$C:$C,0)))</f>
        <v>0</v>
      </c>
      <c r="M1497" s="276">
        <f>IF(ISBLANK(INDEX('Policy Characteristics'!G:G,MATCH($C1497,'Policy Characteristics'!$C:$C,0))),"",INDEX('Policy Characteristics'!G:G,MATCH($C1497,'Policy Characteristics'!$C:$C,0)))</f>
        <v>10</v>
      </c>
      <c r="N1497" s="276">
        <f>IF(ISBLANK(INDEX('Policy Characteristics'!H:H,MATCH($C1497,'Policy Characteristics'!$C:$C,0))),"",INDEX('Policy Characteristics'!H:H,MATCH($C1497,'Policy Characteristics'!$C:$C,0)))</f>
        <v>1</v>
      </c>
      <c r="O1497" s="276" t="str">
        <f>IF(ISBLANK(INDEX('Policy Characteristics'!I:I,MATCH($C1497,'Policy Characteristics'!$C:$C,0))),"",INDEX('Policy Characteristics'!I:I,MATCH($C1497,'Policy Characteristics'!$C:$C,0)))</f>
        <v>weight</v>
      </c>
      <c r="P1497" s="276" t="str">
        <f>IF(ISBLANK(INDEX('Policy Characteristics'!J:J,MATCH($C1497,'Policy Characteristics'!$C:$C,0))),"",INDEX('Policy Characteristics'!J:J,MATCH($C1497,'Policy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7" s="276" t="str">
        <f>IF(ISBLANK(INDEX('Policy Characteristics'!K:K,MATCH($C1497,'Policy Characteristics'!$C:$C,0))),"",INDEX('Policy Characteristics'!K:K,MATCH($C1497,'Policy Characteristics'!$C:$C,0)))</f>
        <v>io-model.html</v>
      </c>
      <c r="R1497" s="276" t="str">
        <f>IF(ISBLANK(INDEX('Policy Characteristics'!L:L,MATCH($C1497,'Policy Characteristics'!$C:$C,0))),"",INDEX('Policy Characteristics'!L:L,MATCH($C1497,'Policy Characteristics'!$C:$C,0)))</f>
        <v/>
      </c>
    </row>
    <row r="1498" spans="1:18" x14ac:dyDescent="0.25">
      <c r="A1498" s="276" t="str">
        <f>IF(ISBLANK(INDEX('Policy Characteristics'!A:A,MATCH($C1498,'Policy Characteristics'!$C:$C,0))),"",INDEX('Policy Characteristics'!A:A,MATCH($C1498,'Policy Characteristics'!$C:$C,0)))</f>
        <v>Government Revenue Accounting</v>
      </c>
      <c r="B1498" s="285" t="str">
        <f>IF(ISBLANK(INDEX('Policy Characteristics'!B:B,MATCH($C1498,'Policy Characteristics'!$C:$C,0))),"",INDEX('Policy Characteristics'!B:B,MATCH($C1498,'Policy Characteristics'!$C:$C,0)))</f>
        <v>National Debt Interest</v>
      </c>
      <c r="C1498" s="276" t="str">
        <f t="shared" si="84"/>
        <v>GRA for National Debt Interest</v>
      </c>
      <c r="D1498" s="1" t="s">
        <v>2998</v>
      </c>
      <c r="F1498" s="1" t="s">
        <v>3002</v>
      </c>
      <c r="H1498" s="44">
        <v>582</v>
      </c>
      <c r="I1498" s="349" t="str">
        <f t="shared" si="85"/>
        <v>Yes</v>
      </c>
      <c r="J1498" s="277" t="str">
        <f>IF(ISBLANK(INDEX('Policy Characteristics'!D:D,MATCH($C1498,'Policy Characteristics'!$C:$C,0))),"",INDEX('Policy Characteristics'!D:D,MATCH($C1498,'Policy Characteristics'!$C:$C,0)))</f>
        <v/>
      </c>
      <c r="K1498" s="276" t="str">
        <f>IF(ISBLANK(INDEX('Policy Characteristics'!E:E,MATCH($C1498,'Policy Characteristics'!$C:$C,0))),"",INDEX('Policy Characteristics'!E:E,MATCH($C1498,'Policy Characteristics'!$C:$C,0)))</f>
        <v>GRA national debt interest</v>
      </c>
      <c r="L1498" s="276">
        <f>IF(ISBLANK(INDEX('Policy Characteristics'!F:F,MATCH($C1498,'Policy Characteristics'!$C:$C,0))),"",INDEX('Policy Characteristics'!F:F,MATCH($C1498,'Policy Characteristics'!$C:$C,0)))</f>
        <v>0</v>
      </c>
      <c r="M1498" s="276">
        <f>IF(ISBLANK(INDEX('Policy Characteristics'!G:G,MATCH($C1498,'Policy Characteristics'!$C:$C,0))),"",INDEX('Policy Characteristics'!G:G,MATCH($C1498,'Policy Characteristics'!$C:$C,0)))</f>
        <v>10</v>
      </c>
      <c r="N1498" s="276">
        <f>IF(ISBLANK(INDEX('Policy Characteristics'!H:H,MATCH($C1498,'Policy Characteristics'!$C:$C,0))),"",INDEX('Policy Characteristics'!H:H,MATCH($C1498,'Policy Characteristics'!$C:$C,0)))</f>
        <v>1</v>
      </c>
      <c r="O1498" s="276" t="str">
        <f>IF(ISBLANK(INDEX('Policy Characteristics'!I:I,MATCH($C1498,'Policy Characteristics'!$C:$C,0))),"",INDEX('Policy Characteristics'!I:I,MATCH($C1498,'Policy Characteristics'!$C:$C,0)))</f>
        <v>weight</v>
      </c>
      <c r="P1498" s="276" t="str">
        <f>IF(ISBLANK(INDEX('Policy Characteristics'!J:J,MATCH($C1498,'Policy Characteristics'!$C:$C,0))),"",INDEX('Policy Characteristics'!J:J,MATCH($C1498,'Policy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8" s="276" t="str">
        <f>IF(ISBLANK(INDEX('Policy Characteristics'!K:K,MATCH($C1498,'Policy Characteristics'!$C:$C,0))),"",INDEX('Policy Characteristics'!K:K,MATCH($C1498,'Policy Characteristics'!$C:$C,0)))</f>
        <v>io-model.html</v>
      </c>
      <c r="R1498" s="276" t="str">
        <f>IF(ISBLANK(INDEX('Policy Characteristics'!L:L,MATCH($C1498,'Policy Characteristics'!$C:$C,0))),"",INDEX('Policy Characteristics'!L:L,MATCH($C1498,'Policy Characteristics'!$C:$C,0)))</f>
        <v/>
      </c>
    </row>
    <row r="1499" spans="1:18" x14ac:dyDescent="0.25">
      <c r="A1499" s="276" t="str">
        <f>IF(ISBLANK(INDEX('Policy Characteristics'!A:A,MATCH($C1499,'Policy Characteristics'!$C:$C,0))),"",INDEX('Policy Characteristics'!A:A,MATCH($C1499,'Policy Characteristics'!$C:$C,0)))</f>
        <v>Government Revenue Accounting</v>
      </c>
      <c r="B1499" s="285" t="str">
        <f>IF(ISBLANK(INDEX('Policy Characteristics'!B:B,MATCH($C1499,'Policy Characteristics'!$C:$C,0))),"",INDEX('Policy Characteristics'!B:B,MATCH($C1499,'Policy Characteristics'!$C:$C,0)))</f>
        <v>National Debt Interest</v>
      </c>
      <c r="C1499" s="276" t="str">
        <f t="shared" si="84"/>
        <v>GRA for National Debt Interest</v>
      </c>
      <c r="D1499" s="1" t="s">
        <v>2999</v>
      </c>
      <c r="F1499" s="1" t="s">
        <v>3003</v>
      </c>
      <c r="H1499" s="44">
        <v>583</v>
      </c>
      <c r="I1499" s="349" t="str">
        <f t="shared" si="85"/>
        <v>Yes</v>
      </c>
      <c r="J1499" s="277" t="str">
        <f>IF(ISBLANK(INDEX('Policy Characteristics'!D:D,MATCH($C1499,'Policy Characteristics'!$C:$C,0))),"",INDEX('Policy Characteristics'!D:D,MATCH($C1499,'Policy Characteristics'!$C:$C,0)))</f>
        <v/>
      </c>
      <c r="K1499" s="276" t="str">
        <f>IF(ISBLANK(INDEX('Policy Characteristics'!E:E,MATCH($C1499,'Policy Characteristics'!$C:$C,0))),"",INDEX('Policy Characteristics'!E:E,MATCH($C1499,'Policy Characteristics'!$C:$C,0)))</f>
        <v>GRA national debt interest</v>
      </c>
      <c r="L1499" s="276">
        <f>IF(ISBLANK(INDEX('Policy Characteristics'!F:F,MATCH($C1499,'Policy Characteristics'!$C:$C,0))),"",INDEX('Policy Characteristics'!F:F,MATCH($C1499,'Policy Characteristics'!$C:$C,0)))</f>
        <v>0</v>
      </c>
      <c r="M1499" s="276">
        <f>IF(ISBLANK(INDEX('Policy Characteristics'!G:G,MATCH($C1499,'Policy Characteristics'!$C:$C,0))),"",INDEX('Policy Characteristics'!G:G,MATCH($C1499,'Policy Characteristics'!$C:$C,0)))</f>
        <v>10</v>
      </c>
      <c r="N1499" s="276">
        <f>IF(ISBLANK(INDEX('Policy Characteristics'!H:H,MATCH($C1499,'Policy Characteristics'!$C:$C,0))),"",INDEX('Policy Characteristics'!H:H,MATCH($C1499,'Policy Characteristics'!$C:$C,0)))</f>
        <v>1</v>
      </c>
      <c r="O1499" s="276" t="str">
        <f>IF(ISBLANK(INDEX('Policy Characteristics'!I:I,MATCH($C1499,'Policy Characteristics'!$C:$C,0))),"",INDEX('Policy Characteristics'!I:I,MATCH($C1499,'Policy Characteristics'!$C:$C,0)))</f>
        <v>weight</v>
      </c>
      <c r="P1499" s="276" t="str">
        <f>IF(ISBLANK(INDEX('Policy Characteristics'!J:J,MATCH($C1499,'Policy Characteristics'!$C:$C,0))),"",INDEX('Policy Characteristics'!J:J,MATCH($C1499,'Policy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499" s="276" t="str">
        <f>IF(ISBLANK(INDEX('Policy Characteristics'!K:K,MATCH($C1499,'Policy Characteristics'!$C:$C,0))),"",INDEX('Policy Characteristics'!K:K,MATCH($C1499,'Policy Characteristics'!$C:$C,0)))</f>
        <v>io-model.html</v>
      </c>
      <c r="R1499" s="276" t="str">
        <f>IF(ISBLANK(INDEX('Policy Characteristics'!L:L,MATCH($C1499,'Policy Characteristics'!$C:$C,0))),"",INDEX('Policy Characteristics'!L:L,MATCH($C1499,'Policy Characteristics'!$C:$C,0)))</f>
        <v/>
      </c>
    </row>
    <row r="1500" spans="1:18" x14ac:dyDescent="0.25">
      <c r="A1500" s="276" t="str">
        <f>IF(ISBLANK(INDEX('Policy Characteristics'!A:A,MATCH($C1500,'Policy Characteristics'!$C:$C,0))),"",INDEX('Policy Characteristics'!A:A,MATCH($C1500,'Policy Characteristics'!$C:$C,0)))</f>
        <v>Government Revenue Accounting</v>
      </c>
      <c r="B1500" s="285" t="str">
        <f>IF(ISBLANK(INDEX('Policy Characteristics'!B:B,MATCH($C1500,'Policy Characteristics'!$C:$C,0))),"",INDEX('Policy Characteristics'!B:B,MATCH($C1500,'Policy Characteristics'!$C:$C,0)))</f>
        <v>National Debt Interest</v>
      </c>
      <c r="C1500" s="276" t="str">
        <f t="shared" si="84"/>
        <v>GRA for National Debt Interest</v>
      </c>
      <c r="D1500" s="1" t="s">
        <v>3000</v>
      </c>
      <c r="F1500" s="1" t="s">
        <v>3004</v>
      </c>
      <c r="H1500" s="44">
        <v>584</v>
      </c>
      <c r="I1500" s="349" t="str">
        <f t="shared" si="85"/>
        <v>Yes</v>
      </c>
      <c r="J1500" s="277" t="str">
        <f>IF(ISBLANK(INDEX('Policy Characteristics'!D:D,MATCH($C1500,'Policy Characteristics'!$C:$C,0))),"",INDEX('Policy Characteristics'!D:D,MATCH($C1500,'Policy Characteristics'!$C:$C,0)))</f>
        <v/>
      </c>
      <c r="K1500" s="276" t="str">
        <f>IF(ISBLANK(INDEX('Policy Characteristics'!E:E,MATCH($C1500,'Policy Characteristics'!$C:$C,0))),"",INDEX('Policy Characteristics'!E:E,MATCH($C1500,'Policy Characteristics'!$C:$C,0)))</f>
        <v>GRA national debt interest</v>
      </c>
      <c r="L1500" s="276">
        <f>IF(ISBLANK(INDEX('Policy Characteristics'!F:F,MATCH($C1500,'Policy Characteristics'!$C:$C,0))),"",INDEX('Policy Characteristics'!F:F,MATCH($C1500,'Policy Characteristics'!$C:$C,0)))</f>
        <v>0</v>
      </c>
      <c r="M1500" s="276">
        <f>IF(ISBLANK(INDEX('Policy Characteristics'!G:G,MATCH($C1500,'Policy Characteristics'!$C:$C,0))),"",INDEX('Policy Characteristics'!G:G,MATCH($C1500,'Policy Characteristics'!$C:$C,0)))</f>
        <v>10</v>
      </c>
      <c r="N1500" s="276">
        <f>IF(ISBLANK(INDEX('Policy Characteristics'!H:H,MATCH($C1500,'Policy Characteristics'!$C:$C,0))),"",INDEX('Policy Characteristics'!H:H,MATCH($C1500,'Policy Characteristics'!$C:$C,0)))</f>
        <v>1</v>
      </c>
      <c r="O1500" s="276" t="str">
        <f>IF(ISBLANK(INDEX('Policy Characteristics'!I:I,MATCH($C1500,'Policy Characteristics'!$C:$C,0))),"",INDEX('Policy Characteristics'!I:I,MATCH($C1500,'Policy Characteristics'!$C:$C,0)))</f>
        <v>weight</v>
      </c>
      <c r="P1500" s="276" t="str">
        <f>IF(ISBLANK(INDEX('Policy Characteristics'!J:J,MATCH($C1500,'Policy Characteristics'!$C:$C,0))),"",INDEX('Policy Characteristics'!J:J,MATCH($C1500,'Policy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0" s="276" t="str">
        <f>IF(ISBLANK(INDEX('Policy Characteristics'!K:K,MATCH($C1500,'Policy Characteristics'!$C:$C,0))),"",INDEX('Policy Characteristics'!K:K,MATCH($C1500,'Policy Characteristics'!$C:$C,0)))</f>
        <v>io-model.html</v>
      </c>
      <c r="R1500" s="276" t="str">
        <f>IF(ISBLANK(INDEX('Policy Characteristics'!L:L,MATCH($C1500,'Policy Characteristics'!$C:$C,0))),"",INDEX('Policy Characteristics'!L:L,MATCH($C1500,'Policy Characteristics'!$C:$C,0)))</f>
        <v/>
      </c>
    </row>
    <row r="1501" spans="1:18" x14ac:dyDescent="0.25">
      <c r="A1501" s="276" t="str">
        <f>IF(ISBLANK(INDEX('Policy Characteristics'!A:A,MATCH($C1501,'Policy Characteristics'!$C:$C,0))),"",INDEX('Policy Characteristics'!A:A,MATCH($C1501,'Policy Characteristics'!$C:$C,0)))</f>
        <v>Government Revenue Accounting</v>
      </c>
      <c r="B1501" s="285" t="str">
        <f>IF(ISBLANK(INDEX('Policy Characteristics'!B:B,MATCH($C1501,'Policy Characteristics'!$C:$C,0))),"",INDEX('Policy Characteristics'!B:B,MATCH($C1501,'Policy Characteristics'!$C:$C,0)))</f>
        <v>Remaining Government Cash Flows</v>
      </c>
      <c r="C1501" t="s">
        <v>2995</v>
      </c>
      <c r="D1501" s="1" t="s">
        <v>2996</v>
      </c>
      <c r="F1501" s="1" t="s">
        <v>3001</v>
      </c>
      <c r="H1501" s="44">
        <v>585</v>
      </c>
      <c r="I1501" s="345" t="s">
        <v>44</v>
      </c>
      <c r="J1501" s="277" t="str">
        <f>IF(ISBLANK(INDEX('Policy Characteristics'!D:D,MATCH($C1501,'Policy Characteristics'!$C:$C,0))),"",INDEX('Policy Characteristics'!D:D,MATCH($C1501,'Policy Characteristics'!$C:$C,0)))</f>
        <v/>
      </c>
      <c r="K1501" s="276" t="str">
        <f>IF(ISBLANK(INDEX('Policy Characteristics'!E:E,MATCH($C1501,'Policy Characteristics'!$C:$C,0))),"",INDEX('Policy Characteristics'!E:E,MATCH($C1501,'Policy Characteristics'!$C:$C,0)))</f>
        <v>GRA remaining cash flow changes</v>
      </c>
      <c r="L1501" s="276">
        <f>IF(ISBLANK(INDEX('Policy Characteristics'!F:F,MATCH($C1501,'Policy Characteristics'!$C:$C,0))),"",INDEX('Policy Characteristics'!F:F,MATCH($C1501,'Policy Characteristics'!$C:$C,0)))</f>
        <v>0</v>
      </c>
      <c r="M1501" s="276">
        <f>IF(ISBLANK(INDEX('Policy Characteristics'!G:G,MATCH($C1501,'Policy Characteristics'!$C:$C,0))),"",INDEX('Policy Characteristics'!G:G,MATCH($C1501,'Policy Characteristics'!$C:$C,0)))</f>
        <v>10</v>
      </c>
      <c r="N1501" s="276">
        <f>IF(ISBLANK(INDEX('Policy Characteristics'!H:H,MATCH($C1501,'Policy Characteristics'!$C:$C,0))),"",INDEX('Policy Characteristics'!H:H,MATCH($C1501,'Policy Characteristics'!$C:$C,0)))</f>
        <v>1</v>
      </c>
      <c r="O1501" s="276" t="str">
        <f>IF(ISBLANK(INDEX('Policy Characteristics'!I:I,MATCH($C1501,'Policy Characteristics'!$C:$C,0))),"",INDEX('Policy Characteristics'!I:I,MATCH($C1501,'Policy Characteristics'!$C:$C,0)))</f>
        <v>weight</v>
      </c>
      <c r="P1501" s="276" t="str">
        <f>IF(ISBLANK(INDEX('Policy Characteristics'!J:J,MATCH($C1501,'Policy Characteristics'!$C:$C,0))),"",INDEX('Policy Characteristics'!J:J,MATCH($C1501,'Policy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1" s="276" t="str">
        <f>IF(ISBLANK(INDEX('Policy Characteristics'!K:K,MATCH($C1501,'Policy Characteristics'!$C:$C,0))),"",INDEX('Policy Characteristics'!K:K,MATCH($C1501,'Policy Characteristics'!$C:$C,0)))</f>
        <v>io-model.html</v>
      </c>
      <c r="R1501" s="276" t="str">
        <f>IF(ISBLANK(INDEX('Policy Characteristics'!L:L,MATCH($C1501,'Policy Characteristics'!$C:$C,0))),"",INDEX('Policy Characteristics'!L:L,MATCH($C1501,'Policy Characteristics'!$C:$C,0)))</f>
        <v/>
      </c>
    </row>
    <row r="1502" spans="1:18" x14ac:dyDescent="0.25">
      <c r="A1502" s="276" t="str">
        <f>IF(ISBLANK(INDEX('Policy Characteristics'!A:A,MATCH($C1502,'Policy Characteristics'!$C:$C,0))),"",INDEX('Policy Characteristics'!A:A,MATCH($C1502,'Policy Characteristics'!$C:$C,0)))</f>
        <v>Government Revenue Accounting</v>
      </c>
      <c r="B1502" s="285" t="str">
        <f>IF(ISBLANK(INDEX('Policy Characteristics'!B:B,MATCH($C1502,'Policy Characteristics'!$C:$C,0))),"",INDEX('Policy Characteristics'!B:B,MATCH($C1502,'Policy Characteristics'!$C:$C,0)))</f>
        <v>Remaining Government Cash Flows</v>
      </c>
      <c r="C1502" s="276" t="str">
        <f t="shared" ref="C1502" si="86">C$1501</f>
        <v>GRA for Remaining Government Cash Flow Changes</v>
      </c>
      <c r="D1502" s="1" t="s">
        <v>2997</v>
      </c>
      <c r="F1502" s="1" t="s">
        <v>3015</v>
      </c>
      <c r="H1502" s="44">
        <v>586</v>
      </c>
      <c r="I1502" s="349" t="str">
        <f t="shared" ref="I1502:I1505" si="87">I$1501</f>
        <v>Yes</v>
      </c>
      <c r="J1502" s="277" t="str">
        <f>IF(ISBLANK(INDEX('Policy Characteristics'!D:D,MATCH($C1502,'Policy Characteristics'!$C:$C,0))),"",INDEX('Policy Characteristics'!D:D,MATCH($C1502,'Policy Characteristics'!$C:$C,0)))</f>
        <v/>
      </c>
      <c r="K1502" s="276" t="str">
        <f>IF(ISBLANK(INDEX('Policy Characteristics'!E:E,MATCH($C1502,'Policy Characteristics'!$C:$C,0))),"",INDEX('Policy Characteristics'!E:E,MATCH($C1502,'Policy Characteristics'!$C:$C,0)))</f>
        <v>GRA remaining cash flow changes</v>
      </c>
      <c r="L1502" s="276">
        <f>IF(ISBLANK(INDEX('Policy Characteristics'!F:F,MATCH($C1502,'Policy Characteristics'!$C:$C,0))),"",INDEX('Policy Characteristics'!F:F,MATCH($C1502,'Policy Characteristics'!$C:$C,0)))</f>
        <v>0</v>
      </c>
      <c r="M1502" s="276">
        <f>IF(ISBLANK(INDEX('Policy Characteristics'!G:G,MATCH($C1502,'Policy Characteristics'!$C:$C,0))),"",INDEX('Policy Characteristics'!G:G,MATCH($C1502,'Policy Characteristics'!$C:$C,0)))</f>
        <v>10</v>
      </c>
      <c r="N1502" s="276">
        <f>IF(ISBLANK(INDEX('Policy Characteristics'!H:H,MATCH($C1502,'Policy Characteristics'!$C:$C,0))),"",INDEX('Policy Characteristics'!H:H,MATCH($C1502,'Policy Characteristics'!$C:$C,0)))</f>
        <v>1</v>
      </c>
      <c r="O1502" s="276" t="str">
        <f>IF(ISBLANK(INDEX('Policy Characteristics'!I:I,MATCH($C1502,'Policy Characteristics'!$C:$C,0))),"",INDEX('Policy Characteristics'!I:I,MATCH($C1502,'Policy Characteristics'!$C:$C,0)))</f>
        <v>weight</v>
      </c>
      <c r="P1502" s="276" t="str">
        <f>IF(ISBLANK(INDEX('Policy Characteristics'!J:J,MATCH($C1502,'Policy Characteristics'!$C:$C,0))),"",INDEX('Policy Characteristics'!J:J,MATCH($C1502,'Policy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2" s="276" t="str">
        <f>IF(ISBLANK(INDEX('Policy Characteristics'!K:K,MATCH($C1502,'Policy Characteristics'!$C:$C,0))),"",INDEX('Policy Characteristics'!K:K,MATCH($C1502,'Policy Characteristics'!$C:$C,0)))</f>
        <v>io-model.html</v>
      </c>
      <c r="R1502" s="276" t="str">
        <f>IF(ISBLANK(INDEX('Policy Characteristics'!L:L,MATCH($C1502,'Policy Characteristics'!$C:$C,0))),"",INDEX('Policy Characteristics'!L:L,MATCH($C1502,'Policy Characteristics'!$C:$C,0)))</f>
        <v/>
      </c>
    </row>
    <row r="1503" spans="1:18" x14ac:dyDescent="0.25">
      <c r="A1503" s="276" t="str">
        <f>IF(ISBLANK(INDEX('Policy Characteristics'!A:A,MATCH($C1503,'Policy Characteristics'!$C:$C,0))),"",INDEX('Policy Characteristics'!A:A,MATCH($C1503,'Policy Characteristics'!$C:$C,0)))</f>
        <v>Government Revenue Accounting</v>
      </c>
      <c r="B1503" s="285" t="str">
        <f>IF(ISBLANK(INDEX('Policy Characteristics'!B:B,MATCH($C1503,'Policy Characteristics'!$C:$C,0))),"",INDEX('Policy Characteristics'!B:B,MATCH($C1503,'Policy Characteristics'!$C:$C,0)))</f>
        <v>Remaining Government Cash Flows</v>
      </c>
      <c r="C1503" s="276" t="str">
        <f t="shared" ref="C1503:C1505" si="88">C$1501</f>
        <v>GRA for Remaining Government Cash Flow Changes</v>
      </c>
      <c r="D1503" s="1" t="s">
        <v>2998</v>
      </c>
      <c r="F1503" s="1" t="s">
        <v>3002</v>
      </c>
      <c r="H1503" s="44">
        <v>587</v>
      </c>
      <c r="I1503" s="349" t="str">
        <f t="shared" si="87"/>
        <v>Yes</v>
      </c>
      <c r="J1503" s="277" t="str">
        <f>IF(ISBLANK(INDEX('Policy Characteristics'!D:D,MATCH($C1503,'Policy Characteristics'!$C:$C,0))),"",INDEX('Policy Characteristics'!D:D,MATCH($C1503,'Policy Characteristics'!$C:$C,0)))</f>
        <v/>
      </c>
      <c r="K1503" s="276" t="str">
        <f>IF(ISBLANK(INDEX('Policy Characteristics'!E:E,MATCH($C1503,'Policy Characteristics'!$C:$C,0))),"",INDEX('Policy Characteristics'!E:E,MATCH($C1503,'Policy Characteristics'!$C:$C,0)))</f>
        <v>GRA remaining cash flow changes</v>
      </c>
      <c r="L1503" s="276">
        <f>IF(ISBLANK(INDEX('Policy Characteristics'!F:F,MATCH($C1503,'Policy Characteristics'!$C:$C,0))),"",INDEX('Policy Characteristics'!F:F,MATCH($C1503,'Policy Characteristics'!$C:$C,0)))</f>
        <v>0</v>
      </c>
      <c r="M1503" s="276">
        <f>IF(ISBLANK(INDEX('Policy Characteristics'!G:G,MATCH($C1503,'Policy Characteristics'!$C:$C,0))),"",INDEX('Policy Characteristics'!G:G,MATCH($C1503,'Policy Characteristics'!$C:$C,0)))</f>
        <v>10</v>
      </c>
      <c r="N1503" s="276">
        <f>IF(ISBLANK(INDEX('Policy Characteristics'!H:H,MATCH($C1503,'Policy Characteristics'!$C:$C,0))),"",INDEX('Policy Characteristics'!H:H,MATCH($C1503,'Policy Characteristics'!$C:$C,0)))</f>
        <v>1</v>
      </c>
      <c r="O1503" s="276" t="str">
        <f>IF(ISBLANK(INDEX('Policy Characteristics'!I:I,MATCH($C1503,'Policy Characteristics'!$C:$C,0))),"",INDEX('Policy Characteristics'!I:I,MATCH($C1503,'Policy Characteristics'!$C:$C,0)))</f>
        <v>weight</v>
      </c>
      <c r="P1503" s="276" t="str">
        <f>IF(ISBLANK(INDEX('Policy Characteristics'!J:J,MATCH($C1503,'Policy Characteristics'!$C:$C,0))),"",INDEX('Policy Characteristics'!J:J,MATCH($C1503,'Policy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3" s="276" t="str">
        <f>IF(ISBLANK(INDEX('Policy Characteristics'!K:K,MATCH($C1503,'Policy Characteristics'!$C:$C,0))),"",INDEX('Policy Characteristics'!K:K,MATCH($C1503,'Policy Characteristics'!$C:$C,0)))</f>
        <v>io-model.html</v>
      </c>
      <c r="R1503" s="276" t="str">
        <f>IF(ISBLANK(INDEX('Policy Characteristics'!L:L,MATCH($C1503,'Policy Characteristics'!$C:$C,0))),"",INDEX('Policy Characteristics'!L:L,MATCH($C1503,'Policy Characteristics'!$C:$C,0)))</f>
        <v/>
      </c>
    </row>
    <row r="1504" spans="1:18" x14ac:dyDescent="0.25">
      <c r="A1504" s="276" t="str">
        <f>IF(ISBLANK(INDEX('Policy Characteristics'!A:A,MATCH($C1504,'Policy Characteristics'!$C:$C,0))),"",INDEX('Policy Characteristics'!A:A,MATCH($C1504,'Policy Characteristics'!$C:$C,0)))</f>
        <v>Government Revenue Accounting</v>
      </c>
      <c r="B1504" s="285" t="str">
        <f>IF(ISBLANK(INDEX('Policy Characteristics'!B:B,MATCH($C1504,'Policy Characteristics'!$C:$C,0))),"",INDEX('Policy Characteristics'!B:B,MATCH($C1504,'Policy Characteristics'!$C:$C,0)))</f>
        <v>Remaining Government Cash Flows</v>
      </c>
      <c r="C1504" s="276" t="str">
        <f t="shared" si="88"/>
        <v>GRA for Remaining Government Cash Flow Changes</v>
      </c>
      <c r="D1504" s="1" t="s">
        <v>2999</v>
      </c>
      <c r="F1504" s="1" t="s">
        <v>3003</v>
      </c>
      <c r="H1504" s="44">
        <v>588</v>
      </c>
      <c r="I1504" s="349" t="str">
        <f t="shared" si="87"/>
        <v>Yes</v>
      </c>
      <c r="J1504" s="277" t="str">
        <f>IF(ISBLANK(INDEX('Policy Characteristics'!D:D,MATCH($C1504,'Policy Characteristics'!$C:$C,0))),"",INDEX('Policy Characteristics'!D:D,MATCH($C1504,'Policy Characteristics'!$C:$C,0)))</f>
        <v/>
      </c>
      <c r="K1504" s="276" t="str">
        <f>IF(ISBLANK(INDEX('Policy Characteristics'!E:E,MATCH($C1504,'Policy Characteristics'!$C:$C,0))),"",INDEX('Policy Characteristics'!E:E,MATCH($C1504,'Policy Characteristics'!$C:$C,0)))</f>
        <v>GRA remaining cash flow changes</v>
      </c>
      <c r="L1504" s="276">
        <f>IF(ISBLANK(INDEX('Policy Characteristics'!F:F,MATCH($C1504,'Policy Characteristics'!$C:$C,0))),"",INDEX('Policy Characteristics'!F:F,MATCH($C1504,'Policy Characteristics'!$C:$C,0)))</f>
        <v>0</v>
      </c>
      <c r="M1504" s="276">
        <f>IF(ISBLANK(INDEX('Policy Characteristics'!G:G,MATCH($C1504,'Policy Characteristics'!$C:$C,0))),"",INDEX('Policy Characteristics'!G:G,MATCH($C1504,'Policy Characteristics'!$C:$C,0)))</f>
        <v>10</v>
      </c>
      <c r="N1504" s="276">
        <f>IF(ISBLANK(INDEX('Policy Characteristics'!H:H,MATCH($C1504,'Policy Characteristics'!$C:$C,0))),"",INDEX('Policy Characteristics'!H:H,MATCH($C1504,'Policy Characteristics'!$C:$C,0)))</f>
        <v>1</v>
      </c>
      <c r="O1504" s="276" t="str">
        <f>IF(ISBLANK(INDEX('Policy Characteristics'!I:I,MATCH($C1504,'Policy Characteristics'!$C:$C,0))),"",INDEX('Policy Characteristics'!I:I,MATCH($C1504,'Policy Characteristics'!$C:$C,0)))</f>
        <v>weight</v>
      </c>
      <c r="P1504" s="276" t="str">
        <f>IF(ISBLANK(INDEX('Policy Characteristics'!J:J,MATCH($C1504,'Policy Characteristics'!$C:$C,0))),"",INDEX('Policy Characteristics'!J:J,MATCH($C1504,'Policy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4" s="276" t="str">
        <f>IF(ISBLANK(INDEX('Policy Characteristics'!K:K,MATCH($C1504,'Policy Characteristics'!$C:$C,0))),"",INDEX('Policy Characteristics'!K:K,MATCH($C1504,'Policy Characteristics'!$C:$C,0)))</f>
        <v>io-model.html</v>
      </c>
      <c r="R1504" s="276" t="str">
        <f>IF(ISBLANK(INDEX('Policy Characteristics'!L:L,MATCH($C1504,'Policy Characteristics'!$C:$C,0))),"",INDEX('Policy Characteristics'!L:L,MATCH($C1504,'Policy Characteristics'!$C:$C,0)))</f>
        <v/>
      </c>
    </row>
    <row r="1505" spans="1:18" x14ac:dyDescent="0.25">
      <c r="A1505" s="276" t="str">
        <f>IF(ISBLANK(INDEX('Policy Characteristics'!A:A,MATCH($C1505,'Policy Characteristics'!$C:$C,0))),"",INDEX('Policy Characteristics'!A:A,MATCH($C1505,'Policy Characteristics'!$C:$C,0)))</f>
        <v>Government Revenue Accounting</v>
      </c>
      <c r="B1505" s="285" t="str">
        <f>IF(ISBLANK(INDEX('Policy Characteristics'!B:B,MATCH($C1505,'Policy Characteristics'!$C:$C,0))),"",INDEX('Policy Characteristics'!B:B,MATCH($C1505,'Policy Characteristics'!$C:$C,0)))</f>
        <v>Remaining Government Cash Flows</v>
      </c>
      <c r="C1505" s="276" t="str">
        <f t="shared" si="88"/>
        <v>GRA for Remaining Government Cash Flow Changes</v>
      </c>
      <c r="D1505" s="1" t="s">
        <v>3000</v>
      </c>
      <c r="F1505" s="1" t="s">
        <v>3004</v>
      </c>
      <c r="H1505" s="44">
        <v>589</v>
      </c>
      <c r="I1505" s="349" t="str">
        <f t="shared" si="87"/>
        <v>Yes</v>
      </c>
      <c r="J1505" s="277" t="str">
        <f>IF(ISBLANK(INDEX('Policy Characteristics'!D:D,MATCH($C1505,'Policy Characteristics'!$C:$C,0))),"",INDEX('Policy Characteristics'!D:D,MATCH($C1505,'Policy Characteristics'!$C:$C,0)))</f>
        <v/>
      </c>
      <c r="K1505" s="276" t="str">
        <f>IF(ISBLANK(INDEX('Policy Characteristics'!E:E,MATCH($C1505,'Policy Characteristics'!$C:$C,0))),"",INDEX('Policy Characteristics'!E:E,MATCH($C1505,'Policy Characteristics'!$C:$C,0)))</f>
        <v>GRA remaining cash flow changes</v>
      </c>
      <c r="L1505" s="276">
        <f>IF(ISBLANK(INDEX('Policy Characteristics'!F:F,MATCH($C1505,'Policy Characteristics'!$C:$C,0))),"",INDEX('Policy Characteristics'!F:F,MATCH($C1505,'Policy Characteristics'!$C:$C,0)))</f>
        <v>0</v>
      </c>
      <c r="M1505" s="276">
        <f>IF(ISBLANK(INDEX('Policy Characteristics'!G:G,MATCH($C1505,'Policy Characteristics'!$C:$C,0))),"",INDEX('Policy Characteristics'!G:G,MATCH($C1505,'Policy Characteristics'!$C:$C,0)))</f>
        <v>10</v>
      </c>
      <c r="N1505" s="276">
        <f>IF(ISBLANK(INDEX('Policy Characteristics'!H:H,MATCH($C1505,'Policy Characteristics'!$C:$C,0))),"",INDEX('Policy Characteristics'!H:H,MATCH($C1505,'Policy Characteristics'!$C:$C,0)))</f>
        <v>1</v>
      </c>
      <c r="O1505" s="276" t="str">
        <f>IF(ISBLANK(INDEX('Policy Characteristics'!I:I,MATCH($C1505,'Policy Characteristics'!$C:$C,0))),"",INDEX('Policy Characteristics'!I:I,MATCH($C1505,'Policy Characteristics'!$C:$C,0)))</f>
        <v>weight</v>
      </c>
      <c r="P1505" s="276" t="str">
        <f>IF(ISBLANK(INDEX('Policy Characteristics'!J:J,MATCH($C1505,'Policy Characteristics'!$C:$C,0))),"",INDEX('Policy Characteristics'!J:J,MATCH($C1505,'Policy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505" s="276" t="str">
        <f>IF(ISBLANK(INDEX('Policy Characteristics'!K:K,MATCH($C1505,'Policy Characteristics'!$C:$C,0))),"",INDEX('Policy Characteristics'!K:K,MATCH($C1505,'Policy Characteristics'!$C:$C,0)))</f>
        <v>io-model.html</v>
      </c>
      <c r="R1505" s="276" t="str">
        <f>IF(ISBLANK(INDEX('Policy Characteristics'!L:L,MATCH($C1505,'Policy Characteristics'!$C:$C,0))),"",INDEX('Policy Characteristics'!L:L,MATCH($C1505,'Policy Characteristics'!$C:$C,0)))</f>
        <v/>
      </c>
    </row>
    <row r="1506" spans="1:18" x14ac:dyDescent="0.25">
      <c r="A1506" s="276" t="str">
        <f>IF(ISBLANK(INDEX('Policy Characteristics'!A:A,MATCH($C1506,'Policy Characteristics'!$C:$C,0))),"",INDEX('Policy Characteristics'!A:A,MATCH($C1506,'Policy Characteristics'!$C:$C,0)))</f>
        <v>Control Settings</v>
      </c>
      <c r="B1506" s="285" t="str">
        <f>IF(ISBLANK(INDEX('Policy Characteristics'!B:B,MATCH($C1506,'Policy Characteristics'!$C:$C,0))),"",INDEX('Policy Characteristics'!B:B,MATCH($C1506,'Policy Characteristics'!$C:$C,0)))</f>
        <v>COVID-19 Recession</v>
      </c>
      <c r="C1506" s="1" t="s">
        <v>3500</v>
      </c>
      <c r="H1506" s="44">
        <v>543</v>
      </c>
      <c r="I1506" s="345" t="s">
        <v>45</v>
      </c>
      <c r="J1506" s="277" t="str">
        <f>IF(ISBLANK(INDEX('Policy Characteristics'!D:D,MATCH($C1506,'Policy Characteristics'!$C:$C,0))),"",INDEX('Policy Characteristics'!D:D,MATCH($C1506,'Policy Characteristics'!$C:$C,0)))</f>
        <v/>
      </c>
      <c r="K1506" s="276" t="str">
        <f>IF(ISBLANK(INDEX('Policy Characteristics'!E:E,MATCH($C1506,'Policy Characteristics'!$C:$C,0))),"",INDEX('Policy Characteristics'!E:E,MATCH($C1506,'Policy Characteristics'!$C:$C,0)))</f>
        <v>settings exogenous GDP adjustment</v>
      </c>
      <c r="L1506" s="382">
        <f>IF(ISBLANK(INDEX('Policy Characteristics'!F:F,MATCH($C1506,'Policy Characteristics'!$C:$C,0))),"",INDEX('Policy Characteristics'!F:F,MATCH($C1506,'Policy Characteristics'!$C:$C,0)))</f>
        <v>0</v>
      </c>
      <c r="M1506" s="382">
        <f>IF(ISBLANK(INDEX('Policy Characteristics'!G:G,MATCH($C1506,'Policy Characteristics'!$C:$C,0))),"",INDEX('Policy Characteristics'!G:G,MATCH($C1506,'Policy Characteristics'!$C:$C,0)))</f>
        <v>1</v>
      </c>
      <c r="N1506" s="382">
        <f>IF(ISBLANK(INDEX('Policy Characteristics'!H:H,MATCH($C1506,'Policy Characteristics'!$C:$C,0))),"",INDEX('Policy Characteristics'!H:H,MATCH($C1506,'Policy Characteristics'!$C:$C,0)))</f>
        <v>1</v>
      </c>
      <c r="O1506" s="276" t="str">
        <f>IF(ISBLANK(INDEX('Policy Characteristics'!I:I,MATCH($C1506,'Policy Characteristics'!$C:$C,0))),"",INDEX('Policy Characteristics'!I:I,MATCH($C1506,'Policy Characteristics'!$C:$C,0)))</f>
        <v>on/off</v>
      </c>
      <c r="P1506" s="276" t="str">
        <f>IF(ISBLANK(INDEX('Policy Characteristics'!J:J,MATCH($C1506,'Policy Characteristics'!$C:$C,0))),"",INDEX('Policy Characteristics'!J:J,MATCH($C1506,'Policy Characteristics'!$C:$C,0)))</f>
        <v>**Description:** This control setting is not used in the U.S. EPS at present, but it could be used to enable or disable the impacts of a or disables the GDP impact of a recession or other GDP-impacting event not accounted for in the energy use input data files.  It was previously used to model the recession caused by SARS-CoV-2 (COVID-19).</v>
      </c>
      <c r="Q1506" s="276" t="str">
        <f>IF(ISBLANK(INDEX('Policy Characteristics'!K:K,MATCH($C1506,'Policy Characteristics'!$C:$C,0))),"",INDEX('Policy Characteristics'!K:K,MATCH($C1506,'Policy Characteristics'!$C:$C,0)))</f>
        <v/>
      </c>
      <c r="R1506" s="276" t="str">
        <f>IF(ISBLANK(INDEX('Policy Characteristics'!L:L,MATCH($C1506,'Policy Characteristics'!$C:$C,0))),"",INDEX('Policy Characteristics'!L:L,MATCH($C1506,'Policy Characteristics'!$C:$C,0)))</f>
        <v/>
      </c>
    </row>
    <row r="1507" spans="1:18" x14ac:dyDescent="0.25">
      <c r="A1507" s="276" t="str">
        <f>IF(ISBLANK(INDEX('Policy Characteristics'!A:A,MATCH($C1507,'Policy Characteristics'!$C:$C,0))),"",INDEX('Policy Characteristics'!A:A,MATCH($C1507,'Policy Characteristics'!$C:$C,0)))</f>
        <v>Control Settings</v>
      </c>
      <c r="B1507" s="285" t="str">
        <f>IF(ISBLANK(INDEX('Policy Characteristics'!B:B,MATCH($C1507,'Policy Characteristics'!$C:$C,0))),"",INDEX('Policy Characteristics'!B:B,MATCH($C1507,'Policy Characteristics'!$C:$C,0)))</f>
        <v>Use 20-Year GWP Values</v>
      </c>
      <c r="C1507" t="s">
        <v>3339</v>
      </c>
      <c r="H1507" s="44">
        <v>1601</v>
      </c>
      <c r="I1507" s="345" t="s">
        <v>45</v>
      </c>
      <c r="J1507" s="277" t="str">
        <f>IF(ISBLANK(INDEX('Policy Characteristics'!D:D,MATCH($C1507,'Policy Characteristics'!$C:$C,0))),"",INDEX('Policy Characteristics'!D:D,MATCH($C1507,'Policy Characteristics'!$C:$C,0)))</f>
        <v/>
      </c>
      <c r="K1507" s="276" t="str">
        <f>IF(ISBLANK(INDEX('Policy Characteristics'!E:E,MATCH($C1507,'Policy Characteristics'!$C:$C,0))),"",INDEX('Policy Characteristics'!E:E,MATCH($C1507,'Policy Characteristics'!$C:$C,0)))</f>
        <v/>
      </c>
      <c r="L1507" s="382">
        <f>IF(ISBLANK(INDEX('Policy Characteristics'!F:F,MATCH($C1507,'Policy Characteristics'!$C:$C,0))),"",INDEX('Policy Characteristics'!F:F,MATCH($C1507,'Policy Characteristics'!$C:$C,0)))</f>
        <v>0</v>
      </c>
      <c r="M1507" s="382">
        <f>IF(ISBLANK(INDEX('Policy Characteristics'!G:G,MATCH($C1507,'Policy Characteristics'!$C:$C,0))),"",INDEX('Policy Characteristics'!G:G,MATCH($C1507,'Policy Characteristics'!$C:$C,0)))</f>
        <v>1</v>
      </c>
      <c r="N1507" s="382">
        <f>IF(ISBLANK(INDEX('Policy Characteristics'!H:H,MATCH($C1507,'Policy Characteristics'!$C:$C,0))),"",INDEX('Policy Characteristics'!H:H,MATCH($C1507,'Policy Characteristics'!$C:$C,0)))</f>
        <v>1</v>
      </c>
      <c r="O1507" s="276" t="str">
        <f>IF(ISBLANK(INDEX('Policy Characteristics'!I:I,MATCH($C1507,'Policy Characteristics'!$C:$C,0))),"",INDEX('Policy Characteristics'!I:I,MATCH($C1507,'Policy Characteristics'!$C:$C,0)))</f>
        <v>on/off</v>
      </c>
      <c r="P1507" s="276" t="str">
        <f>IF(ISBLANK(INDEX('Policy Characteristics'!J:J,MATCH($C1507,'Policy Characteristics'!$C:$C,0))),"",INDEX('Policy Characteristics'!J:J,MATCH($C1507,'Policy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507" s="276" t="str">
        <f>IF(ISBLANK(INDEX('Policy Characteristics'!K:K,MATCH($C1507,'Policy Characteristics'!$C:$C,0))),"",INDEX('Policy Characteristics'!K:K,MATCH($C1507,'Policy Characteristics'!$C:$C,0)))</f>
        <v/>
      </c>
      <c r="R1507" s="276" t="str">
        <f>IF(ISBLANK(INDEX('Policy Characteristics'!L:L,MATCH($C1507,'Policy Characteristics'!$C:$C,0))),"",INDEX('Policy Characteristics'!L:L,MATCH($C1507,'Policy Characteristics'!$C:$C,0)))</f>
        <v/>
      </c>
    </row>
  </sheetData>
  <sortState xmlns:xlrd2="http://schemas.microsoft.com/office/spreadsheetml/2017/richdata2" ref="A190:I210">
    <sortCondition ref="B190:B210"/>
  </sortState>
  <conditionalFormatting sqref="I1:I1461">
    <cfRule type="containsText" dxfId="3" priority="1" operator="containsText" text="No">
      <formula>NOT(ISERROR(SEARCH("No",I1)))</formula>
    </cfRule>
  </conditionalFormatting>
  <conditionalFormatting sqref="I1466 I1471 I1476 I1481 I1486 I1491 I1496 I1501 I1506:I1048576">
    <cfRule type="containsText" dxfId="2" priority="131" operator="containsText" text="No">
      <formula>NOT(ISERROR(SEARCH("No",I1466)))</formula>
    </cfRule>
  </conditionalFormatting>
  <pageMargins left="0.7" right="0.7" top="0.75" bottom="0.75" header="0.3" footer="0.3"/>
  <pageSetup orientation="portrait" horizontalDpi="1200" verticalDpi="12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61"/>
  <sheetViews>
    <sheetView zoomScale="85" zoomScaleNormal="85" workbookViewId="0">
      <selection activeCell="B17" sqref="B17"/>
    </sheetView>
  </sheetViews>
  <sheetFormatPr defaultColWidth="9.140625" defaultRowHeight="15" x14ac:dyDescent="0.25"/>
  <cols>
    <col min="1" max="2" width="76.85546875" customWidth="1"/>
  </cols>
  <sheetData>
    <row r="1" spans="1:2" x14ac:dyDescent="0.25">
      <c r="A1" s="407" t="s">
        <v>2847</v>
      </c>
      <c r="B1" s="407"/>
    </row>
    <row r="2" spans="1:2" x14ac:dyDescent="0.25">
      <c r="A2" s="206" t="s">
        <v>2848</v>
      </c>
      <c r="B2" s="206" t="s">
        <v>2849</v>
      </c>
    </row>
    <row r="3" spans="1:2" x14ac:dyDescent="0.25">
      <c r="A3" s="207" t="s">
        <v>366</v>
      </c>
      <c r="B3" t="str">
        <f>A3</f>
        <v>million metric tons / year</v>
      </c>
    </row>
    <row r="4" spans="1:2" x14ac:dyDescent="0.25">
      <c r="A4" s="207" t="s">
        <v>3566</v>
      </c>
      <c r="B4" t="str">
        <f>A4</f>
        <v>million metric tons</v>
      </c>
    </row>
    <row r="5" spans="1:2" x14ac:dyDescent="0.25">
      <c r="A5" s="207" t="s">
        <v>3342</v>
      </c>
      <c r="B5" t="str">
        <f>A5</f>
        <v>g CO2e / 2020 dollar</v>
      </c>
    </row>
    <row r="6" spans="1:2" x14ac:dyDescent="0.25">
      <c r="A6" s="208" t="s">
        <v>2345</v>
      </c>
      <c r="B6" t="str">
        <f t="shared" ref="B6:B45" si="0">A6</f>
        <v>thousand metric tons / year</v>
      </c>
    </row>
    <row r="7" spans="1:2" x14ac:dyDescent="0.25">
      <c r="A7" s="208" t="s">
        <v>3343</v>
      </c>
      <c r="B7" t="str">
        <f>A7</f>
        <v>g CO2 / 2020 dollar</v>
      </c>
    </row>
    <row r="8" spans="1:2" ht="30" x14ac:dyDescent="0.25">
      <c r="A8" s="208" t="s">
        <v>3369</v>
      </c>
      <c r="B8" t="str">
        <f t="shared" si="0"/>
        <v>2020 dollars / metric ton CO2e abated, Annual average abatement (million metric tons CO2e)</v>
      </c>
    </row>
    <row r="9" spans="1:2" x14ac:dyDescent="0.25">
      <c r="A9" s="208" t="s">
        <v>3344</v>
      </c>
      <c r="B9" t="str">
        <f t="shared" si="0"/>
        <v>billion 2020 dollars / year</v>
      </c>
    </row>
    <row r="10" spans="1:2" x14ac:dyDescent="0.25">
      <c r="A10" s="208" t="s">
        <v>3345</v>
      </c>
      <c r="B10" t="str">
        <f t="shared" si="0"/>
        <v>billion 2020 dollars</v>
      </c>
    </row>
    <row r="11" spans="1:2" x14ac:dyDescent="0.25">
      <c r="A11" s="208" t="s">
        <v>2891</v>
      </c>
      <c r="B11" t="str">
        <f t="shared" si="0"/>
        <v>jobs</v>
      </c>
    </row>
    <row r="12" spans="1:2" x14ac:dyDescent="0.25">
      <c r="A12" s="208" t="s">
        <v>2933</v>
      </c>
      <c r="B12" t="str">
        <f t="shared" si="0"/>
        <v>incidents / year</v>
      </c>
    </row>
    <row r="13" spans="1:2" x14ac:dyDescent="0.25">
      <c r="A13" s="208" t="s">
        <v>2910</v>
      </c>
      <c r="B13" t="str">
        <f t="shared" si="0"/>
        <v>% change</v>
      </c>
    </row>
    <row r="14" spans="1:2" x14ac:dyDescent="0.25">
      <c r="A14" s="208" t="s">
        <v>3346</v>
      </c>
      <c r="B14" t="str">
        <f t="shared" si="0"/>
        <v>2020 dollars / employee-year</v>
      </c>
    </row>
    <row r="15" spans="1:2" x14ac:dyDescent="0.25">
      <c r="A15" s="208" t="s">
        <v>367</v>
      </c>
      <c r="B15" t="str">
        <f t="shared" si="0"/>
        <v>lives / year</v>
      </c>
    </row>
    <row r="16" spans="1:2" x14ac:dyDescent="0.25">
      <c r="A16" s="208" t="s">
        <v>368</v>
      </c>
      <c r="B16" t="str">
        <f t="shared" si="0"/>
        <v>terawatt-hours (TWh) / year</v>
      </c>
    </row>
    <row r="17" spans="1:2" x14ac:dyDescent="0.25">
      <c r="A17" s="208" t="s">
        <v>3649</v>
      </c>
      <c r="B17" t="str">
        <f t="shared" si="0"/>
        <v>terawatt-hours (TWh)</v>
      </c>
    </row>
    <row r="18" spans="1:2" x14ac:dyDescent="0.25">
      <c r="A18" s="208" t="s">
        <v>3402</v>
      </c>
      <c r="B18" t="str">
        <f t="shared" si="0"/>
        <v>%</v>
      </c>
    </row>
    <row r="19" spans="1:2" x14ac:dyDescent="0.25">
      <c r="A19" s="208" t="s">
        <v>3403</v>
      </c>
      <c r="B19" t="str">
        <f t="shared" si="0"/>
        <v>metric tons CO2e / megawatt-hour (MWh)</v>
      </c>
    </row>
    <row r="20" spans="1:2" x14ac:dyDescent="0.25">
      <c r="A20" s="208" t="s">
        <v>3415</v>
      </c>
      <c r="B20" t="str">
        <f t="shared" si="0"/>
        <v>kilowatt-hour / 2020 dollar</v>
      </c>
    </row>
    <row r="21" spans="1:2" x14ac:dyDescent="0.25">
      <c r="A21" s="208" t="s">
        <v>369</v>
      </c>
      <c r="B21" t="str">
        <f t="shared" si="0"/>
        <v>gigawatts (GW) / year</v>
      </c>
    </row>
    <row r="22" spans="1:2" x14ac:dyDescent="0.25">
      <c r="A22" s="208" t="s">
        <v>3347</v>
      </c>
      <c r="B22" t="str">
        <f t="shared" si="0"/>
        <v>2020 dollars / megawatt-hour (MWh)</v>
      </c>
    </row>
    <row r="23" spans="1:2" x14ac:dyDescent="0.25">
      <c r="A23" s="208" t="s">
        <v>2484</v>
      </c>
      <c r="B23" t="str">
        <f t="shared" si="0"/>
        <v>cubic km / yr</v>
      </c>
    </row>
    <row r="24" spans="1:2" x14ac:dyDescent="0.25">
      <c r="A24" s="208" t="s">
        <v>2404</v>
      </c>
      <c r="B24" t="str">
        <f t="shared" si="0"/>
        <v>trillion passenger-miles / year</v>
      </c>
    </row>
    <row r="25" spans="1:2" x14ac:dyDescent="0.25">
      <c r="A25" s="208" t="s">
        <v>2405</v>
      </c>
      <c r="B25" t="str">
        <f t="shared" si="0"/>
        <v>trillion freight ton-miles / year</v>
      </c>
    </row>
    <row r="26" spans="1:2" x14ac:dyDescent="0.25">
      <c r="A26" s="208" t="s">
        <v>491</v>
      </c>
      <c r="B26" t="str">
        <f t="shared" si="0"/>
        <v>million vehicles / year</v>
      </c>
    </row>
    <row r="27" spans="1:2" x14ac:dyDescent="0.25">
      <c r="A27" s="208" t="s">
        <v>2382</v>
      </c>
      <c r="B27" t="str">
        <f t="shared" si="0"/>
        <v>thousand vehicles / year</v>
      </c>
    </row>
    <row r="28" spans="1:2" x14ac:dyDescent="0.25">
      <c r="A28" s="208" t="s">
        <v>2381</v>
      </c>
      <c r="B28" t="str">
        <f t="shared" si="0"/>
        <v>million vehicles</v>
      </c>
    </row>
    <row r="29" spans="1:2" x14ac:dyDescent="0.25">
      <c r="A29" s="208" t="s">
        <v>2414</v>
      </c>
      <c r="B29" t="str">
        <f t="shared" si="0"/>
        <v>thousand vehicles</v>
      </c>
    </row>
    <row r="30" spans="1:2" x14ac:dyDescent="0.25">
      <c r="A30" s="208" t="s">
        <v>472</v>
      </c>
      <c r="B30" t="str">
        <f t="shared" si="0"/>
        <v>quads / year</v>
      </c>
    </row>
    <row r="31" spans="1:2" x14ac:dyDescent="0.25">
      <c r="A31" s="208" t="s">
        <v>3348</v>
      </c>
      <c r="B31" t="str">
        <f>A31</f>
        <v>thousand BTU / 2020 dollar</v>
      </c>
    </row>
    <row r="32" spans="1:2" x14ac:dyDescent="0.25">
      <c r="A32" s="208" t="s">
        <v>2387</v>
      </c>
      <c r="B32" t="str">
        <f t="shared" si="0"/>
        <v>millions of short tons / year</v>
      </c>
    </row>
    <row r="33" spans="1:2" x14ac:dyDescent="0.25">
      <c r="A33" s="208" t="s">
        <v>2388</v>
      </c>
      <c r="B33" t="str">
        <f t="shared" si="0"/>
        <v>trillion cubic feet / year</v>
      </c>
    </row>
    <row r="34" spans="1:2" x14ac:dyDescent="0.25">
      <c r="A34" s="208" t="s">
        <v>3371</v>
      </c>
      <c r="B34" t="str">
        <f t="shared" si="0"/>
        <v>million barrels of oil / year</v>
      </c>
    </row>
    <row r="35" spans="1:2" x14ac:dyDescent="0.25">
      <c r="A35" s="208" t="s">
        <v>2660</v>
      </c>
      <c r="B35" t="str">
        <f t="shared" si="0"/>
        <v>million gallons / year</v>
      </c>
    </row>
    <row r="36" spans="1:2" x14ac:dyDescent="0.25">
      <c r="A36" s="208" t="s">
        <v>2449</v>
      </c>
      <c r="B36" t="str">
        <f t="shared" si="0"/>
        <v>trillion BTU / year</v>
      </c>
    </row>
    <row r="37" spans="1:2" x14ac:dyDescent="0.25">
      <c r="A37" s="208" t="s">
        <v>3349</v>
      </c>
      <c r="B37" t="str">
        <f t="shared" si="0"/>
        <v>2020 dollars / short ton</v>
      </c>
    </row>
    <row r="38" spans="1:2" x14ac:dyDescent="0.25">
      <c r="A38" s="208" t="s">
        <v>3350</v>
      </c>
      <c r="B38" t="str">
        <f t="shared" si="0"/>
        <v>2020 dollars / thousand cubic feet</v>
      </c>
    </row>
    <row r="39" spans="1:2" x14ac:dyDescent="0.25">
      <c r="A39" s="208" t="s">
        <v>3351</v>
      </c>
      <c r="B39" t="str">
        <f t="shared" si="0"/>
        <v>2020 dollars / gallon</v>
      </c>
    </row>
    <row r="40" spans="1:2" x14ac:dyDescent="0.25">
      <c r="A40" s="208" t="s">
        <v>3370</v>
      </c>
      <c r="B40" t="str">
        <f t="shared" si="0"/>
        <v>2020 dollars / barrel of oil</v>
      </c>
    </row>
    <row r="41" spans="1:2" x14ac:dyDescent="0.25">
      <c r="A41" s="208" t="s">
        <v>3352</v>
      </c>
      <c r="B41" t="str">
        <f t="shared" si="0"/>
        <v>2020 dollars / kg</v>
      </c>
    </row>
    <row r="42" spans="1:2" x14ac:dyDescent="0.25">
      <c r="A42" s="208" t="s">
        <v>3353</v>
      </c>
      <c r="B42" t="str">
        <f t="shared" si="0"/>
        <v>2020 dollars / kilowatt-hour (kWh)</v>
      </c>
    </row>
    <row r="43" spans="1:2" x14ac:dyDescent="0.25">
      <c r="A43" s="208" t="s">
        <v>3354</v>
      </c>
      <c r="B43" t="str">
        <f t="shared" si="0"/>
        <v>cost of eqpt. to capture 1 metric ton CO2e/yr (2020 dollars)</v>
      </c>
    </row>
    <row r="44" spans="1:2" x14ac:dyDescent="0.25">
      <c r="A44" s="208" t="s">
        <v>3355</v>
      </c>
      <c r="B44" t="str">
        <f t="shared" si="0"/>
        <v>million 2020 dollars / megawatt (MW)</v>
      </c>
    </row>
    <row r="45" spans="1:2" x14ac:dyDescent="0.25">
      <c r="A45" s="208" t="s">
        <v>3356</v>
      </c>
      <c r="B45" t="str">
        <f t="shared" si="0"/>
        <v>cost of eqpt. to produce 1 kg H2/yr (2020 dollars)</v>
      </c>
    </row>
    <row r="47" spans="1:2" x14ac:dyDescent="0.25">
      <c r="A47" s="407" t="s">
        <v>2851</v>
      </c>
      <c r="B47" s="407"/>
    </row>
    <row r="48" spans="1:2" x14ac:dyDescent="0.25">
      <c r="A48" s="206" t="s">
        <v>2848</v>
      </c>
      <c r="B48" s="206" t="s">
        <v>2849</v>
      </c>
    </row>
    <row r="49" spans="1:2" x14ac:dyDescent="0.25">
      <c r="A49" s="167" t="s">
        <v>143</v>
      </c>
      <c r="B49" t="str">
        <f t="shared" ref="B49:B50" si="1">A49</f>
        <v>$/metric ton CO2e</v>
      </c>
    </row>
    <row r="50" spans="1:2" x14ac:dyDescent="0.25">
      <c r="A50" s="167" t="s">
        <v>145</v>
      </c>
      <c r="B50" t="str">
        <f t="shared" si="1"/>
        <v>$/MWh</v>
      </c>
    </row>
    <row r="61" spans="1:2" x14ac:dyDescent="0.25">
      <c r="A61" s="1"/>
    </row>
  </sheetData>
  <mergeCells count="2">
    <mergeCell ref="A1:B1"/>
    <mergeCell ref="A47:B47"/>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209"/>
  <sheetViews>
    <sheetView tabSelected="1" zoomScale="85" zoomScaleNormal="85" workbookViewId="0">
      <pane ySplit="1" topLeftCell="A118" activePane="bottomLeft" state="frozen"/>
      <selection pane="bottomLeft" activeCell="J112" sqref="J112"/>
    </sheetView>
  </sheetViews>
  <sheetFormatPr defaultColWidth="9.140625" defaultRowHeight="15" x14ac:dyDescent="0.25"/>
  <cols>
    <col min="1" max="1" width="37.42578125" style="1" customWidth="1"/>
    <col min="2" max="2" width="27.42578125" style="1" customWidth="1"/>
    <col min="3" max="3" width="9" style="1" customWidth="1"/>
    <col min="4" max="4" width="18.42578125" style="1" customWidth="1"/>
    <col min="5" max="5" width="18.140625" style="1" customWidth="1"/>
    <col min="6" max="6" width="34.140625" style="1" customWidth="1"/>
    <col min="7" max="7" width="95" style="1" customWidth="1"/>
    <col min="8" max="8" width="37.42578125" style="1" customWidth="1"/>
    <col min="9" max="10" width="34.42578125" style="1" customWidth="1"/>
    <col min="11" max="16384" width="9.140625" style="1"/>
  </cols>
  <sheetData>
    <row r="1" spans="1:10" s="3" customFormat="1" ht="30" x14ac:dyDescent="0.25">
      <c r="A1" s="172" t="s">
        <v>2336</v>
      </c>
      <c r="B1" s="173" t="s">
        <v>2337</v>
      </c>
      <c r="C1" s="209" t="s">
        <v>2850</v>
      </c>
      <c r="D1" s="173" t="s">
        <v>61</v>
      </c>
      <c r="E1" s="173" t="s">
        <v>63</v>
      </c>
      <c r="F1" s="173" t="s">
        <v>454</v>
      </c>
      <c r="G1" s="173" t="s">
        <v>62</v>
      </c>
      <c r="H1" s="173" t="s">
        <v>2346</v>
      </c>
      <c r="I1" s="174" t="s">
        <v>317</v>
      </c>
      <c r="J1" s="45" t="s">
        <v>3659</v>
      </c>
    </row>
    <row r="2" spans="1:10" x14ac:dyDescent="0.25">
      <c r="A2" s="2" t="s">
        <v>2351</v>
      </c>
      <c r="B2" s="1" t="s">
        <v>2352</v>
      </c>
      <c r="C2" s="44">
        <v>1</v>
      </c>
      <c r="D2" s="1" t="s">
        <v>64</v>
      </c>
      <c r="E2" s="1" t="s">
        <v>65</v>
      </c>
      <c r="F2" s="1" t="str">
        <f>UnitControlCenter!$B$3</f>
        <v>million metric tons / year</v>
      </c>
      <c r="G2" s="1" t="s">
        <v>182</v>
      </c>
      <c r="J2" s="1" t="s">
        <v>3665</v>
      </c>
    </row>
    <row r="3" spans="1:10" x14ac:dyDescent="0.25">
      <c r="A3" s="2" t="s">
        <v>2351</v>
      </c>
      <c r="B3" s="1" t="s">
        <v>2353</v>
      </c>
      <c r="C3" s="49">
        <v>1</v>
      </c>
      <c r="D3" s="2" t="s">
        <v>64</v>
      </c>
      <c r="E3" s="2" t="s">
        <v>65</v>
      </c>
      <c r="F3" s="1" t="str">
        <f>UnitControlCenter!$B$3</f>
        <v>million metric tons / year</v>
      </c>
      <c r="G3" s="1" t="s">
        <v>2335</v>
      </c>
    </row>
    <row r="4" spans="1:10" ht="30" x14ac:dyDescent="0.25">
      <c r="A4" s="2" t="s">
        <v>2351</v>
      </c>
      <c r="B4" s="1" t="s">
        <v>3564</v>
      </c>
      <c r="C4" s="44">
        <v>1</v>
      </c>
      <c r="D4" s="1" t="s">
        <v>64</v>
      </c>
      <c r="E4" s="1" t="s">
        <v>65</v>
      </c>
      <c r="F4" s="1" t="str">
        <f>UnitControlCenter!B4</f>
        <v>million metric tons</v>
      </c>
      <c r="G4" s="1" t="s">
        <v>3567</v>
      </c>
      <c r="J4" s="1" t="s">
        <v>3666</v>
      </c>
    </row>
    <row r="5" spans="1:10" ht="30" x14ac:dyDescent="0.25">
      <c r="A5" s="2" t="s">
        <v>2351</v>
      </c>
      <c r="B5" s="1" t="s">
        <v>3565</v>
      </c>
      <c r="C5" s="49">
        <v>1</v>
      </c>
      <c r="D5" s="2" t="s">
        <v>64</v>
      </c>
      <c r="E5" s="2" t="s">
        <v>65</v>
      </c>
      <c r="F5" s="1" t="str">
        <f>UnitControlCenter!B4</f>
        <v>million metric tons</v>
      </c>
      <c r="G5" s="1" t="s">
        <v>3568</v>
      </c>
    </row>
    <row r="6" spans="1:10" ht="90" x14ac:dyDescent="0.25">
      <c r="A6" s="2" t="s">
        <v>2351</v>
      </c>
      <c r="B6" s="2" t="s">
        <v>2354</v>
      </c>
      <c r="C6" s="44">
        <v>1</v>
      </c>
      <c r="D6" s="1" t="s">
        <v>66</v>
      </c>
      <c r="E6" s="1" t="s">
        <v>67</v>
      </c>
      <c r="F6" s="1" t="str">
        <f>UnitControlCenter!$B$3</f>
        <v>million metric tons / year</v>
      </c>
      <c r="G6" s="1" t="s">
        <v>2827</v>
      </c>
      <c r="H6" s="1" t="s">
        <v>2828</v>
      </c>
      <c r="I6" s="1" t="s">
        <v>2829</v>
      </c>
    </row>
    <row r="7" spans="1:10" ht="30" x14ac:dyDescent="0.25">
      <c r="A7" s="2" t="s">
        <v>2351</v>
      </c>
      <c r="B7" s="2" t="s">
        <v>2355</v>
      </c>
      <c r="C7" s="44">
        <v>1</v>
      </c>
      <c r="D7" s="1" t="s">
        <v>66</v>
      </c>
      <c r="E7" s="1" t="s">
        <v>67</v>
      </c>
      <c r="F7" s="1" t="str">
        <f>UnitControlCenter!$B$3</f>
        <v>million metric tons / year</v>
      </c>
      <c r="G7" s="1" t="s">
        <v>2830</v>
      </c>
      <c r="H7" s="1" t="s">
        <v>2831</v>
      </c>
      <c r="I7" s="1" t="s">
        <v>2832</v>
      </c>
    </row>
    <row r="8" spans="1:10" ht="30" x14ac:dyDescent="0.25">
      <c r="A8" s="2" t="s">
        <v>2351</v>
      </c>
      <c r="B8" s="2" t="s">
        <v>2356</v>
      </c>
      <c r="C8" s="44">
        <v>1</v>
      </c>
      <c r="D8" s="1" t="s">
        <v>66</v>
      </c>
      <c r="E8" s="1" t="s">
        <v>67</v>
      </c>
      <c r="F8" s="1" t="str">
        <f>UnitControlCenter!$B$3</f>
        <v>million metric tons / year</v>
      </c>
      <c r="G8" s="1" t="s">
        <v>2628</v>
      </c>
      <c r="H8" s="1" t="s">
        <v>2629</v>
      </c>
      <c r="I8" s="1" t="s">
        <v>2630</v>
      </c>
    </row>
    <row r="9" spans="1:10" x14ac:dyDescent="0.25">
      <c r="A9" s="2" t="s">
        <v>2351</v>
      </c>
      <c r="B9" s="2" t="s">
        <v>2901</v>
      </c>
      <c r="C9" s="44">
        <v>0</v>
      </c>
      <c r="D9" s="1" t="s">
        <v>64</v>
      </c>
      <c r="E9" s="1" t="s">
        <v>65</v>
      </c>
      <c r="F9" s="1" t="str">
        <f>UnitControlCenter!$B$5</f>
        <v>g CO2e / 2020 dollar</v>
      </c>
      <c r="G9" s="1" t="s">
        <v>2853</v>
      </c>
    </row>
    <row r="10" spans="1:10" x14ac:dyDescent="0.25">
      <c r="A10" s="2" t="s">
        <v>2351</v>
      </c>
      <c r="B10" s="2" t="s">
        <v>136</v>
      </c>
      <c r="C10" s="44">
        <v>1</v>
      </c>
      <c r="D10" s="1" t="s">
        <v>64</v>
      </c>
      <c r="E10" s="1" t="s">
        <v>65</v>
      </c>
      <c r="F10" s="1" t="str">
        <f>UnitControlCenter!$B$3</f>
        <v>million metric tons / year</v>
      </c>
      <c r="G10" s="1" t="s">
        <v>2454</v>
      </c>
    </row>
    <row r="11" spans="1:10" x14ac:dyDescent="0.25">
      <c r="A11" s="2" t="s">
        <v>2351</v>
      </c>
      <c r="B11" s="2" t="s">
        <v>2452</v>
      </c>
      <c r="C11" s="44">
        <v>1</v>
      </c>
      <c r="D11" s="1" t="s">
        <v>64</v>
      </c>
      <c r="E11" s="1" t="s">
        <v>65</v>
      </c>
      <c r="F11" s="1" t="str">
        <f>UnitControlCenter!$B$3</f>
        <v>million metric tons / year</v>
      </c>
      <c r="G11" s="1" t="s">
        <v>2455</v>
      </c>
    </row>
    <row r="12" spans="1:10" x14ac:dyDescent="0.25">
      <c r="A12" s="2" t="s">
        <v>2351</v>
      </c>
      <c r="B12" s="2" t="s">
        <v>2513</v>
      </c>
      <c r="C12" s="44">
        <v>1</v>
      </c>
      <c r="D12" s="1" t="s">
        <v>64</v>
      </c>
      <c r="E12" s="1" t="s">
        <v>65</v>
      </c>
      <c r="F12" s="1" t="str">
        <f>UnitControlCenter!$B$3</f>
        <v>million metric tons / year</v>
      </c>
      <c r="G12" s="1" t="s">
        <v>2521</v>
      </c>
    </row>
    <row r="13" spans="1:10" x14ac:dyDescent="0.25">
      <c r="A13" s="2" t="s">
        <v>2351</v>
      </c>
      <c r="B13" s="2" t="s">
        <v>94</v>
      </c>
      <c r="C13" s="44">
        <v>1</v>
      </c>
      <c r="D13" s="1" t="s">
        <v>64</v>
      </c>
      <c r="E13" s="1" t="s">
        <v>65</v>
      </c>
      <c r="F13" s="1" t="str">
        <f>UnitControlCenter!$B$3</f>
        <v>million metric tons / year</v>
      </c>
      <c r="G13" s="1" t="s">
        <v>2456</v>
      </c>
    </row>
    <row r="14" spans="1:10" x14ac:dyDescent="0.25">
      <c r="A14" s="2" t="s">
        <v>2351</v>
      </c>
      <c r="B14" s="2" t="s">
        <v>9</v>
      </c>
      <c r="C14" s="44">
        <v>1</v>
      </c>
      <c r="D14" s="1" t="s">
        <v>64</v>
      </c>
      <c r="E14" s="1" t="s">
        <v>65</v>
      </c>
      <c r="F14" s="1" t="str">
        <f>UnitControlCenter!$B$3</f>
        <v>million metric tons / year</v>
      </c>
      <c r="G14" s="1" t="s">
        <v>2475</v>
      </c>
    </row>
    <row r="15" spans="1:10" x14ac:dyDescent="0.25">
      <c r="A15" s="2" t="s">
        <v>2351</v>
      </c>
      <c r="B15" s="2" t="s">
        <v>2453</v>
      </c>
      <c r="C15" s="44">
        <v>1</v>
      </c>
      <c r="D15" s="1" t="s">
        <v>64</v>
      </c>
      <c r="E15" s="1" t="s">
        <v>65</v>
      </c>
      <c r="F15" s="1" t="str">
        <f>UnitControlCenter!$B$3</f>
        <v>million metric tons / year</v>
      </c>
      <c r="G15" s="1" t="s">
        <v>2457</v>
      </c>
    </row>
    <row r="16" spans="1:10" x14ac:dyDescent="0.25">
      <c r="A16" s="2" t="s">
        <v>2351</v>
      </c>
      <c r="B16" s="2" t="s">
        <v>4</v>
      </c>
      <c r="C16" s="44">
        <v>1</v>
      </c>
      <c r="D16" s="1" t="s">
        <v>64</v>
      </c>
      <c r="E16" s="1" t="s">
        <v>65</v>
      </c>
      <c r="F16" s="1" t="str">
        <f>UnitControlCenter!$B$3</f>
        <v>million metric tons / year</v>
      </c>
      <c r="G16" s="1" t="s">
        <v>2458</v>
      </c>
    </row>
    <row r="17" spans="1:10" ht="15.75" thickBot="1" x14ac:dyDescent="0.3">
      <c r="A17" s="203" t="s">
        <v>2351</v>
      </c>
      <c r="B17" s="203" t="s">
        <v>2462</v>
      </c>
      <c r="C17" s="210">
        <v>1</v>
      </c>
      <c r="D17" s="204" t="s">
        <v>64</v>
      </c>
      <c r="E17" s="204" t="s">
        <v>65</v>
      </c>
      <c r="F17" s="204" t="str">
        <f>UnitControlCenter!$B$3</f>
        <v>million metric tons / year</v>
      </c>
      <c r="G17" s="204" t="s">
        <v>2459</v>
      </c>
      <c r="H17" s="204"/>
      <c r="I17" s="204"/>
      <c r="J17" s="204"/>
    </row>
    <row r="18" spans="1:10" ht="105" x14ac:dyDescent="0.25">
      <c r="A18" s="2" t="s">
        <v>2357</v>
      </c>
      <c r="B18" s="2" t="s">
        <v>2235</v>
      </c>
      <c r="C18" s="44">
        <v>1</v>
      </c>
      <c r="D18" s="1" t="s">
        <v>66</v>
      </c>
      <c r="E18" s="1" t="s">
        <v>67</v>
      </c>
      <c r="F18" s="1" t="str">
        <f>UnitControlCenter!$B$3</f>
        <v>million metric tons / year</v>
      </c>
      <c r="G18" s="1" t="s">
        <v>3376</v>
      </c>
      <c r="H18" s="1" t="s">
        <v>2828</v>
      </c>
      <c r="I18" s="1" t="s">
        <v>2829</v>
      </c>
    </row>
    <row r="19" spans="1:10" ht="105" x14ac:dyDescent="0.25">
      <c r="A19" s="2" t="s">
        <v>2357</v>
      </c>
      <c r="B19" s="2" t="s">
        <v>2251</v>
      </c>
      <c r="C19" s="44">
        <v>1</v>
      </c>
      <c r="D19" s="1" t="s">
        <v>66</v>
      </c>
      <c r="E19" s="1" t="s">
        <v>67</v>
      </c>
      <c r="F19" s="1" t="str">
        <f>UnitControlCenter!$B$3</f>
        <v>million metric tons / year</v>
      </c>
      <c r="G19" s="1" t="s">
        <v>3388</v>
      </c>
      <c r="H19" s="1" t="s">
        <v>2828</v>
      </c>
      <c r="I19" s="1" t="s">
        <v>3377</v>
      </c>
    </row>
    <row r="20" spans="1:10" ht="105" x14ac:dyDescent="0.25">
      <c r="A20" s="2" t="s">
        <v>2357</v>
      </c>
      <c r="B20" s="2" t="s">
        <v>2253</v>
      </c>
      <c r="C20" s="44">
        <v>1</v>
      </c>
      <c r="D20" s="1" t="s">
        <v>66</v>
      </c>
      <c r="E20" s="1" t="s">
        <v>67</v>
      </c>
      <c r="F20" s="1" t="str">
        <f>UnitControlCenter!$B$3</f>
        <v>million metric tons / year</v>
      </c>
      <c r="G20" s="1" t="s">
        <v>3389</v>
      </c>
      <c r="H20" s="1" t="s">
        <v>2828</v>
      </c>
      <c r="I20" s="1" t="s">
        <v>3378</v>
      </c>
    </row>
    <row r="21" spans="1:10" ht="105" x14ac:dyDescent="0.25">
      <c r="A21" s="2" t="s">
        <v>2357</v>
      </c>
      <c r="B21" s="2" t="s">
        <v>2344</v>
      </c>
      <c r="C21" s="44">
        <v>1</v>
      </c>
      <c r="D21" s="1" t="s">
        <v>66</v>
      </c>
      <c r="E21" s="1" t="s">
        <v>67</v>
      </c>
      <c r="F21" s="1" t="str">
        <f>UnitControlCenter!$B$3</f>
        <v>million metric tons / year</v>
      </c>
      <c r="G21" s="1" t="s">
        <v>3390</v>
      </c>
      <c r="H21" s="1" t="s">
        <v>2828</v>
      </c>
      <c r="I21" s="1" t="s">
        <v>3379</v>
      </c>
    </row>
    <row r="22" spans="1:10" ht="105" x14ac:dyDescent="0.25">
      <c r="A22" s="2" t="s">
        <v>2357</v>
      </c>
      <c r="B22" s="2" t="s">
        <v>2343</v>
      </c>
      <c r="C22" s="44">
        <v>1</v>
      </c>
      <c r="D22" s="1" t="s">
        <v>66</v>
      </c>
      <c r="E22" s="1" t="s">
        <v>67</v>
      </c>
      <c r="F22" s="1" t="str">
        <f>UnitControlCenter!$B$6</f>
        <v>thousand metric tons / year</v>
      </c>
      <c r="G22" s="1" t="s">
        <v>3391</v>
      </c>
      <c r="H22" s="1" t="s">
        <v>2828</v>
      </c>
      <c r="I22" s="1" t="s">
        <v>3380</v>
      </c>
    </row>
    <row r="23" spans="1:10" ht="105" x14ac:dyDescent="0.25">
      <c r="A23" s="2" t="s">
        <v>2357</v>
      </c>
      <c r="B23" s="2" t="s">
        <v>2242</v>
      </c>
      <c r="C23" s="44">
        <v>1</v>
      </c>
      <c r="D23" s="1" t="s">
        <v>66</v>
      </c>
      <c r="E23" s="1" t="s">
        <v>67</v>
      </c>
      <c r="F23" s="1" t="str">
        <f>UnitControlCenter!$B$6</f>
        <v>thousand metric tons / year</v>
      </c>
      <c r="G23" s="1" t="s">
        <v>3392</v>
      </c>
      <c r="H23" s="1" t="s">
        <v>2828</v>
      </c>
      <c r="I23" s="1" t="s">
        <v>3381</v>
      </c>
    </row>
    <row r="24" spans="1:10" ht="105" x14ac:dyDescent="0.25">
      <c r="A24" s="2" t="s">
        <v>2357</v>
      </c>
      <c r="B24" s="2" t="s">
        <v>2247</v>
      </c>
      <c r="C24" s="44">
        <v>1</v>
      </c>
      <c r="D24" s="1" t="s">
        <v>66</v>
      </c>
      <c r="E24" s="1" t="s">
        <v>67</v>
      </c>
      <c r="F24" s="1" t="str">
        <f>UnitControlCenter!$B$6</f>
        <v>thousand metric tons / year</v>
      </c>
      <c r="G24" s="1" t="s">
        <v>3393</v>
      </c>
      <c r="H24" s="1" t="s">
        <v>2828</v>
      </c>
      <c r="I24" s="1" t="s">
        <v>3382</v>
      </c>
    </row>
    <row r="25" spans="1:10" ht="105" x14ac:dyDescent="0.25">
      <c r="A25" s="2" t="s">
        <v>2357</v>
      </c>
      <c r="B25" s="2" t="s">
        <v>2249</v>
      </c>
      <c r="C25" s="44">
        <v>1</v>
      </c>
      <c r="D25" s="1" t="s">
        <v>66</v>
      </c>
      <c r="E25" s="1" t="s">
        <v>67</v>
      </c>
      <c r="F25" s="1" t="str">
        <f>UnitControlCenter!$B$6</f>
        <v>thousand metric tons / year</v>
      </c>
      <c r="G25" s="1" t="s">
        <v>3394</v>
      </c>
      <c r="H25" s="1" t="s">
        <v>2828</v>
      </c>
      <c r="I25" s="1" t="s">
        <v>3383</v>
      </c>
    </row>
    <row r="26" spans="1:10" ht="105" x14ac:dyDescent="0.25">
      <c r="A26" s="2" t="s">
        <v>2357</v>
      </c>
      <c r="B26" s="2" t="s">
        <v>2240</v>
      </c>
      <c r="C26" s="44">
        <v>1</v>
      </c>
      <c r="D26" s="1" t="s">
        <v>66</v>
      </c>
      <c r="E26" s="1" t="s">
        <v>67</v>
      </c>
      <c r="F26" s="1" t="str">
        <f>UnitControlCenter!$B$3</f>
        <v>million metric tons / year</v>
      </c>
      <c r="G26" s="1" t="s">
        <v>3395</v>
      </c>
      <c r="H26" s="1" t="s">
        <v>2828</v>
      </c>
      <c r="I26" s="1" t="s">
        <v>3384</v>
      </c>
    </row>
    <row r="27" spans="1:10" ht="105" x14ac:dyDescent="0.25">
      <c r="A27" s="2" t="s">
        <v>2357</v>
      </c>
      <c r="B27" s="2" t="s">
        <v>2237</v>
      </c>
      <c r="C27" s="44">
        <v>1</v>
      </c>
      <c r="D27" s="1" t="s">
        <v>66</v>
      </c>
      <c r="E27" s="1" t="s">
        <v>67</v>
      </c>
      <c r="F27" s="1" t="str">
        <f>UnitControlCenter!$B$6</f>
        <v>thousand metric tons / year</v>
      </c>
      <c r="G27" s="1" t="s">
        <v>3396</v>
      </c>
      <c r="H27" s="1" t="s">
        <v>2828</v>
      </c>
      <c r="I27" s="1" t="s">
        <v>3385</v>
      </c>
    </row>
    <row r="28" spans="1:10" ht="105" x14ac:dyDescent="0.25">
      <c r="A28" s="2" t="s">
        <v>2357</v>
      </c>
      <c r="B28" s="2" t="s">
        <v>2245</v>
      </c>
      <c r="C28" s="44">
        <v>1</v>
      </c>
      <c r="D28" s="1" t="s">
        <v>66</v>
      </c>
      <c r="E28" s="1" t="s">
        <v>67</v>
      </c>
      <c r="F28" s="1" t="str">
        <f>UnitControlCenter!$B$3</f>
        <v>million metric tons / year</v>
      </c>
      <c r="G28" s="1" t="s">
        <v>3397</v>
      </c>
      <c r="H28" s="1" t="s">
        <v>2828</v>
      </c>
      <c r="I28" s="1" t="s">
        <v>3386</v>
      </c>
    </row>
    <row r="29" spans="1:10" ht="105.75" thickBot="1" x14ac:dyDescent="0.3">
      <c r="A29" s="203" t="s">
        <v>2357</v>
      </c>
      <c r="B29" s="203" t="s">
        <v>500</v>
      </c>
      <c r="C29" s="210">
        <v>1</v>
      </c>
      <c r="D29" s="1" t="s">
        <v>66</v>
      </c>
      <c r="E29" s="1" t="s">
        <v>67</v>
      </c>
      <c r="F29" s="204" t="str">
        <f>UnitControlCenter!$B$3</f>
        <v>million metric tons / year</v>
      </c>
      <c r="G29" s="1" t="s">
        <v>3398</v>
      </c>
      <c r="H29" s="1" t="s">
        <v>2828</v>
      </c>
      <c r="I29" s="1" t="s">
        <v>3387</v>
      </c>
    </row>
    <row r="30" spans="1:10" ht="75" x14ac:dyDescent="0.25">
      <c r="A30" s="2" t="s">
        <v>2358</v>
      </c>
      <c r="B30" s="2" t="s">
        <v>2354</v>
      </c>
      <c r="C30" s="44">
        <v>1</v>
      </c>
      <c r="D30" s="1" t="s">
        <v>66</v>
      </c>
      <c r="E30" s="1" t="s">
        <v>67</v>
      </c>
      <c r="F30" s="1" t="str">
        <f>UnitControlCenter!$B$3</f>
        <v>million metric tons / year</v>
      </c>
      <c r="G30" s="1" t="s">
        <v>2913</v>
      </c>
      <c r="H30" s="1" t="s">
        <v>2914</v>
      </c>
      <c r="I30" s="1" t="s">
        <v>2915</v>
      </c>
    </row>
    <row r="31" spans="1:10" ht="105" x14ac:dyDescent="0.25">
      <c r="A31" s="2" t="s">
        <v>2358</v>
      </c>
      <c r="B31" s="2" t="s">
        <v>2522</v>
      </c>
      <c r="C31" s="44">
        <v>1</v>
      </c>
      <c r="D31" s="1" t="s">
        <v>66</v>
      </c>
      <c r="E31" s="1" t="s">
        <v>67</v>
      </c>
      <c r="F31" s="1" t="str">
        <f>UnitControlCenter!$B$3</f>
        <v>million metric tons / year</v>
      </c>
      <c r="G31" s="1" t="s">
        <v>2916</v>
      </c>
      <c r="H31" s="1" t="s">
        <v>2917</v>
      </c>
      <c r="I31" s="1" t="s">
        <v>2918</v>
      </c>
    </row>
    <row r="32" spans="1:10" ht="60" x14ac:dyDescent="0.25">
      <c r="A32" s="2" t="s">
        <v>2358</v>
      </c>
      <c r="B32" s="2" t="s">
        <v>2359</v>
      </c>
      <c r="C32" s="44">
        <v>1</v>
      </c>
      <c r="D32" s="1" t="s">
        <v>66</v>
      </c>
      <c r="E32" s="1" t="s">
        <v>67</v>
      </c>
      <c r="F32" s="1" t="str">
        <f>UnitControlCenter!$B$3</f>
        <v>million metric tons / year</v>
      </c>
      <c r="G32" s="1" t="s">
        <v>2919</v>
      </c>
      <c r="H32" s="1" t="s">
        <v>2920</v>
      </c>
      <c r="I32" s="1" t="s">
        <v>2921</v>
      </c>
    </row>
    <row r="33" spans="1:10" ht="15.75" thickBot="1" x14ac:dyDescent="0.3">
      <c r="A33" s="203" t="s">
        <v>2358</v>
      </c>
      <c r="B33" s="203" t="s">
        <v>2901</v>
      </c>
      <c r="C33" s="210">
        <v>0</v>
      </c>
      <c r="D33" s="204" t="s">
        <v>64</v>
      </c>
      <c r="E33" s="204" t="s">
        <v>65</v>
      </c>
      <c r="F33" s="204" t="str">
        <f>UnitControlCenter!$B$7</f>
        <v>g CO2 / 2020 dollar</v>
      </c>
      <c r="G33" s="204" t="s">
        <v>2852</v>
      </c>
      <c r="H33" s="204"/>
      <c r="I33" s="204"/>
      <c r="J33" s="204"/>
    </row>
    <row r="34" spans="1:10" ht="105" x14ac:dyDescent="0.25">
      <c r="A34" s="2" t="s">
        <v>2758</v>
      </c>
      <c r="B34" s="2" t="s">
        <v>2593</v>
      </c>
      <c r="C34" s="44">
        <v>1</v>
      </c>
      <c r="D34" s="1" t="s">
        <v>64</v>
      </c>
      <c r="E34" s="1" t="s">
        <v>3010</v>
      </c>
      <c r="F34" s="1" t="str">
        <f>UnitControlCenter!$B$3</f>
        <v>million metric tons / year</v>
      </c>
      <c r="G34" s="1" t="s">
        <v>3054</v>
      </c>
    </row>
    <row r="35" spans="1:10" x14ac:dyDescent="0.25">
      <c r="A35" s="2" t="s">
        <v>2758</v>
      </c>
      <c r="B35" s="2" t="s">
        <v>136</v>
      </c>
      <c r="C35" s="44">
        <v>1</v>
      </c>
      <c r="D35" s="1" t="s">
        <v>64</v>
      </c>
      <c r="E35" s="1" t="s">
        <v>3010</v>
      </c>
      <c r="F35" s="1" t="str">
        <f>UnitControlCenter!$B$3</f>
        <v>million metric tons / year</v>
      </c>
      <c r="G35" s="1" t="s">
        <v>2454</v>
      </c>
    </row>
    <row r="36" spans="1:10" x14ac:dyDescent="0.25">
      <c r="A36" s="2" t="s">
        <v>2758</v>
      </c>
      <c r="B36" s="2" t="s">
        <v>2452</v>
      </c>
      <c r="C36" s="44">
        <v>1</v>
      </c>
      <c r="D36" s="1" t="s">
        <v>64</v>
      </c>
      <c r="E36" s="1" t="s">
        <v>3010</v>
      </c>
      <c r="F36" s="1" t="str">
        <f>UnitControlCenter!$B$3</f>
        <v>million metric tons / year</v>
      </c>
      <c r="G36" s="1" t="s">
        <v>2455</v>
      </c>
    </row>
    <row r="37" spans="1:10" x14ac:dyDescent="0.25">
      <c r="A37" s="2" t="s">
        <v>2758</v>
      </c>
      <c r="B37" s="2" t="s">
        <v>2513</v>
      </c>
      <c r="C37" s="44">
        <v>1</v>
      </c>
      <c r="D37" s="1" t="s">
        <v>64</v>
      </c>
      <c r="E37" s="1" t="s">
        <v>3010</v>
      </c>
      <c r="F37" s="1" t="str">
        <f>UnitControlCenter!$B$3</f>
        <v>million metric tons / year</v>
      </c>
      <c r="G37" s="1" t="s">
        <v>2521</v>
      </c>
    </row>
    <row r="38" spans="1:10" x14ac:dyDescent="0.25">
      <c r="A38" s="2" t="s">
        <v>2758</v>
      </c>
      <c r="B38" s="2" t="s">
        <v>94</v>
      </c>
      <c r="C38" s="44">
        <v>1</v>
      </c>
      <c r="D38" s="1" t="s">
        <v>64</v>
      </c>
      <c r="E38" s="1" t="s">
        <v>3010</v>
      </c>
      <c r="F38" s="1" t="str">
        <f>UnitControlCenter!$B$3</f>
        <v>million metric tons / year</v>
      </c>
      <c r="G38" s="1" t="s">
        <v>2456</v>
      </c>
    </row>
    <row r="39" spans="1:10" ht="30" x14ac:dyDescent="0.25">
      <c r="A39" s="2" t="s">
        <v>2758</v>
      </c>
      <c r="B39" s="2" t="s">
        <v>9</v>
      </c>
      <c r="C39" s="44">
        <v>1</v>
      </c>
      <c r="D39" s="1" t="s">
        <v>64</v>
      </c>
      <c r="E39" s="1" t="s">
        <v>3010</v>
      </c>
      <c r="F39" s="1" t="str">
        <f>UnitControlCenter!$B$3</f>
        <v>million metric tons / year</v>
      </c>
      <c r="G39" s="1" t="s">
        <v>3055</v>
      </c>
    </row>
    <row r="40" spans="1:10" ht="15.75" thickBot="1" x14ac:dyDescent="0.3">
      <c r="A40" s="203" t="s">
        <v>2758</v>
      </c>
      <c r="B40" s="203" t="s">
        <v>4</v>
      </c>
      <c r="C40" s="210">
        <v>1</v>
      </c>
      <c r="D40" s="204" t="s">
        <v>64</v>
      </c>
      <c r="E40" s="204" t="s">
        <v>3010</v>
      </c>
      <c r="F40" s="204" t="str">
        <f>UnitControlCenter!$B$3</f>
        <v>million metric tons / year</v>
      </c>
      <c r="G40" s="204" t="s">
        <v>2458</v>
      </c>
      <c r="H40" s="204"/>
      <c r="I40" s="204"/>
      <c r="J40" s="204"/>
    </row>
    <row r="41" spans="1:10" ht="45" x14ac:dyDescent="0.25">
      <c r="A41" s="2" t="s">
        <v>370</v>
      </c>
      <c r="B41" s="2" t="s">
        <v>2973</v>
      </c>
      <c r="C41" s="44">
        <v>1</v>
      </c>
      <c r="D41" s="1" t="s">
        <v>66</v>
      </c>
      <c r="E41" s="1" t="s">
        <v>453</v>
      </c>
      <c r="F41" s="1" t="str">
        <f>UnitControlCenter!$B$8</f>
        <v>2020 dollars / metric ton CO2e abated, Annual average abatement (million metric tons CO2e)</v>
      </c>
      <c r="G41" s="1" t="s">
        <v>3056</v>
      </c>
    </row>
    <row r="42" spans="1:10" ht="45.75" thickBot="1" x14ac:dyDescent="0.3">
      <c r="A42" s="203" t="s">
        <v>370</v>
      </c>
      <c r="B42" s="203" t="s">
        <v>2974</v>
      </c>
      <c r="C42" s="210">
        <v>1</v>
      </c>
      <c r="D42" s="204" t="s">
        <v>66</v>
      </c>
      <c r="E42" s="204" t="s">
        <v>453</v>
      </c>
      <c r="F42" s="204" t="str">
        <f>UnitControlCenter!$B$8</f>
        <v>2020 dollars / metric ton CO2e abated, Annual average abatement (million metric tons CO2e)</v>
      </c>
      <c r="G42" s="204" t="s">
        <v>3056</v>
      </c>
      <c r="H42" s="204"/>
      <c r="I42" s="204"/>
      <c r="J42" s="204"/>
    </row>
    <row r="43" spans="1:10" ht="45" x14ac:dyDescent="0.25">
      <c r="A43" s="2" t="s">
        <v>2360</v>
      </c>
      <c r="B43" s="2" t="s">
        <v>2978</v>
      </c>
      <c r="C43" s="44">
        <v>1</v>
      </c>
      <c r="D43" s="1" t="s">
        <v>66</v>
      </c>
      <c r="E43" s="1" t="s">
        <v>65</v>
      </c>
      <c r="F43" s="1" t="str">
        <f>UnitControlCenter!$B$9</f>
        <v>billion 2020 dollars / year</v>
      </c>
      <c r="G43" s="1" t="s">
        <v>2975</v>
      </c>
      <c r="H43" s="1" t="s">
        <v>2438</v>
      </c>
      <c r="I43" s="1" t="s">
        <v>2422</v>
      </c>
    </row>
    <row r="44" spans="1:10" x14ac:dyDescent="0.25">
      <c r="A44" s="2" t="s">
        <v>2360</v>
      </c>
      <c r="B44" s="202" t="s">
        <v>2778</v>
      </c>
      <c r="C44" s="44">
        <v>1</v>
      </c>
      <c r="D44" s="1" t="s">
        <v>64</v>
      </c>
      <c r="E44" s="1" t="s">
        <v>65</v>
      </c>
      <c r="F44" s="1" t="str">
        <f>UnitControlCenter!$B$9</f>
        <v>billion 2020 dollars / year</v>
      </c>
      <c r="G44" s="1" t="s">
        <v>2772</v>
      </c>
    </row>
    <row r="45" spans="1:10" ht="75" x14ac:dyDescent="0.25">
      <c r="A45" s="2" t="s">
        <v>2360</v>
      </c>
      <c r="B45" s="2" t="s">
        <v>2964</v>
      </c>
      <c r="C45" s="44">
        <v>1</v>
      </c>
      <c r="D45" s="1" t="s">
        <v>66</v>
      </c>
      <c r="E45" s="1" t="s">
        <v>67</v>
      </c>
      <c r="F45" s="1" t="str">
        <f>UnitControlCenter!$B$9</f>
        <v>billion 2020 dollars / year</v>
      </c>
      <c r="G45" s="1" t="s">
        <v>2965</v>
      </c>
      <c r="H45" s="1" t="s">
        <v>2966</v>
      </c>
      <c r="I45" s="1" t="s">
        <v>2967</v>
      </c>
    </row>
    <row r="46" spans="1:10" ht="30" x14ac:dyDescent="0.25">
      <c r="A46" s="2" t="s">
        <v>2360</v>
      </c>
      <c r="B46" s="202" t="s">
        <v>2968</v>
      </c>
      <c r="C46" s="44">
        <v>1</v>
      </c>
      <c r="D46" s="1" t="s">
        <v>64</v>
      </c>
      <c r="E46" s="1" t="s">
        <v>65</v>
      </c>
      <c r="F46" s="1" t="str">
        <f>UnitControlCenter!$B$10</f>
        <v>billion 2020 dollars</v>
      </c>
      <c r="G46" s="1" t="s">
        <v>2969</v>
      </c>
    </row>
    <row r="47" spans="1:10" ht="30" x14ac:dyDescent="0.25">
      <c r="A47" s="2" t="s">
        <v>2360</v>
      </c>
      <c r="B47" s="202" t="s">
        <v>2970</v>
      </c>
      <c r="C47" s="44">
        <v>1</v>
      </c>
      <c r="D47" s="1" t="s">
        <v>64</v>
      </c>
      <c r="E47" s="1" t="s">
        <v>65</v>
      </c>
      <c r="F47" s="1" t="str">
        <f>UnitControlCenter!$B$9</f>
        <v>billion 2020 dollars / year</v>
      </c>
      <c r="G47" s="1" t="s">
        <v>2971</v>
      </c>
    </row>
    <row r="48" spans="1:10" ht="135.75" thickBot="1" x14ac:dyDescent="0.3">
      <c r="A48" s="203" t="s">
        <v>2360</v>
      </c>
      <c r="B48" s="205" t="s">
        <v>3049</v>
      </c>
      <c r="C48" s="210">
        <v>1</v>
      </c>
      <c r="D48" s="204" t="s">
        <v>66</v>
      </c>
      <c r="E48" s="204" t="s">
        <v>65</v>
      </c>
      <c r="F48" s="204" t="str">
        <f>UnitControlCenter!$B$9</f>
        <v>billion 2020 dollars / year</v>
      </c>
      <c r="G48" s="204" t="s">
        <v>3053</v>
      </c>
      <c r="H48" s="204" t="s">
        <v>3050</v>
      </c>
      <c r="I48" s="204" t="s">
        <v>3052</v>
      </c>
      <c r="J48" s="204"/>
    </row>
    <row r="49" spans="1:10" ht="45" x14ac:dyDescent="0.25">
      <c r="A49" s="2" t="s">
        <v>2888</v>
      </c>
      <c r="B49" s="202" t="s">
        <v>2905</v>
      </c>
      <c r="C49" s="44">
        <v>1</v>
      </c>
      <c r="D49" s="1" t="s">
        <v>66</v>
      </c>
      <c r="E49" s="1" t="s">
        <v>65</v>
      </c>
      <c r="F49" s="1" t="str">
        <f>UnitControlCenter!$B$11</f>
        <v>jobs</v>
      </c>
      <c r="G49" s="1" t="s">
        <v>2896</v>
      </c>
      <c r="H49" s="1" t="s">
        <v>2895</v>
      </c>
      <c r="I49" s="1" t="s">
        <v>2423</v>
      </c>
    </row>
    <row r="50" spans="1:10" ht="30" x14ac:dyDescent="0.25">
      <c r="A50" s="2" t="s">
        <v>2888</v>
      </c>
      <c r="B50" s="202" t="s">
        <v>3321</v>
      </c>
      <c r="C50" s="44">
        <v>0</v>
      </c>
      <c r="D50" s="1" t="s">
        <v>66</v>
      </c>
      <c r="E50" s="1" t="s">
        <v>67</v>
      </c>
      <c r="F50" s="1" t="str">
        <f>UnitControlCenter!$B$11</f>
        <v>jobs</v>
      </c>
      <c r="G50" s="1" t="s">
        <v>3195</v>
      </c>
      <c r="H50" s="1" t="s">
        <v>3196</v>
      </c>
      <c r="I50" s="1" t="s">
        <v>3197</v>
      </c>
    </row>
    <row r="51" spans="1:10" ht="30" x14ac:dyDescent="0.25">
      <c r="A51" s="2" t="s">
        <v>2888</v>
      </c>
      <c r="B51" s="202" t="s">
        <v>3322</v>
      </c>
      <c r="C51" s="44">
        <v>0</v>
      </c>
      <c r="D51" s="1" t="s">
        <v>66</v>
      </c>
      <c r="E51" s="1" t="s">
        <v>65</v>
      </c>
      <c r="F51" s="1" t="str">
        <f>UnitControlCenter!$B$13</f>
        <v>% change</v>
      </c>
      <c r="G51" s="1" t="s">
        <v>3214</v>
      </c>
      <c r="H51" s="1" t="s">
        <v>3196</v>
      </c>
      <c r="I51" s="1" t="s">
        <v>3197</v>
      </c>
    </row>
    <row r="52" spans="1:10" ht="45" x14ac:dyDescent="0.25">
      <c r="A52" s="2" t="s">
        <v>2888</v>
      </c>
      <c r="B52" s="202" t="s">
        <v>3179</v>
      </c>
      <c r="C52" s="44">
        <v>0</v>
      </c>
      <c r="D52" s="1" t="s">
        <v>66</v>
      </c>
      <c r="E52" s="1" t="s">
        <v>67</v>
      </c>
      <c r="F52" s="1" t="str">
        <f>UnitControlCenter!$B$11</f>
        <v>jobs</v>
      </c>
      <c r="G52" s="1" t="s">
        <v>3218</v>
      </c>
      <c r="H52" s="1" t="s">
        <v>3198</v>
      </c>
      <c r="I52" s="20" t="s">
        <v>3199</v>
      </c>
      <c r="J52" s="20"/>
    </row>
    <row r="53" spans="1:10" ht="45" x14ac:dyDescent="0.25">
      <c r="A53" s="2" t="s">
        <v>2888</v>
      </c>
      <c r="B53" s="202" t="s">
        <v>3211</v>
      </c>
      <c r="C53" s="44">
        <v>0</v>
      </c>
      <c r="D53" s="1" t="s">
        <v>66</v>
      </c>
      <c r="E53" s="1" t="s">
        <v>65</v>
      </c>
      <c r="F53" s="1" t="str">
        <f>UnitControlCenter!$B$13</f>
        <v>% change</v>
      </c>
      <c r="G53" s="1" t="s">
        <v>3217</v>
      </c>
      <c r="H53" s="1" t="s">
        <v>3198</v>
      </c>
      <c r="I53" s="20" t="s">
        <v>3199</v>
      </c>
      <c r="J53" s="20"/>
    </row>
    <row r="54" spans="1:10" ht="30" x14ac:dyDescent="0.25">
      <c r="A54" s="2" t="s">
        <v>2888</v>
      </c>
      <c r="B54" s="202" t="s">
        <v>3184</v>
      </c>
      <c r="C54" s="44">
        <v>0</v>
      </c>
      <c r="D54" s="1" t="s">
        <v>66</v>
      </c>
      <c r="E54" s="1" t="s">
        <v>67</v>
      </c>
      <c r="F54" s="1" t="str">
        <f>UnitControlCenter!$B$11</f>
        <v>jobs</v>
      </c>
      <c r="G54" s="1" t="s">
        <v>3200</v>
      </c>
      <c r="H54" s="1" t="s">
        <v>3201</v>
      </c>
      <c r="I54" s="1" t="s">
        <v>3202</v>
      </c>
    </row>
    <row r="55" spans="1:10" ht="30" x14ac:dyDescent="0.25">
      <c r="A55" s="2" t="s">
        <v>2888</v>
      </c>
      <c r="B55" s="202" t="s">
        <v>3212</v>
      </c>
      <c r="C55" s="44">
        <v>0</v>
      </c>
      <c r="D55" s="1" t="s">
        <v>66</v>
      </c>
      <c r="E55" s="1" t="s">
        <v>65</v>
      </c>
      <c r="F55" s="1" t="str">
        <f>UnitControlCenter!$B$13</f>
        <v>% change</v>
      </c>
      <c r="G55" s="1" t="s">
        <v>3215</v>
      </c>
      <c r="H55" s="1" t="s">
        <v>3201</v>
      </c>
      <c r="I55" s="1" t="s">
        <v>3202</v>
      </c>
    </row>
    <row r="56" spans="1:10" ht="75" x14ac:dyDescent="0.25">
      <c r="A56" s="2" t="s">
        <v>2888</v>
      </c>
      <c r="B56" s="202" t="s">
        <v>3187</v>
      </c>
      <c r="C56" s="44">
        <v>0</v>
      </c>
      <c r="D56" s="1" t="s">
        <v>66</v>
      </c>
      <c r="E56" s="1" t="s">
        <v>67</v>
      </c>
      <c r="F56" s="1" t="str">
        <f>UnitControlCenter!$B$11</f>
        <v>jobs</v>
      </c>
      <c r="G56" s="1" t="s">
        <v>3203</v>
      </c>
      <c r="H56" s="1" t="s">
        <v>3204</v>
      </c>
      <c r="I56" s="1" t="s">
        <v>3205</v>
      </c>
    </row>
    <row r="57" spans="1:10" ht="90" x14ac:dyDescent="0.25">
      <c r="A57" s="2" t="s">
        <v>2888</v>
      </c>
      <c r="B57" s="202" t="s">
        <v>3213</v>
      </c>
      <c r="C57" s="44">
        <v>0</v>
      </c>
      <c r="D57" s="1" t="s">
        <v>66</v>
      </c>
      <c r="E57" s="1" t="s">
        <v>65</v>
      </c>
      <c r="F57" s="1" t="str">
        <f>UnitControlCenter!$B$13</f>
        <v>% change</v>
      </c>
      <c r="G57" s="1" t="s">
        <v>3216</v>
      </c>
      <c r="H57" s="1" t="s">
        <v>3204</v>
      </c>
      <c r="I57" s="1" t="s">
        <v>3205</v>
      </c>
    </row>
    <row r="58" spans="1:10" ht="30" x14ac:dyDescent="0.25">
      <c r="A58" s="2" t="s">
        <v>2888</v>
      </c>
      <c r="B58" s="202" t="s">
        <v>3276</v>
      </c>
      <c r="C58" s="44">
        <v>1</v>
      </c>
      <c r="D58" s="1" t="s">
        <v>66</v>
      </c>
      <c r="E58" s="1" t="s">
        <v>67</v>
      </c>
      <c r="F58" s="1" t="str">
        <f>UnitControlCenter!$B$11</f>
        <v>jobs</v>
      </c>
      <c r="G58" s="1" t="s">
        <v>3277</v>
      </c>
      <c r="H58" s="1" t="s">
        <v>3278</v>
      </c>
      <c r="I58" s="1" t="s">
        <v>3279</v>
      </c>
    </row>
    <row r="59" spans="1:10" ht="30" x14ac:dyDescent="0.25">
      <c r="A59" s="2" t="s">
        <v>2888</v>
      </c>
      <c r="B59" s="202" t="s">
        <v>3280</v>
      </c>
      <c r="C59" s="44">
        <v>1</v>
      </c>
      <c r="D59" s="1" t="s">
        <v>66</v>
      </c>
      <c r="E59" s="1" t="s">
        <v>65</v>
      </c>
      <c r="F59" s="1" t="str">
        <f>UnitControlCenter!$B$13</f>
        <v>% change</v>
      </c>
      <c r="G59" s="1" t="s">
        <v>3281</v>
      </c>
      <c r="H59" s="1" t="s">
        <v>3278</v>
      </c>
      <c r="I59" s="1" t="s">
        <v>3279</v>
      </c>
    </row>
    <row r="60" spans="1:10" ht="30" x14ac:dyDescent="0.25">
      <c r="A60" s="2" t="s">
        <v>2888</v>
      </c>
      <c r="B60" s="202" t="s">
        <v>2949</v>
      </c>
      <c r="C60" s="44">
        <v>1</v>
      </c>
      <c r="D60" s="1" t="s">
        <v>66</v>
      </c>
      <c r="E60" s="1" t="s">
        <v>65</v>
      </c>
      <c r="F60" s="1" t="str">
        <f>UnitControlCenter!$B$11</f>
        <v>jobs</v>
      </c>
      <c r="G60" s="1" t="s">
        <v>2953</v>
      </c>
      <c r="H60" s="1" t="s">
        <v>2952</v>
      </c>
      <c r="I60" s="1" t="s">
        <v>2963</v>
      </c>
    </row>
    <row r="61" spans="1:10" ht="45" x14ac:dyDescent="0.25">
      <c r="A61" s="2" t="s">
        <v>2888</v>
      </c>
      <c r="B61" s="202" t="s">
        <v>3006</v>
      </c>
      <c r="C61" s="44">
        <v>1</v>
      </c>
      <c r="D61" s="1" t="s">
        <v>66</v>
      </c>
      <c r="E61" s="1" t="s">
        <v>65</v>
      </c>
      <c r="F61" s="1" t="str">
        <f>UnitControlCenter!$B$11</f>
        <v>jobs</v>
      </c>
      <c r="G61" s="1" t="s">
        <v>3005</v>
      </c>
      <c r="H61" s="1" t="s">
        <v>2895</v>
      </c>
      <c r="I61" s="1" t="s">
        <v>2423</v>
      </c>
    </row>
    <row r="62" spans="1:10" ht="45" x14ac:dyDescent="0.25">
      <c r="A62" s="2" t="s">
        <v>2888</v>
      </c>
      <c r="B62" s="202" t="s">
        <v>2890</v>
      </c>
      <c r="C62" s="44">
        <v>1</v>
      </c>
      <c r="D62" s="1" t="s">
        <v>66</v>
      </c>
      <c r="E62" s="1" t="s">
        <v>65</v>
      </c>
      <c r="F62" s="1" t="str">
        <f>UnitControlCenter!$B$9</f>
        <v>billion 2020 dollars / year</v>
      </c>
      <c r="G62" s="1" t="s">
        <v>2897</v>
      </c>
      <c r="H62" s="1" t="s">
        <v>2899</v>
      </c>
      <c r="I62" s="1" t="s">
        <v>2423</v>
      </c>
    </row>
    <row r="63" spans="1:10" ht="45" x14ac:dyDescent="0.25">
      <c r="A63" s="2" t="s">
        <v>2888</v>
      </c>
      <c r="B63" s="202" t="s">
        <v>2909</v>
      </c>
      <c r="C63" s="44">
        <v>1</v>
      </c>
      <c r="D63" s="1" t="s">
        <v>66</v>
      </c>
      <c r="E63" s="1" t="s">
        <v>65</v>
      </c>
      <c r="F63" s="1" t="str">
        <f>UnitControlCenter!$B$13</f>
        <v>% change</v>
      </c>
      <c r="G63" s="1" t="s">
        <v>2911</v>
      </c>
      <c r="H63" s="1" t="s">
        <v>2899</v>
      </c>
      <c r="I63" s="1" t="s">
        <v>2423</v>
      </c>
    </row>
    <row r="64" spans="1:10" ht="30" x14ac:dyDescent="0.25">
      <c r="A64" s="2" t="s">
        <v>2888</v>
      </c>
      <c r="B64" s="202" t="s">
        <v>2950</v>
      </c>
      <c r="C64" s="44">
        <v>1</v>
      </c>
      <c r="D64" s="1" t="s">
        <v>66</v>
      </c>
      <c r="E64" s="1" t="s">
        <v>65</v>
      </c>
      <c r="F64" s="1" t="str">
        <f>UnitControlCenter!$B$9</f>
        <v>billion 2020 dollars / year</v>
      </c>
      <c r="G64" s="1" t="s">
        <v>2954</v>
      </c>
      <c r="H64" s="1" t="s">
        <v>2952</v>
      </c>
      <c r="I64" s="1" t="s">
        <v>2963</v>
      </c>
    </row>
    <row r="65" spans="1:10" ht="45" x14ac:dyDescent="0.25">
      <c r="A65" s="2" t="s">
        <v>2888</v>
      </c>
      <c r="B65" s="202" t="s">
        <v>2904</v>
      </c>
      <c r="C65" s="44">
        <v>1</v>
      </c>
      <c r="D65" s="1" t="s">
        <v>66</v>
      </c>
      <c r="E65" s="1" t="s">
        <v>65</v>
      </c>
      <c r="F65" s="1" t="str">
        <f>UnitControlCenter!$B$9</f>
        <v>billion 2020 dollars / year</v>
      </c>
      <c r="G65" s="1" t="s">
        <v>2900</v>
      </c>
      <c r="H65" s="1" t="s">
        <v>2898</v>
      </c>
      <c r="I65" s="1" t="s">
        <v>2423</v>
      </c>
    </row>
    <row r="66" spans="1:10" ht="30" x14ac:dyDescent="0.25">
      <c r="A66" s="2" t="s">
        <v>2888</v>
      </c>
      <c r="B66" s="202" t="s">
        <v>2902</v>
      </c>
      <c r="C66" s="44">
        <v>1</v>
      </c>
      <c r="D66" s="1" t="s">
        <v>64</v>
      </c>
      <c r="E66" s="1" t="s">
        <v>65</v>
      </c>
      <c r="F66" s="1" t="str">
        <f>UnitControlCenter!$B$14</f>
        <v>2020 dollars / employee-year</v>
      </c>
      <c r="G66" s="1" t="s">
        <v>2903</v>
      </c>
    </row>
    <row r="67" spans="1:10" ht="30.75" thickBot="1" x14ac:dyDescent="0.3">
      <c r="A67" s="203" t="s">
        <v>2888</v>
      </c>
      <c r="B67" s="205" t="s">
        <v>2951</v>
      </c>
      <c r="C67" s="210">
        <v>1</v>
      </c>
      <c r="D67" s="204" t="s">
        <v>66</v>
      </c>
      <c r="E67" s="204" t="s">
        <v>65</v>
      </c>
      <c r="F67" s="204" t="str">
        <f>UnitControlCenter!$B$9</f>
        <v>billion 2020 dollars / year</v>
      </c>
      <c r="G67" s="204" t="s">
        <v>2955</v>
      </c>
      <c r="H67" s="204" t="s">
        <v>2952</v>
      </c>
      <c r="I67" s="204" t="s">
        <v>2963</v>
      </c>
      <c r="J67" s="204"/>
    </row>
    <row r="68" spans="1:10" ht="90" x14ac:dyDescent="0.25">
      <c r="A68" s="2" t="s">
        <v>2889</v>
      </c>
      <c r="B68" s="2" t="s">
        <v>2690</v>
      </c>
      <c r="C68" s="44">
        <v>0</v>
      </c>
      <c r="D68" s="1" t="s">
        <v>66</v>
      </c>
      <c r="E68" s="1" t="s">
        <v>65</v>
      </c>
      <c r="F68" s="1" t="str">
        <f>UnitControlCenter!$B$9</f>
        <v>billion 2020 dollars / year</v>
      </c>
      <c r="G68" s="1" t="s">
        <v>2691</v>
      </c>
      <c r="H68" s="1" t="s">
        <v>2692</v>
      </c>
      <c r="I68" s="1" t="s">
        <v>2667</v>
      </c>
    </row>
    <row r="69" spans="1:10" ht="45" x14ac:dyDescent="0.25">
      <c r="A69" s="2" t="s">
        <v>2889</v>
      </c>
      <c r="B69" s="2" t="s">
        <v>2694</v>
      </c>
      <c r="C69" s="44">
        <v>0</v>
      </c>
      <c r="D69" s="1" t="s">
        <v>66</v>
      </c>
      <c r="E69" s="1" t="s">
        <v>65</v>
      </c>
      <c r="F69" s="1" t="str">
        <f>UnitControlCenter!$B$9</f>
        <v>billion 2020 dollars / year</v>
      </c>
      <c r="G69" s="1" t="s">
        <v>2704</v>
      </c>
      <c r="H69" s="1" t="s">
        <v>2705</v>
      </c>
      <c r="I69" s="1" t="s">
        <v>2706</v>
      </c>
    </row>
    <row r="70" spans="1:10" ht="60" x14ac:dyDescent="0.25">
      <c r="A70" s="2" t="s">
        <v>2889</v>
      </c>
      <c r="B70" s="2" t="s">
        <v>2695</v>
      </c>
      <c r="C70" s="44">
        <v>0</v>
      </c>
      <c r="D70" s="1" t="s">
        <v>66</v>
      </c>
      <c r="E70" s="1" t="s">
        <v>65</v>
      </c>
      <c r="F70" s="1" t="str">
        <f>UnitControlCenter!$B$9</f>
        <v>billion 2020 dollars / year</v>
      </c>
      <c r="G70" s="1" t="s">
        <v>2715</v>
      </c>
      <c r="H70" s="1" t="s">
        <v>2713</v>
      </c>
      <c r="I70" s="1" t="s">
        <v>2714</v>
      </c>
    </row>
    <row r="71" spans="1:10" ht="45" x14ac:dyDescent="0.25">
      <c r="A71" s="2" t="s">
        <v>2889</v>
      </c>
      <c r="B71" s="2" t="s">
        <v>2696</v>
      </c>
      <c r="C71" s="44">
        <v>0</v>
      </c>
      <c r="D71" s="1" t="s">
        <v>66</v>
      </c>
      <c r="E71" s="1" t="s">
        <v>65</v>
      </c>
      <c r="F71" s="1" t="str">
        <f>UnitControlCenter!$B$9</f>
        <v>billion 2020 dollars / year</v>
      </c>
      <c r="G71" s="1" t="s">
        <v>2709</v>
      </c>
      <c r="H71" s="1" t="s">
        <v>2705</v>
      </c>
      <c r="I71" s="1" t="s">
        <v>2707</v>
      </c>
    </row>
    <row r="72" spans="1:10" ht="45" x14ac:dyDescent="0.25">
      <c r="A72" s="2" t="s">
        <v>2889</v>
      </c>
      <c r="B72" s="2" t="s">
        <v>2697</v>
      </c>
      <c r="C72" s="44">
        <v>0</v>
      </c>
      <c r="D72" s="1" t="s">
        <v>66</v>
      </c>
      <c r="E72" s="1" t="s">
        <v>65</v>
      </c>
      <c r="F72" s="1" t="str">
        <f>UnitControlCenter!$B$9</f>
        <v>billion 2020 dollars / year</v>
      </c>
      <c r="G72" s="1" t="s">
        <v>2710</v>
      </c>
      <c r="H72" s="1" t="s">
        <v>2705</v>
      </c>
      <c r="I72" s="1" t="s">
        <v>2708</v>
      </c>
    </row>
    <row r="73" spans="1:10" ht="60" x14ac:dyDescent="0.25">
      <c r="A73" s="2" t="s">
        <v>2889</v>
      </c>
      <c r="B73" s="2" t="s">
        <v>2698</v>
      </c>
      <c r="C73" s="44">
        <v>0</v>
      </c>
      <c r="D73" s="1" t="s">
        <v>66</v>
      </c>
      <c r="E73" s="1" t="s">
        <v>65</v>
      </c>
      <c r="F73" s="1" t="str">
        <f>UnitControlCenter!$B$9</f>
        <v>billion 2020 dollars / year</v>
      </c>
      <c r="G73" s="1" t="s">
        <v>2716</v>
      </c>
      <c r="H73" s="1" t="s">
        <v>2713</v>
      </c>
      <c r="I73" s="1" t="s">
        <v>2714</v>
      </c>
    </row>
    <row r="74" spans="1:10" ht="60" x14ac:dyDescent="0.25">
      <c r="A74" s="2" t="s">
        <v>2889</v>
      </c>
      <c r="B74" s="2" t="s">
        <v>2699</v>
      </c>
      <c r="C74" s="44">
        <v>0</v>
      </c>
      <c r="D74" s="1" t="s">
        <v>66</v>
      </c>
      <c r="E74" s="1" t="s">
        <v>65</v>
      </c>
      <c r="F74" s="1" t="str">
        <f>UnitControlCenter!$B$9</f>
        <v>billion 2020 dollars / year</v>
      </c>
      <c r="G74" s="1" t="s">
        <v>2717</v>
      </c>
      <c r="H74" s="1" t="s">
        <v>2713</v>
      </c>
      <c r="I74" s="1" t="s">
        <v>2714</v>
      </c>
    </row>
    <row r="75" spans="1:10" ht="75" x14ac:dyDescent="0.25">
      <c r="A75" s="2" t="s">
        <v>2889</v>
      </c>
      <c r="B75" s="2" t="s">
        <v>2700</v>
      </c>
      <c r="C75" s="44">
        <v>0</v>
      </c>
      <c r="D75" s="1" t="s">
        <v>66</v>
      </c>
      <c r="E75" s="1" t="s">
        <v>65</v>
      </c>
      <c r="F75" s="1" t="str">
        <f>UnitControlCenter!$B$9</f>
        <v>billion 2020 dollars / year</v>
      </c>
      <c r="G75" s="1" t="s">
        <v>2718</v>
      </c>
      <c r="H75" s="1" t="s">
        <v>2713</v>
      </c>
      <c r="I75" s="1" t="s">
        <v>2714</v>
      </c>
    </row>
    <row r="76" spans="1:10" ht="75" x14ac:dyDescent="0.25">
      <c r="A76" s="2" t="s">
        <v>2889</v>
      </c>
      <c r="B76" s="2" t="s">
        <v>2723</v>
      </c>
      <c r="C76" s="44">
        <v>0</v>
      </c>
      <c r="D76" s="1" t="s">
        <v>66</v>
      </c>
      <c r="E76" s="1" t="s">
        <v>65</v>
      </c>
      <c r="F76" s="1" t="str">
        <f>UnitControlCenter!$B$9</f>
        <v>billion 2020 dollars / year</v>
      </c>
      <c r="G76" s="1" t="s">
        <v>2721</v>
      </c>
      <c r="H76" s="1" t="s">
        <v>2713</v>
      </c>
      <c r="I76" s="1" t="s">
        <v>2719</v>
      </c>
    </row>
    <row r="77" spans="1:10" ht="60.75" thickBot="1" x14ac:dyDescent="0.3">
      <c r="A77" s="203" t="s">
        <v>2889</v>
      </c>
      <c r="B77" s="203" t="s">
        <v>2724</v>
      </c>
      <c r="C77" s="210">
        <v>0</v>
      </c>
      <c r="D77" s="204" t="s">
        <v>66</v>
      </c>
      <c r="E77" s="204" t="s">
        <v>65</v>
      </c>
      <c r="F77" s="204" t="str">
        <f>UnitControlCenter!$B$9</f>
        <v>billion 2020 dollars / year</v>
      </c>
      <c r="G77" s="204" t="s">
        <v>2722</v>
      </c>
      <c r="H77" s="204" t="s">
        <v>2713</v>
      </c>
      <c r="I77" s="204" t="s">
        <v>2720</v>
      </c>
      <c r="J77" s="204"/>
    </row>
    <row r="78" spans="1:10" ht="30" x14ac:dyDescent="0.25">
      <c r="A78" s="2" t="s">
        <v>2361</v>
      </c>
      <c r="B78" s="2" t="s">
        <v>3007</v>
      </c>
      <c r="C78" s="44">
        <v>1</v>
      </c>
      <c r="D78" s="1" t="s">
        <v>64</v>
      </c>
      <c r="E78" s="1" t="s">
        <v>3011</v>
      </c>
      <c r="F78" s="1" t="str">
        <f>UnitControlCenter!$B$12</f>
        <v>incidents / year</v>
      </c>
      <c r="G78" s="1" t="s">
        <v>2934</v>
      </c>
    </row>
    <row r="79" spans="1:10" x14ac:dyDescent="0.25">
      <c r="A79" s="2" t="s">
        <v>2361</v>
      </c>
      <c r="B79" s="2" t="s">
        <v>3224</v>
      </c>
      <c r="C79" s="44">
        <v>1</v>
      </c>
      <c r="D79" s="1" t="s">
        <v>64</v>
      </c>
      <c r="E79" s="1" t="s">
        <v>65</v>
      </c>
      <c r="F79" s="1" t="str">
        <f>UnitControlCenter!$B$13</f>
        <v>% change</v>
      </c>
      <c r="G79" s="1" t="s">
        <v>3225</v>
      </c>
    </row>
    <row r="80" spans="1:10" ht="30" x14ac:dyDescent="0.25">
      <c r="A80" s="2" t="s">
        <v>2361</v>
      </c>
      <c r="B80" s="2" t="s">
        <v>3319</v>
      </c>
      <c r="C80" s="44">
        <v>1</v>
      </c>
      <c r="D80" s="1" t="s">
        <v>66</v>
      </c>
      <c r="E80" s="1" t="s">
        <v>67</v>
      </c>
      <c r="F80" s="1" t="str">
        <f>UnitControlCenter!$B$12</f>
        <v>incidents / year</v>
      </c>
      <c r="G80" s="1" t="s">
        <v>3208</v>
      </c>
      <c r="H80" s="1" t="s">
        <v>3196</v>
      </c>
      <c r="I80" s="1" t="s">
        <v>3197</v>
      </c>
    </row>
    <row r="81" spans="1:10" ht="30" x14ac:dyDescent="0.25">
      <c r="A81" s="2" t="s">
        <v>2361</v>
      </c>
      <c r="B81" s="2" t="s">
        <v>3320</v>
      </c>
      <c r="C81" s="44">
        <v>1</v>
      </c>
      <c r="D81" s="1" t="s">
        <v>66</v>
      </c>
      <c r="E81" s="1" t="s">
        <v>65</v>
      </c>
      <c r="F81" s="1" t="str">
        <f>UnitControlCenter!$B$13</f>
        <v>% change</v>
      </c>
      <c r="G81" s="1" t="s">
        <v>3219</v>
      </c>
      <c r="H81" s="1" t="s">
        <v>3196</v>
      </c>
      <c r="I81" s="1" t="s">
        <v>3197</v>
      </c>
    </row>
    <row r="82" spans="1:10" ht="45" x14ac:dyDescent="0.25">
      <c r="A82" s="2" t="s">
        <v>2361</v>
      </c>
      <c r="B82" s="2" t="s">
        <v>3206</v>
      </c>
      <c r="C82" s="44">
        <v>1</v>
      </c>
      <c r="D82" s="1" t="s">
        <v>66</v>
      </c>
      <c r="E82" s="1" t="s">
        <v>67</v>
      </c>
      <c r="F82" s="1" t="str">
        <f>UnitControlCenter!$B$12</f>
        <v>incidents / year</v>
      </c>
      <c r="G82" s="1" t="s">
        <v>3209</v>
      </c>
      <c r="H82" s="1" t="s">
        <v>3198</v>
      </c>
      <c r="I82" s="20" t="s">
        <v>3199</v>
      </c>
      <c r="J82" s="20"/>
    </row>
    <row r="83" spans="1:10" ht="45" x14ac:dyDescent="0.25">
      <c r="A83" s="2" t="s">
        <v>2361</v>
      </c>
      <c r="B83" s="2" t="s">
        <v>3222</v>
      </c>
      <c r="C83" s="44">
        <v>1</v>
      </c>
      <c r="D83" s="1" t="s">
        <v>66</v>
      </c>
      <c r="E83" s="1" t="s">
        <v>65</v>
      </c>
      <c r="F83" s="1" t="str">
        <f>UnitControlCenter!$B$13</f>
        <v>% change</v>
      </c>
      <c r="G83" s="1" t="s">
        <v>3220</v>
      </c>
      <c r="H83" s="1" t="s">
        <v>3198</v>
      </c>
      <c r="I83" s="20" t="s">
        <v>3199</v>
      </c>
      <c r="J83" s="20"/>
    </row>
    <row r="84" spans="1:10" ht="30" x14ac:dyDescent="0.25">
      <c r="A84" s="2" t="s">
        <v>2361</v>
      </c>
      <c r="B84" s="2" t="s">
        <v>3207</v>
      </c>
      <c r="C84" s="44">
        <v>1</v>
      </c>
      <c r="D84" s="1" t="s">
        <v>66</v>
      </c>
      <c r="E84" s="1" t="s">
        <v>67</v>
      </c>
      <c r="F84" s="1" t="str">
        <f>UnitControlCenter!$B$12</f>
        <v>incidents / year</v>
      </c>
      <c r="G84" s="1" t="s">
        <v>3210</v>
      </c>
      <c r="H84" s="1" t="s">
        <v>3201</v>
      </c>
      <c r="I84" s="1" t="s">
        <v>3202</v>
      </c>
    </row>
    <row r="85" spans="1:10" ht="30" x14ac:dyDescent="0.25">
      <c r="A85" s="2" t="s">
        <v>2361</v>
      </c>
      <c r="B85" s="2" t="s">
        <v>3223</v>
      </c>
      <c r="C85" s="44">
        <v>1</v>
      </c>
      <c r="D85" s="1" t="s">
        <v>66</v>
      </c>
      <c r="E85" s="1" t="s">
        <v>65</v>
      </c>
      <c r="F85" s="1" t="str">
        <f>UnitControlCenter!$B$13</f>
        <v>% change</v>
      </c>
      <c r="G85" s="1" t="s">
        <v>3221</v>
      </c>
      <c r="H85" s="1" t="s">
        <v>3201</v>
      </c>
      <c r="I85" s="1" t="s">
        <v>3202</v>
      </c>
    </row>
    <row r="86" spans="1:10" x14ac:dyDescent="0.25">
      <c r="A86" s="2" t="s">
        <v>2361</v>
      </c>
      <c r="B86" s="2" t="s">
        <v>2926</v>
      </c>
      <c r="C86" s="44">
        <v>0</v>
      </c>
      <c r="D86" s="1" t="s">
        <v>64</v>
      </c>
      <c r="E86" s="1" t="s">
        <v>65</v>
      </c>
      <c r="F86" s="1" t="str">
        <f>UnitControlCenter!$B$12</f>
        <v>incidents / year</v>
      </c>
      <c r="G86" s="1" t="s">
        <v>2934</v>
      </c>
    </row>
    <row r="87" spans="1:10" ht="30" x14ac:dyDescent="0.25">
      <c r="A87" s="2" t="s">
        <v>2361</v>
      </c>
      <c r="B87" s="2" t="s">
        <v>2362</v>
      </c>
      <c r="C87" s="44">
        <v>1</v>
      </c>
      <c r="D87" s="1" t="s">
        <v>64</v>
      </c>
      <c r="E87" s="1" t="s">
        <v>65</v>
      </c>
      <c r="F87" s="1" t="str">
        <f>UnitControlCenter!$B$9</f>
        <v>billion 2020 dollars / year</v>
      </c>
      <c r="G87" s="1" t="s">
        <v>68</v>
      </c>
    </row>
    <row r="88" spans="1:10" x14ac:dyDescent="0.25">
      <c r="A88" s="2" t="s">
        <v>2361</v>
      </c>
      <c r="B88" s="2" t="s">
        <v>2927</v>
      </c>
      <c r="C88" s="44">
        <v>1</v>
      </c>
      <c r="D88" s="1" t="s">
        <v>64</v>
      </c>
      <c r="E88" s="1" t="s">
        <v>65</v>
      </c>
      <c r="F88" s="1" t="str">
        <f>UnitControlCenter!$B$12</f>
        <v>incidents / year</v>
      </c>
      <c r="G88" s="1" t="s">
        <v>2935</v>
      </c>
    </row>
    <row r="89" spans="1:10" ht="30" x14ac:dyDescent="0.25">
      <c r="A89" s="2" t="s">
        <v>2361</v>
      </c>
      <c r="B89" s="2" t="s">
        <v>2928</v>
      </c>
      <c r="C89" s="44">
        <v>1</v>
      </c>
      <c r="D89" s="1" t="s">
        <v>64</v>
      </c>
      <c r="E89" s="1" t="s">
        <v>65</v>
      </c>
      <c r="F89" s="1" t="str">
        <f>UnitControlCenter!$B$12</f>
        <v>incidents / year</v>
      </c>
      <c r="G89" s="1" t="s">
        <v>2936</v>
      </c>
    </row>
    <row r="90" spans="1:10" x14ac:dyDescent="0.25">
      <c r="A90" s="2" t="s">
        <v>2361</v>
      </c>
      <c r="B90" s="2" t="s">
        <v>2941</v>
      </c>
      <c r="C90" s="44">
        <v>1</v>
      </c>
      <c r="D90" s="1" t="s">
        <v>64</v>
      </c>
      <c r="E90" s="1" t="s">
        <v>65</v>
      </c>
      <c r="F90" s="1" t="str">
        <f>UnitControlCenter!$B$12</f>
        <v>incidents / year</v>
      </c>
      <c r="G90" s="1" t="s">
        <v>2942</v>
      </c>
    </row>
    <row r="91" spans="1:10" ht="30" x14ac:dyDescent="0.25">
      <c r="A91" s="2" t="s">
        <v>2361</v>
      </c>
      <c r="B91" s="2" t="s">
        <v>2929</v>
      </c>
      <c r="C91" s="44">
        <v>1</v>
      </c>
      <c r="D91" s="1" t="s">
        <v>64</v>
      </c>
      <c r="E91" s="1" t="s">
        <v>65</v>
      </c>
      <c r="F91" s="1" t="str">
        <f>UnitControlCenter!$B$12</f>
        <v>incidents / year</v>
      </c>
      <c r="G91" s="1" t="s">
        <v>2937</v>
      </c>
    </row>
    <row r="92" spans="1:10" x14ac:dyDescent="0.25">
      <c r="A92" s="2" t="s">
        <v>2361</v>
      </c>
      <c r="B92" s="2" t="s">
        <v>2930</v>
      </c>
      <c r="C92" s="44">
        <v>1</v>
      </c>
      <c r="D92" s="1" t="s">
        <v>64</v>
      </c>
      <c r="E92" s="1" t="s">
        <v>65</v>
      </c>
      <c r="F92" s="1" t="str">
        <f>UnitControlCenter!$B$12</f>
        <v>incidents / year</v>
      </c>
      <c r="G92" s="1" t="s">
        <v>2938</v>
      </c>
    </row>
    <row r="93" spans="1:10" x14ac:dyDescent="0.25">
      <c r="A93" s="2" t="s">
        <v>2361</v>
      </c>
      <c r="B93" s="2" t="s">
        <v>2931</v>
      </c>
      <c r="C93" s="44">
        <v>1</v>
      </c>
      <c r="D93" s="1" t="s">
        <v>64</v>
      </c>
      <c r="E93" s="1" t="s">
        <v>65</v>
      </c>
      <c r="F93" s="1" t="str">
        <f>UnitControlCenter!$B$12</f>
        <v>incidents / year</v>
      </c>
      <c r="G93" s="1" t="s">
        <v>2939</v>
      </c>
    </row>
    <row r="94" spans="1:10" ht="30.75" thickBot="1" x14ac:dyDescent="0.3">
      <c r="A94" s="203" t="s">
        <v>2361</v>
      </c>
      <c r="B94" s="203" t="s">
        <v>2932</v>
      </c>
      <c r="C94" s="210">
        <v>1</v>
      </c>
      <c r="D94" s="204" t="s">
        <v>64</v>
      </c>
      <c r="E94" s="204" t="s">
        <v>65</v>
      </c>
      <c r="F94" s="204" t="str">
        <f>UnitControlCenter!$B$12</f>
        <v>incidents / year</v>
      </c>
      <c r="G94" s="204" t="s">
        <v>2940</v>
      </c>
      <c r="H94" s="204"/>
      <c r="I94" s="204"/>
      <c r="J94" s="204"/>
    </row>
    <row r="95" spans="1:10" ht="225" x14ac:dyDescent="0.25">
      <c r="A95" s="2" t="s">
        <v>2488</v>
      </c>
      <c r="B95" s="2" t="s">
        <v>2363</v>
      </c>
      <c r="C95" s="44">
        <v>1</v>
      </c>
      <c r="D95" s="1" t="s">
        <v>66</v>
      </c>
      <c r="E95" s="1" t="s">
        <v>67</v>
      </c>
      <c r="F95" s="1" t="str">
        <f>UnitControlCenter!$B$16</f>
        <v>terawatt-hours (TWh) / year</v>
      </c>
      <c r="G95" s="1" t="s">
        <v>3679</v>
      </c>
      <c r="H95" s="1" t="s">
        <v>3680</v>
      </c>
      <c r="I95" s="1" t="s">
        <v>3716</v>
      </c>
    </row>
    <row r="96" spans="1:10" ht="255" x14ac:dyDescent="0.25">
      <c r="A96" s="2" t="s">
        <v>2488</v>
      </c>
      <c r="B96" s="2" t="s">
        <v>2364</v>
      </c>
      <c r="C96" s="44">
        <v>1</v>
      </c>
      <c r="D96" s="1" t="s">
        <v>66</v>
      </c>
      <c r="E96" s="1" t="s">
        <v>65</v>
      </c>
      <c r="F96" s="1" t="str">
        <f>UnitControlCenter!$B$16</f>
        <v>terawatt-hours (TWh) / year</v>
      </c>
      <c r="G96" s="1" t="s">
        <v>3681</v>
      </c>
      <c r="H96" s="1" t="s">
        <v>3680</v>
      </c>
      <c r="I96" s="1" t="s">
        <v>3716</v>
      </c>
    </row>
    <row r="97" spans="1:10" ht="225" x14ac:dyDescent="0.25">
      <c r="A97" s="2" t="s">
        <v>2488</v>
      </c>
      <c r="B97" s="2" t="s">
        <v>2365</v>
      </c>
      <c r="C97" s="44">
        <v>1</v>
      </c>
      <c r="D97" s="1" t="s">
        <v>66</v>
      </c>
      <c r="E97" s="1" t="s">
        <v>67</v>
      </c>
      <c r="F97" s="1" t="str">
        <f>UnitControlCenter!$B$21</f>
        <v>gigawatts (GW) / year</v>
      </c>
      <c r="G97" s="1" t="s">
        <v>3682</v>
      </c>
      <c r="H97" s="1" t="s">
        <v>3683</v>
      </c>
      <c r="I97" s="1" t="s">
        <v>3717</v>
      </c>
    </row>
    <row r="98" spans="1:10" ht="255" x14ac:dyDescent="0.25">
      <c r="A98" s="2" t="s">
        <v>2488</v>
      </c>
      <c r="B98" s="2" t="s">
        <v>2366</v>
      </c>
      <c r="C98" s="44">
        <v>1</v>
      </c>
      <c r="D98" s="1" t="s">
        <v>66</v>
      </c>
      <c r="E98" s="1" t="s">
        <v>65</v>
      </c>
      <c r="F98" s="1" t="str">
        <f>UnitControlCenter!$B$21</f>
        <v>gigawatts (GW) / year</v>
      </c>
      <c r="G98" s="1" t="s">
        <v>3684</v>
      </c>
      <c r="H98" s="1" t="s">
        <v>3683</v>
      </c>
      <c r="I98" s="1" t="s">
        <v>3717</v>
      </c>
    </row>
    <row r="99" spans="1:10" ht="45" x14ac:dyDescent="0.25">
      <c r="A99" s="2" t="s">
        <v>2488</v>
      </c>
      <c r="B99" s="2" t="s">
        <v>2489</v>
      </c>
      <c r="C99" s="44">
        <v>1</v>
      </c>
      <c r="D99" s="1" t="s">
        <v>66</v>
      </c>
      <c r="E99" s="1" t="s">
        <v>67</v>
      </c>
      <c r="F99" s="1" t="str">
        <f>UnitControlCenter!$B$16</f>
        <v>terawatt-hours (TWh) / year</v>
      </c>
      <c r="G99" s="1" t="s">
        <v>2859</v>
      </c>
      <c r="H99" s="1" t="s">
        <v>2860</v>
      </c>
      <c r="I99" s="1" t="s">
        <v>2523</v>
      </c>
    </row>
    <row r="100" spans="1:10" ht="30" x14ac:dyDescent="0.25">
      <c r="A100" s="2" t="s">
        <v>2488</v>
      </c>
      <c r="B100" s="2" t="s">
        <v>3401</v>
      </c>
      <c r="C100" s="44">
        <v>1</v>
      </c>
      <c r="D100" s="1" t="s">
        <v>64</v>
      </c>
      <c r="E100" s="1" t="s">
        <v>65</v>
      </c>
      <c r="F100" s="1" t="str">
        <f>UnitControlCenter!B18</f>
        <v>%</v>
      </c>
      <c r="G100" s="1" t="s">
        <v>3404</v>
      </c>
    </row>
    <row r="101" spans="1:10" ht="30" x14ac:dyDescent="0.25">
      <c r="A101" s="2" t="s">
        <v>2488</v>
      </c>
      <c r="B101" s="2" t="s">
        <v>3406</v>
      </c>
      <c r="C101" s="44">
        <v>1</v>
      </c>
      <c r="D101" s="1" t="s">
        <v>64</v>
      </c>
      <c r="E101" s="1" t="s">
        <v>65</v>
      </c>
      <c r="F101" s="1" t="str">
        <f>UnitControlCenter!B19</f>
        <v>metric tons CO2e / megawatt-hour (MWh)</v>
      </c>
      <c r="G101" s="1" t="s">
        <v>3405</v>
      </c>
    </row>
    <row r="102" spans="1:10" ht="30.75" thickBot="1" x14ac:dyDescent="0.3">
      <c r="A102" s="203" t="s">
        <v>2488</v>
      </c>
      <c r="B102" s="203" t="s">
        <v>3413</v>
      </c>
      <c r="C102" s="210">
        <v>1</v>
      </c>
      <c r="D102" s="204" t="s">
        <v>64</v>
      </c>
      <c r="E102" s="204" t="s">
        <v>65</v>
      </c>
      <c r="F102" s="204" t="str">
        <f>UnitControlCenter!B20</f>
        <v>kilowatt-hour / 2020 dollar</v>
      </c>
      <c r="G102" s="204" t="s">
        <v>3414</v>
      </c>
      <c r="H102" s="204"/>
      <c r="I102" s="204"/>
      <c r="J102" s="204"/>
    </row>
    <row r="103" spans="1:10" ht="195" x14ac:dyDescent="0.25">
      <c r="A103" s="2" t="s">
        <v>3152</v>
      </c>
      <c r="B103" s="2" t="s">
        <v>2367</v>
      </c>
      <c r="C103" s="44">
        <v>1</v>
      </c>
      <c r="D103" s="1" t="s">
        <v>66</v>
      </c>
      <c r="E103" s="1" t="s">
        <v>2379</v>
      </c>
      <c r="F103" s="1" t="str">
        <f>UnitControlCenter!$B$22</f>
        <v>2020 dollars / megawatt-hour (MWh)</v>
      </c>
      <c r="G103" s="1" t="s">
        <v>3685</v>
      </c>
      <c r="H103" s="1" t="s">
        <v>3686</v>
      </c>
      <c r="I103" s="1" t="s">
        <v>3687</v>
      </c>
    </row>
    <row r="104" spans="1:10" ht="30" x14ac:dyDescent="0.25">
      <c r="A104" s="2" t="s">
        <v>3152</v>
      </c>
      <c r="B104" s="2" t="s">
        <v>2368</v>
      </c>
      <c r="C104" s="44">
        <v>1</v>
      </c>
      <c r="D104" s="1" t="s">
        <v>66</v>
      </c>
      <c r="E104" s="1" t="s">
        <v>67</v>
      </c>
      <c r="F104" s="1" t="str">
        <f>UnitControlCenter!$B$16</f>
        <v>terawatt-hours (TWh) / year</v>
      </c>
      <c r="G104" s="1" t="s">
        <v>2796</v>
      </c>
      <c r="H104" s="1" t="s">
        <v>2797</v>
      </c>
      <c r="I104" s="1" t="s">
        <v>2798</v>
      </c>
    </row>
    <row r="105" spans="1:10" ht="120" x14ac:dyDescent="0.25">
      <c r="A105" s="2" t="s">
        <v>3152</v>
      </c>
      <c r="B105" s="2" t="s">
        <v>3153</v>
      </c>
      <c r="C105" s="44">
        <v>1</v>
      </c>
      <c r="D105" s="1" t="s">
        <v>66</v>
      </c>
      <c r="E105" s="1" t="s">
        <v>67</v>
      </c>
      <c r="F105" s="1" t="str">
        <f>UnitControlCenter!$B$3</f>
        <v>million metric tons / year</v>
      </c>
      <c r="G105" s="1" t="s">
        <v>3689</v>
      </c>
      <c r="H105" s="1" t="s">
        <v>3690</v>
      </c>
      <c r="I105" s="1" t="s">
        <v>3691</v>
      </c>
    </row>
    <row r="106" spans="1:10" ht="225" x14ac:dyDescent="0.25">
      <c r="A106" s="2" t="s">
        <v>3152</v>
      </c>
      <c r="B106" s="2" t="s">
        <v>2482</v>
      </c>
      <c r="C106" s="44">
        <v>1</v>
      </c>
      <c r="D106" s="1" t="s">
        <v>66</v>
      </c>
      <c r="E106" s="1" t="s">
        <v>67</v>
      </c>
      <c r="F106" s="1" t="str">
        <f>UnitControlCenter!$B$23</f>
        <v>cubic km / yr</v>
      </c>
      <c r="G106" s="1" t="s">
        <v>3688</v>
      </c>
      <c r="H106" s="1" t="s">
        <v>3686</v>
      </c>
      <c r="I106" s="1" t="s">
        <v>3687</v>
      </c>
    </row>
    <row r="107" spans="1:10" s="204" customFormat="1" ht="225.75" thickBot="1" x14ac:dyDescent="0.3">
      <c r="A107" s="203" t="s">
        <v>3152</v>
      </c>
      <c r="B107" s="203" t="s">
        <v>2483</v>
      </c>
      <c r="C107" s="210">
        <v>1</v>
      </c>
      <c r="D107" s="204" t="s">
        <v>66</v>
      </c>
      <c r="E107" s="204" t="s">
        <v>67</v>
      </c>
      <c r="F107" s="204" t="str">
        <f>UnitControlCenter!$B$23</f>
        <v>cubic km / yr</v>
      </c>
      <c r="G107" s="204" t="s">
        <v>3692</v>
      </c>
      <c r="H107" s="204" t="s">
        <v>3686</v>
      </c>
      <c r="I107" s="204" t="s">
        <v>3687</v>
      </c>
    </row>
    <row r="108" spans="1:10" ht="409.5" x14ac:dyDescent="0.25">
      <c r="A108" s="2" t="s">
        <v>3640</v>
      </c>
      <c r="B108" s="2" t="s">
        <v>3641</v>
      </c>
      <c r="C108" s="44">
        <v>1</v>
      </c>
      <c r="D108" s="1" t="s">
        <v>66</v>
      </c>
      <c r="E108" s="1" t="s">
        <v>3647</v>
      </c>
      <c r="F108" s="1" t="str">
        <f>UnitControlCenter!$B$17</f>
        <v>terawatt-hours (TWh)</v>
      </c>
      <c r="G108" s="1" t="s">
        <v>3722</v>
      </c>
      <c r="H108" s="1" t="s">
        <v>3718</v>
      </c>
      <c r="I108" s="1" t="s">
        <v>3719</v>
      </c>
    </row>
    <row r="109" spans="1:10" ht="409.5" x14ac:dyDescent="0.25">
      <c r="A109" s="2" t="s">
        <v>3640</v>
      </c>
      <c r="B109" s="2" t="s">
        <v>3642</v>
      </c>
      <c r="C109" s="44">
        <v>1</v>
      </c>
      <c r="D109" s="1" t="s">
        <v>66</v>
      </c>
      <c r="E109" s="1" t="s">
        <v>3647</v>
      </c>
      <c r="F109" s="1" t="str">
        <f>UnitControlCenter!$B$17</f>
        <v>terawatt-hours (TWh)</v>
      </c>
      <c r="G109" s="1" t="s">
        <v>3723</v>
      </c>
      <c r="H109" s="400" t="str">
        <f>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09" s="400" t="str">
        <f>I$108</f>
        <v>abd8a4, af64ff, b49f00, ff9999, e5ffcc, 620e7a, 65fffb, 00b050, ff6400, ffff00, f1bb18, c2dffd, 087bf1, 004185, ccff33, 04ffaf, bfb088, ff00ff, 000000, ad6600, 740000, f593e0, 9b1cb0, c01b00, ff0000, 6e8000, 004d10, 009999, 969696, b49f00, af64ff</v>
      </c>
    </row>
    <row r="110" spans="1:10" ht="409.5" x14ac:dyDescent="0.25">
      <c r="A110" s="2" t="s">
        <v>3640</v>
      </c>
      <c r="B110" s="2" t="s">
        <v>3643</v>
      </c>
      <c r="C110" s="44">
        <v>1</v>
      </c>
      <c r="D110" s="1" t="s">
        <v>66</v>
      </c>
      <c r="E110" s="1" t="s">
        <v>3647</v>
      </c>
      <c r="F110" s="1" t="str">
        <f>UnitControlCenter!$B$17</f>
        <v>terawatt-hours (TWh)</v>
      </c>
      <c r="G110" s="1" t="s">
        <v>3724</v>
      </c>
      <c r="H110" s="400" t="str">
        <f t="shared" ref="H110:I113" si="0">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0" s="400" t="str">
        <f t="shared" si="0"/>
        <v>abd8a4, af64ff, b49f00, ff9999, e5ffcc, 620e7a, 65fffb, 00b050, ff6400, ffff00, f1bb18, c2dffd, 087bf1, 004185, ccff33, 04ffaf, bfb088, ff00ff, 000000, ad6600, 740000, f593e0, 9b1cb0, c01b00, ff0000, 6e8000, 004d10, 009999, 969696, b49f00, af64ff</v>
      </c>
    </row>
    <row r="111" spans="1:10" ht="409.5" x14ac:dyDescent="0.25">
      <c r="A111" s="2" t="s">
        <v>3640</v>
      </c>
      <c r="B111" s="2" t="s">
        <v>3644</v>
      </c>
      <c r="C111" s="44">
        <v>1</v>
      </c>
      <c r="D111" s="1" t="s">
        <v>66</v>
      </c>
      <c r="E111" s="1" t="s">
        <v>3647</v>
      </c>
      <c r="F111" s="1" t="str">
        <f>UnitControlCenter!$B$17</f>
        <v>terawatt-hours (TWh)</v>
      </c>
      <c r="G111" s="1" t="s">
        <v>3725</v>
      </c>
      <c r="H111"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1" s="400" t="str">
        <f t="shared" si="0"/>
        <v>abd8a4, af64ff, b49f00, ff9999, e5ffcc, 620e7a, 65fffb, 00b050, ff6400, ffff00, f1bb18, c2dffd, 087bf1, 004185, ccff33, 04ffaf, bfb088, ff00ff, 000000, ad6600, 740000, f593e0, 9b1cb0, c01b00, ff0000, 6e8000, 004d10, 009999, 969696, b49f00, af64ff</v>
      </c>
    </row>
    <row r="112" spans="1:10" ht="409.5" x14ac:dyDescent="0.25">
      <c r="A112" s="2" t="s">
        <v>3640</v>
      </c>
      <c r="B112" s="2" t="s">
        <v>3645</v>
      </c>
      <c r="C112" s="44">
        <v>1</v>
      </c>
      <c r="D112" s="1" t="s">
        <v>66</v>
      </c>
      <c r="E112" s="1" t="s">
        <v>3647</v>
      </c>
      <c r="F112" s="1" t="str">
        <f>UnitControlCenter!$B$17</f>
        <v>terawatt-hours (TWh)</v>
      </c>
      <c r="G112" s="1" t="s">
        <v>3720</v>
      </c>
      <c r="H112"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2" s="400" t="str">
        <f t="shared" si="0"/>
        <v>abd8a4, af64ff, b49f00, ff9999, e5ffcc, 620e7a, 65fffb, 00b050, ff6400, ffff00, f1bb18, c2dffd, 087bf1, 004185, ccff33, 04ffaf, bfb088, ff00ff, 000000, ad6600, 740000, f593e0, 9b1cb0, c01b00, ff0000, 6e8000, 004d10, 009999, 969696, b49f00, af64ff</v>
      </c>
    </row>
    <row r="113" spans="1:10" ht="409.5" x14ac:dyDescent="0.25">
      <c r="A113" s="2" t="s">
        <v>3640</v>
      </c>
      <c r="B113" s="2" t="s">
        <v>3646</v>
      </c>
      <c r="C113" s="44">
        <v>1</v>
      </c>
      <c r="D113" s="1" t="s">
        <v>66</v>
      </c>
      <c r="E113" s="1" t="s">
        <v>3647</v>
      </c>
      <c r="F113" s="1" t="str">
        <f>UnitControlCenter!$B$17</f>
        <v>terawatt-hours (TWh)</v>
      </c>
      <c r="G113" s="1" t="s">
        <v>3721</v>
      </c>
      <c r="H113" s="400" t="str">
        <f t="shared" si="0"/>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3" s="400" t="str">
        <f t="shared" si="0"/>
        <v>abd8a4, af64ff, b49f00, ff9999, e5ffcc, 620e7a, 65fffb, 00b050, ff6400, ffff00, f1bb18, c2dffd, 087bf1, 004185, ccff33, 04ffaf, bfb088, ff00ff, 000000, ad6600, 740000, f593e0, 9b1cb0, c01b00, ff0000, 6e8000, 004d10, 009999, 969696, b49f00, af64ff</v>
      </c>
    </row>
    <row r="114" spans="1:10" ht="409.5" x14ac:dyDescent="0.25">
      <c r="A114" s="2" t="s">
        <v>3640</v>
      </c>
      <c r="B114" s="2" t="s">
        <v>3650</v>
      </c>
      <c r="C114" s="44">
        <v>1</v>
      </c>
      <c r="D114" s="1" t="s">
        <v>66</v>
      </c>
      <c r="E114" s="1" t="s">
        <v>3648</v>
      </c>
      <c r="F114" s="1" t="str">
        <f>UnitControlCenter!$B$17</f>
        <v>terawatt-hours (TWh)</v>
      </c>
      <c r="G114" s="390" t="str">
        <f>G108</f>
        <v>Output Curtailed Variable Renewable Electricity by Hour[average summer day,Hour]; Output Electricity Supplied to Grid by Demand Altering Technologies[average summer day,Hour]; Output Imported Electricity by Hour[average summer day,Hour]; Output Total Electricity Dispatched by Hour by Plant Type[average summer day,Hour,hydrogen combined cycle es]; Output Total Electricity Dispatched by Hour by Plant Type[average summer day,Hour,hydrogen combustion turbine es]; Output Total Electricity Dispatched by Hour by Plant Type[average summer day,Hour,geothermal es]; Output Total Electricity Dispatched by Hour by Plant Type[average summer day,Hour,biomass w CCS es]; Output Total Electricity Dispatched by Hour by Plant Type[average summer day,Hour,biomass es]; Output Total Electricity Dispatched by Hour by Plant Type[average summer day,Hour,solar thermal es]; Output Total Electricity Dispatched by Hour by Plant Type[average summer day,Hour,solar PV es]; Output Electricity Supplied by Distributed Solar Capacity[average summer day,Hour]; Output Total Electricity Dispatched by Hour by Plant Type[average summer day,Hour,onshore wind es];Output Total Electricity Dispatched by Hour by Plant Type[average summer day,Hour,offshore wind es]; Output Total Electricity Dispatched by Hour by Plant Type[average summer day,Hour,hydro es]; Output Total Electricity Dispatched by Hour by Plant Type[average summer day,Hour,small modular reactor es]; Output Total Electricity Dispatched by Hour by Plant Type[average summer day,Hour,nuclear es]; Output Electricity Supplied by Distributed Non Solar Capacity[average summer day,Hour]; Output Total Electricity Dispatched by Hour by Plant Type[average summer day,Hour,municipal solid waste es]; Output Total Electricity Dispatched by Hour by Plant Type[average summer day,Hour,petroleum es]; Output Total Electricity Dispatched by Hour by Plant Type[average summer day,Hour,heavy or residual fuel oil es]; Output Total Electricity Dispatched by Hour by Plant Type[average summer day,Hour,crude oil es]; Output Total Electricity Dispatched by Hour by Plant Type[average summer day,Hour,natural gas peaker es]; Output Total Electricity Dispatched by Hour by Plant Type[average summer day,Hour,natural gas combined cycle w CCS es]; Output Total Electricity Dispatched by Hour by Plant Type[average summer day,Hour,natural gas combined cycle es]; Output Total Electricity Dispatched by Hour by Plant Type[average summer day,Hour,natural gas steam turbine es]; Output Total Electricity Dispatched by Hour by Plant Type[average summer day,Hour,lignite w CCS es]; Output Total Electricity Dispatched by Hour by Plant Type[average summer day,Hour,lignite es]; Output Total Electricity Dispatched by Hour by Plant Type[average summer day,Hour,hard coal w CCS es]; Output Total Electricity Dispatched by Hour by Plant Type[average summer day,Hour,hard coal es]; Output Exported Electricity by Hour[average summer day,Hour]; Output Electricity Drawn from Grid by Demand Altering Technologies[average summer day,Hour]</v>
      </c>
      <c r="H114" s="390" t="str">
        <f t="shared" ref="H114:I114" si="1">H108</f>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4" s="390" t="str">
        <f t="shared" si="1"/>
        <v>abd8a4, af64ff, b49f00, ff9999, e5ffcc, 620e7a, 65fffb, 00b050, ff6400, ffff00, f1bb18, c2dffd, 087bf1, 004185, ccff33, 04ffaf, bfb088, ff00ff, 000000, ad6600, 740000, f593e0, 9b1cb0, c01b00, ff0000, 6e8000, 004d10, 009999, 969696, b49f00, af64ff</v>
      </c>
      <c r="J114" s="390"/>
    </row>
    <row r="115" spans="1:10" ht="409.5" x14ac:dyDescent="0.25">
      <c r="A115" s="2" t="s">
        <v>3640</v>
      </c>
      <c r="B115" s="2" t="s">
        <v>3651</v>
      </c>
      <c r="C115" s="44">
        <v>1</v>
      </c>
      <c r="D115" s="1" t="s">
        <v>66</v>
      </c>
      <c r="E115" s="1" t="s">
        <v>3648</v>
      </c>
      <c r="F115" s="1" t="str">
        <f>UnitControlCenter!$B$17</f>
        <v>terawatt-hours (TWh)</v>
      </c>
      <c r="G115" s="390" t="str">
        <f t="shared" ref="G115:I115" si="2">G109</f>
        <v>Output Curtailed Variable Renewable Electricity by Hour[average fall day,Hour]; Output Electricity Supplied to Grid by Demand Altering Technologies[average fall day,Hour]; Output Imported Electricity by Hour[average fall day,Hour]; Output Total Electricity Dispatched by Hour by Plant Type[average fall day,Hour,hydrogen combined cycle es]; Output Total Electricity Dispatched by Hour by Plant Type[average fall day,Hour,hydrogen combustion turbine es]; Output Total Electricity Dispatched by Hour by Plant Type[average fall day,Hour,geothermal es]; Output Total Electricity Dispatched by Hour by Plant Type[average fall day,Hour,biomass w CCS es]; Output Total Electricity Dispatched by Hour by Plant Type[average fall day,Hour,biomass es]; Output Total Electricity Dispatched by Hour by Plant Type[average fall day,Hour,solar thermal es]; Output Total Electricity Dispatched by Hour by Plant Type[average fall day,Hour,solar PV es]; Output Electricity Supplied by Distributed Solar Capacity[average fall day,Hour]; Output Total Electricity Dispatched by Hour by Plant Type[average fall day,Hour,onshore wind es];Output Total Electricity Dispatched by Hour by Plant Type[average fall day,Hour,offshore wind es]; Output Total Electricity Dispatched by Hour by Plant Type[average fall day,Hour,hydro es]; Output Total Electricity Dispatched by Hour by Plant Type[average fall day,Hour,small modular reactor es]; Output Total Electricity Dispatched by Hour by Plant Type[average fall day,Hour,nuclear es]; Output Electricity Supplied by Distributed Non Solar Capacity[average fall day,Hour]; Output Total Electricity Dispatched by Hour by Plant Type[average fall day,Hour,municipal solid waste es]; Output Total Electricity Dispatched by Hour by Plant Type[average fall day,Hour,petroleum es]; Output Total Electricity Dispatched by Hour by Plant Type[average fall day,Hour,heavy or residual fuel oil es]; Output Total Electricity Dispatched by Hour by Plant Type[average fall day,Hour,crude oil es]; Output Total Electricity Dispatched by Hour by Plant Type[average fall day,Hour,natural gas peaker es]; Output Total Electricity Dispatched by Hour by Plant Type[average fall day,Hour,natural gas combined cycle w CCS es]; Output Total Electricity Dispatched by Hour by Plant Type[average fall day,Hour,natural gas combined cycle es]; Output Total Electricity Dispatched by Hour by Plant Type[average fall day,Hour,natural gas steam turbine es]; Output Total Electricity Dispatched by Hour by Plant Type[average fall day,Hour,lignite w CCS es]; Output Total Electricity Dispatched by Hour by Plant Type[average fall day,Hour,lignite es]; Output Total Electricity Dispatched by Hour by Plant Type[average fall day,Hour,hard coal w CCS es]; Output Total Electricity Dispatched by Hour by Plant Type[average fall day,Hour,hard coal es]; Output Exported Electricity by Hour[average fall day,Hour]; Output Electricity Drawn from Grid by Demand Altering Technologies[average fall day,Hour]</v>
      </c>
      <c r="H115" s="390" t="str">
        <f t="shared" si="2"/>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5" s="390" t="str">
        <f t="shared" si="2"/>
        <v>abd8a4, af64ff, b49f00, ff9999, e5ffcc, 620e7a, 65fffb, 00b050, ff6400, ffff00, f1bb18, c2dffd, 087bf1, 004185, ccff33, 04ffaf, bfb088, ff00ff, 000000, ad6600, 740000, f593e0, 9b1cb0, c01b00, ff0000, 6e8000, 004d10, 009999, 969696, b49f00, af64ff</v>
      </c>
      <c r="J115" s="390"/>
    </row>
    <row r="116" spans="1:10" ht="409.5" x14ac:dyDescent="0.25">
      <c r="A116" s="2" t="s">
        <v>3640</v>
      </c>
      <c r="B116" s="2" t="s">
        <v>3652</v>
      </c>
      <c r="C116" s="44">
        <v>1</v>
      </c>
      <c r="D116" s="1" t="s">
        <v>66</v>
      </c>
      <c r="E116" s="1" t="s">
        <v>3648</v>
      </c>
      <c r="F116" s="1" t="str">
        <f>UnitControlCenter!$B$17</f>
        <v>terawatt-hours (TWh)</v>
      </c>
      <c r="G116" s="390" t="str">
        <f t="shared" ref="G116:I116" si="3">G110</f>
        <v>Output Curtailed Variable Renewable Electricity by Hour[average winter day,Hour]; Output Electricity Supplied to Grid by Demand Altering Technologies[average winter day,Hour]; Output Imported Electricity by Hour[average winter day,Hour]; Output Total Electricity Dispatched by Hour by Plant Type[average winter day,Hour,hydrogen combined cycle es]; Output Total Electricity Dispatched by Hour by Plant Type[average winter day,Hour,hydrogen combustion turbine es]; Output Total Electricity Dispatched by Hour by Plant Type[average winter day,Hour,geothermal es]; Output Total Electricity Dispatched by Hour by Plant Type[average winter day,Hour,biomass w CCS es]; Output Total Electricity Dispatched by Hour by Plant Type[average winter day,Hour,biomass es]; Output Total Electricity Dispatched by Hour by Plant Type[average winter day,Hour,solar thermal es]; Output Total Electricity Dispatched by Hour by Plant Type[average winter day,Hour,solar PV es]; Output Electricity Supplied by Distributed Solar Capacity[average winter day,Hour]; Output Total Electricity Dispatched by Hour by Plant Type[average winter day,Hour,onshore wind es];Output Total Electricity Dispatched by Hour by Plant Type[average winter day,Hour,offshore wind es]; Output Total Electricity Dispatched by Hour by Plant Type[average winter day,Hour,hydro es]; Output Total Electricity Dispatched by Hour by Plant Type[average winter day,Hour,small modular reactor es]; Output Total Electricity Dispatched by Hour by Plant Type[average winter day,Hour,nuclear es]; Output Electricity Supplied by Distributed Non Solar Capacity[average winter day,Hour]; Output Total Electricity Dispatched by Hour by Plant Type[average winter day,Hour,municipal solid waste es]; Output Total Electricity Dispatched by Hour by Plant Type[average winter day,Hour,petroleum es]; Output Total Electricity Dispatched by Hour by Plant Type[average winter day,Hour,heavy or residual fuel oil es]; Output Total Electricity Dispatched by Hour by Plant Type[average winter day,Hour,crude oil es]; Output Total Electricity Dispatched by Hour by Plant Type[average winter day,Hour,natural gas peaker es]; Output Total Electricity Dispatched by Hour by Plant Type[average winter day,Hour,natural gas combined cycle w CCS es]; Output Total Electricity Dispatched by Hour by Plant Type[average winter day,Hour,natural gas combined cycle es]; Output Total Electricity Dispatched by Hour by Plant Type[average winter day,Hour,natural gas steam turbine es]; Output Total Electricity Dispatched by Hour by Plant Type[average winter day,Hour,lignite w CCS es]; Output Total Electricity Dispatched by Hour by Plant Type[average winter day,Hour,lignite es]; Output Total Electricity Dispatched by Hour by Plant Type[average winter day,Hour,hard coal w CCS es]; Output Total Electricity Dispatched by Hour by Plant Type[average winter day,Hour,hard coal es]; Output Exported Electricity by Hour[average winter day,Hour]; Output Electricity Drawn from Grid by Demand Altering Technologies[average winter day,Hour]</v>
      </c>
      <c r="H116" s="390" t="str">
        <f t="shared" si="3"/>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6" s="390" t="str">
        <f t="shared" si="3"/>
        <v>abd8a4, af64ff, b49f00, ff9999, e5ffcc, 620e7a, 65fffb, 00b050, ff6400, ffff00, f1bb18, c2dffd, 087bf1, 004185, ccff33, 04ffaf, bfb088, ff00ff, 000000, ad6600, 740000, f593e0, 9b1cb0, c01b00, ff0000, 6e8000, 004d10, 009999, 969696, b49f00, af64ff</v>
      </c>
      <c r="J116" s="390"/>
    </row>
    <row r="117" spans="1:10" ht="409.5" x14ac:dyDescent="0.25">
      <c r="A117" s="2" t="s">
        <v>3640</v>
      </c>
      <c r="B117" s="2" t="s">
        <v>3653</v>
      </c>
      <c r="C117" s="44">
        <v>1</v>
      </c>
      <c r="D117" s="1" t="s">
        <v>66</v>
      </c>
      <c r="E117" s="1" t="s">
        <v>3648</v>
      </c>
      <c r="F117" s="1" t="str">
        <f>UnitControlCenter!$B$17</f>
        <v>terawatt-hours (TWh)</v>
      </c>
      <c r="G117" s="390" t="str">
        <f t="shared" ref="G117:I117" si="4">G111</f>
        <v>Output Curtailed Variable Renewable Electricity by Hour[average spring day,Hour]; Output Electricity Supplied to Grid by Demand Altering Technologies[average spring day,Hour]; Output Imported Electricity by Hour[average spring day,Hour]; Output Total Electricity Dispatched by Hour by Plant Type[average spring day,Hour,hydrogen combined cycle es]; Output Total Electricity Dispatched by Hour by Plant Type[average spring day,Hour,hydrogen combustion turbine es]; Output Total Electricity Dispatched by Hour by Plant Type[average spring day,Hour,geothermal es]; Output Total Electricity Dispatched by Hour by Plant Type[average spring day,Hour,biomass w CCS es]; Output Total Electricity Dispatched by Hour by Plant Type[average spring day,Hour,biomass es]; Output Total Electricity Dispatched by Hour by Plant Type[average spring day,Hour,solar thermal es]; Output Total Electricity Dispatched by Hour by Plant Type[average spring day,Hour,solar PV es]; Output Electricity Supplied by Distributed Solar Capacity[average spring day,Hour]; Output Total Electricity Dispatched by Hour by Plant Type[average spring day,Hour,onshore wind es];Output Total Electricity Dispatched by Hour by Plant Type[average spring day,Hour,offshore wind es]; Output Total Electricity Dispatched by Hour by Plant Type[average spring day,Hour,hydro es]; Output Total Electricity Dispatched by Hour by Plant Type[average spring day,Hour,small modular reactor es]; Output Total Electricity Dispatched by Hour by Plant Type[average spring day,Hour,nuclear es]; Output Electricity Supplied by Distributed Non Solar Capacity[average spring day,Hour]; Output Total Electricity Dispatched by Hour by Plant Type[average spring day,Hour,municipal solid waste es]; Output Total Electricity Dispatched by Hour by Plant Type[average spring day,Hour,petroleum es]; Output Total Electricity Dispatched by Hour by Plant Type[average spring day,Hour,heavy or residual fuel oil es]; Output Total Electricity Dispatched by Hour by Plant Type[average spring day,Hour,crude oil es]; Output Total Electricity Dispatched by Hour by Plant Type[average spring day,Hour,natural gas peaker es]; Output Total Electricity Dispatched by Hour by Plant Type[average spring day,Hour,natural gas combined cycle w CCS es]; Output Total Electricity Dispatched by Hour by Plant Type[average spring day,Hour,natural gas combined cycle es]; Output Total Electricity Dispatched by Hour by Plant Type[average spring day,Hour,natural gas steam turbine es]; Output Total Electricity Dispatched by Hour by Plant Type[average spring day,Hour,lignite w CCS es]; Output Total Electricity Dispatched by Hour by Plant Type[average spring day,Hour,lignite es]; Output Total Electricity Dispatched by Hour by Plant Type[average spring day,Hour,hard coal w CCS es]; Output Total Electricity Dispatched by Hour by Plant Type[average spring day,Hour,hard coal es]; Output Exported Electricity by Hour[average spring day,Hour]; Output Electricity Drawn from Grid by Demand Altering Technologies[average spring day,Hour]</v>
      </c>
      <c r="H117" s="390" t="str">
        <f t="shared" si="4"/>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7" s="390" t="str">
        <f t="shared" si="4"/>
        <v>abd8a4, af64ff, b49f00, ff9999, e5ffcc, 620e7a, 65fffb, 00b050, ff6400, ffff00, f1bb18, c2dffd, 087bf1, 004185, ccff33, 04ffaf, bfb088, ff00ff, 000000, ad6600, 740000, f593e0, 9b1cb0, c01b00, ff0000, 6e8000, 004d10, 009999, 969696, b49f00, af64ff</v>
      </c>
      <c r="J117" s="390"/>
    </row>
    <row r="118" spans="1:10" ht="409.5" x14ac:dyDescent="0.25">
      <c r="A118" s="2" t="s">
        <v>3640</v>
      </c>
      <c r="B118" s="2" t="s">
        <v>3654</v>
      </c>
      <c r="C118" s="44">
        <v>1</v>
      </c>
      <c r="D118" s="1" t="s">
        <v>66</v>
      </c>
      <c r="E118" s="1" t="s">
        <v>3648</v>
      </c>
      <c r="F118" s="1" t="str">
        <f>UnitControlCenter!$B$17</f>
        <v>terawatt-hours (TWh)</v>
      </c>
      <c r="G118" s="390" t="str">
        <f t="shared" ref="G118:I118" si="5">G112</f>
        <v>Output Curtailed Variable Renewable Electricity by Hour on Peak Summer Day[Hour]; Output Electricity Supplied to Grid by Demand Altering Technologies on Peak Summer Day[Hour]; Output Imported Electricity by Hour on Peak Summer Day[Hour]; Output Total Electricity Dispatched by Hour by Plant Type on Peak Summer Day[Hour,hydrogen combined cycle es]; Output Total Electricity Dispatched by Hour by Plant Type on Peak Summer Day[Hour,hydrogen combustion turbine es]; Output Total Electricity Dispatched by Hour by Plant Type on Peak Summer Day[Hour,geothermal es]; Output Total Electricity Dispatched by Hour by Plant Type on Peak Summer Day[Hour,biomass w CCS es]; Output Total Electricity Dispatched by Hour by Plant Type on Peak Summer Day[Hour,biomass es]; Output Total Electricity Dispatched by Hour by Plant Type on Peak Summer Day[Hour,solar thermal es]; Output Total Electricity Dispatched by Hour by Plant Type on Peak Summer Day[Hour,solar PV es]; Output Electricity Supplied by Distributed Solar on Peak Summer Day[Hour]; Output Total Electricity Dispatched by Hour by Plant Type on Peak Summer Day[Hour,onshore wind es];Output Total Electricity Dispatched by Hour by Plant Type on Peak Summer Day[Hour,offshore wind es]; Output Total Electricity Dispatched by Hour by Plant Type on Peak Summer Day[Hour,hydro es]; Output Total Electricity Dispatched by Hour by Plant Type on Peak Summer Day[Hour,small modular reactor es]; Output Total Electricity Dispatched by Hour by Plant Type on Peak Summer Day[Hour,nuclear es]; Output Electricity Supplied by Distributed Non Solar Capacity on Peak Summer Day[Hour]; Output Total Electricity Dispatched by Hour by Plant Type on Peak Summer Day[Hour,municipal solid waste es]; Output Total Electricity Dispatched by Hour by Plant Type on Peak Summer Day[Hour,petroleum es]; Output Total Electricity Dispatched by Hour by Plant Type on Peak Summer Day[Hour,heavy or residual fuel oil es]; Output Total Electricity Dispatched by Hour by Plant Type on Peak Summer Day[Hour,crude oil es]; Output Total Electricity Dispatched by Hour by Plant Type on Peak Summer Day[Hour,natural gas peaker es]; Output Total Electricity Dispatched by Hour by Plant Type on Peak Summer Day[Hour,natural gas combined cycle w CCS es]; Output Total Electricity Dispatched by Hour by Plant Type on Peak Summer Day[Hour,natural gas combined cycle es]; Output Total Electricity Dispatched by Hour by Plant Type on Peak Summer Day[Hour,natural gas steam turbine es]; Output Total Electricity Dispatched by Hour by Plant Type on Peak Summer Day[Hour,lignite w CCS es]; Output Total Electricity Dispatched by Hour by Plant Type on Peak Summer Day[Hour,lignite es]; Output Total Electricity Dispatched by Hour by Plant Type on Peak Summer Day[Hour,hard coal w CCS es]; Output Total Electricity Dispatched by Hour by Plant Type on Peak Summer Day[Hour,hard coal es]; Output Exported Electricity by Hour on Peak Summer Day[Hour]; Output Electricity Drawn from Grid by Demand Altering Technologies on Peak Summer Day[Hour]</v>
      </c>
      <c r="H118" s="390" t="str">
        <f t="shared" si="5"/>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8" s="390" t="str">
        <f t="shared" si="5"/>
        <v>abd8a4, af64ff, b49f00, ff9999, e5ffcc, 620e7a, 65fffb, 00b050, ff6400, ffff00, f1bb18, c2dffd, 087bf1, 004185, ccff33, 04ffaf, bfb088, ff00ff, 000000, ad6600, 740000, f593e0, 9b1cb0, c01b00, ff0000, 6e8000, 004d10, 009999, 969696, b49f00, af64ff</v>
      </c>
      <c r="J118" s="390"/>
    </row>
    <row r="119" spans="1:10" s="204" customFormat="1" ht="409.6" thickBot="1" x14ac:dyDescent="0.3">
      <c r="A119" s="203" t="s">
        <v>3640</v>
      </c>
      <c r="B119" s="203" t="s">
        <v>3655</v>
      </c>
      <c r="C119" s="210">
        <v>1</v>
      </c>
      <c r="D119" s="204" t="s">
        <v>66</v>
      </c>
      <c r="E119" s="204" t="s">
        <v>3648</v>
      </c>
      <c r="F119" s="204" t="str">
        <f>UnitControlCenter!$B$17</f>
        <v>terawatt-hours (TWh)</v>
      </c>
      <c r="G119" s="391" t="str">
        <f t="shared" ref="G119:I119" si="6">G113</f>
        <v>Output Curtailed Variable Renewable Electricity by Hour on Peak Winter Day[Hour]; Output Electricity Supplied to Grid by Demand Altering Technologies on Peak Winter Day[Hour]; Output Imported Electricity by Hour on Peak Winter Day[Hour]; Output Total Electricity Dispatched by Hour by Plant Type on Peak Winter Day[Hour,hydrogen combined cycle es]; Output Total Electricity Dispatched by Hour by Plant Type on Peak Winter Day[Hour,hydrogen combustion turbine es]; Output Total Electricity Dispatched by Hour by Plant Type on Peak Winter Day[Hour,geothermal es]; Output Total Electricity Dispatched by Hour by Plant Type on Peak Winter Day[Hour,biomass w CCS es]; Output Total Electricity Dispatched by Hour by Plant Type on Peak Winter Day[Hour,biomass es]; Output Total Electricity Dispatched by Hour by Plant Type on Peak Winter Day[Hour,solar thermal es]; Output Total Electricity Dispatched by Hour by Plant Type on Peak Winter Day[Hour,solar PV es]; Output Electricity Supplied by Distributed Solar on Peak Winter Day[Hour]; Output Total Electricity Dispatched by Hour by Plant Type on Peak Winter Day[Hour,onshore wind es];Output Total Electricity Dispatched by Hour by Plant Type on Peak Winter Day[Hour,offshore wind es]; Output Total Electricity Dispatched by Hour by Plant Type on Peak Winter Day[Hour,hydro es]; Output Total Electricity Dispatched by Hour by Plant Type on Peak Winter Day[Hour,small modular reactor es]; Output Total Electricity Dispatched by Hour by Plant Type on Peak Winter Day[Hour,nuclear es]; Output Electricity Supplied by Distributed Non Solar Capacity on Peak Winter Day[Hour]; Output Total Electricity Dispatched by Hour by Plant Type on Peak Winter Day[Hour,municipal solid waste es]; Output Total Electricity Dispatched by Hour by Plant Type on Peak Winter Day[Hour,petroleum es]; Output Total Electricity Dispatched by Hour by Plant Type on Peak Winter Day[Hour,heavy or residual fuel oil es]; Output Total Electricity Dispatched by Hour by Plant Type on Peak Winter Day[Hour,crude oil es]; Output Total Electricity Dispatched by Hour by Plant Type on Peak Winter Day[Hour,natural gas peaker es]; Output Total Electricity Dispatched by Hour by Plant Type on Peak Winter Day[Hour,natural gas combined cycle w CCS es]; Output Total Electricity Dispatched by Hour by Plant Type on Peak Winter Day[Hour,natural gas combined cycle es]; Output Total Electricity Dispatched by Hour by Plant Type on Peak Winter Day[Hour,natural gas steam turbine es]; Output Total Electricity Dispatched by Hour by Plant Type on Peak Winter Day[Hour,lignite w CCS es]; Output Total Electricity Dispatched by Hour by Plant Type on Peak Winter Day[Hour,lignite es]; Output Total Electricity Dispatched by Hour by Plant Type on Peak Winter Day[Hour,hard coal w CCS es]; Output Total Electricity Dispatched by Hour by Plant Type on Peak Winter Day[Hour,hard coal es]; Output Exported Electricity by Hour on Peak Winter Day[Hour]; Output Electricity Drawn from Grid by Demand Altering Technologies on Peak Winter Day[Hour]</v>
      </c>
      <c r="H119" s="391" t="str">
        <f t="shared" si="6"/>
        <v>Curtailed Wind &amp; Solar, Storage (Discharging), Electricity Imports, Hydrogen Combined Cycle, Hydrogen Combustion Turbine, Geothermal, Biomass with CCS, Biomass, Solar Thermal, Solar PV, Distributed Solar PV, Onshore Wind, Offshore Wind, Hydro, Small Modular Reactors, Conventional Nuclear, Distributed Non-Solar, Municipal Solid Waste, Other Petroleum, Heavy or Residual Fuel Oil, Crude Oil, Natural Gas Peaker, Natural Gas Combined Cycle with CCS, Natural Gas Combined Cycle, Natural Gas Steam Turbine, Lignite with CCS, Lignite, Hard Coal with CCS, Hard Coal, Electricity Exports, Storage (Charging)</v>
      </c>
      <c r="I119" s="391" t="str">
        <f t="shared" si="6"/>
        <v>abd8a4, af64ff, b49f00, ff9999, e5ffcc, 620e7a, 65fffb, 00b050, ff6400, ffff00, f1bb18, c2dffd, 087bf1, 004185, ccff33, 04ffaf, bfb088, ff00ff, 000000, ad6600, 740000, f593e0, 9b1cb0, c01b00, ff0000, 6e8000, 004d10, 009999, 969696, b49f00, af64ff</v>
      </c>
      <c r="J119" s="391"/>
    </row>
    <row r="120" spans="1:10" ht="90" x14ac:dyDescent="0.25">
      <c r="A120" s="2" t="s">
        <v>2773</v>
      </c>
      <c r="B120" s="2" t="s">
        <v>2774</v>
      </c>
      <c r="C120" s="44">
        <v>1</v>
      </c>
      <c r="D120" s="1" t="s">
        <v>66</v>
      </c>
      <c r="E120" s="1" t="s">
        <v>67</v>
      </c>
      <c r="F120" s="1" t="str">
        <f>UnitControlCenter!$B$26</f>
        <v>million vehicles / year</v>
      </c>
      <c r="G120" s="1" t="s">
        <v>2633</v>
      </c>
      <c r="H120" s="1" t="s">
        <v>2634</v>
      </c>
      <c r="I120" s="1" t="s">
        <v>2635</v>
      </c>
    </row>
    <row r="121" spans="1:10" ht="90" x14ac:dyDescent="0.25">
      <c r="A121" s="2" t="s">
        <v>2773</v>
      </c>
      <c r="B121" s="2" t="s">
        <v>2775</v>
      </c>
      <c r="C121" s="44">
        <v>1</v>
      </c>
      <c r="D121" s="1" t="s">
        <v>66</v>
      </c>
      <c r="E121" s="1" t="s">
        <v>67</v>
      </c>
      <c r="F121" s="1" t="str">
        <f>UnitControlCenter!$B$27</f>
        <v>thousand vehicles / year</v>
      </c>
      <c r="G121" s="1" t="s">
        <v>2636</v>
      </c>
      <c r="H121" s="1" t="s">
        <v>2637</v>
      </c>
      <c r="I121" s="1" t="s">
        <v>2638</v>
      </c>
    </row>
    <row r="122" spans="1:10" ht="90" x14ac:dyDescent="0.25">
      <c r="A122" s="2" t="s">
        <v>2773</v>
      </c>
      <c r="B122" s="2" t="s">
        <v>3154</v>
      </c>
      <c r="C122" s="44">
        <v>1</v>
      </c>
      <c r="D122" s="1" t="s">
        <v>66</v>
      </c>
      <c r="E122" s="1" t="s">
        <v>67</v>
      </c>
      <c r="F122" s="1" t="str">
        <f>UnitControlCenter!$B$27</f>
        <v>thousand vehicles / year</v>
      </c>
      <c r="G122" s="1" t="s">
        <v>2639</v>
      </c>
      <c r="H122" s="1" t="s">
        <v>2634</v>
      </c>
      <c r="I122" s="1" t="s">
        <v>2635</v>
      </c>
    </row>
    <row r="123" spans="1:10" ht="90" x14ac:dyDescent="0.25">
      <c r="A123" s="2" t="s">
        <v>2773</v>
      </c>
      <c r="B123" s="2" t="s">
        <v>3157</v>
      </c>
      <c r="C123" s="44">
        <v>1</v>
      </c>
      <c r="D123" s="1" t="s">
        <v>66</v>
      </c>
      <c r="E123" s="1" t="s">
        <v>67</v>
      </c>
      <c r="F123" s="1" t="str">
        <f>UnitControlCenter!$B$27</f>
        <v>thousand vehicles / year</v>
      </c>
      <c r="G123" s="1" t="s">
        <v>2640</v>
      </c>
      <c r="H123" s="1" t="s">
        <v>2637</v>
      </c>
      <c r="I123" s="1" t="s">
        <v>2638</v>
      </c>
    </row>
    <row r="124" spans="1:10" ht="30" x14ac:dyDescent="0.25">
      <c r="A124" s="2" t="s">
        <v>2773</v>
      </c>
      <c r="B124" s="2" t="s">
        <v>3439</v>
      </c>
      <c r="C124" s="44">
        <v>1</v>
      </c>
      <c r="D124" s="1" t="s">
        <v>66</v>
      </c>
      <c r="E124" s="1" t="s">
        <v>67</v>
      </c>
      <c r="F124" s="1" t="str">
        <f>UnitControlCenter!$B$27</f>
        <v>thousand vehicles / year</v>
      </c>
      <c r="G124" s="1" t="s">
        <v>2524</v>
      </c>
      <c r="H124" s="1" t="s">
        <v>2525</v>
      </c>
      <c r="I124" s="1" t="s">
        <v>2624</v>
      </c>
    </row>
    <row r="125" spans="1:10" ht="30" x14ac:dyDescent="0.25">
      <c r="A125" s="2" t="s">
        <v>2773</v>
      </c>
      <c r="B125" s="2" t="s">
        <v>3440</v>
      </c>
      <c r="C125" s="44">
        <v>0</v>
      </c>
      <c r="D125" s="1" t="s">
        <v>66</v>
      </c>
      <c r="E125" s="1" t="s">
        <v>67</v>
      </c>
      <c r="F125" s="1" t="str">
        <f>UnitControlCenter!$B$27</f>
        <v>thousand vehicles / year</v>
      </c>
      <c r="G125" s="1" t="s">
        <v>3441</v>
      </c>
      <c r="H125" s="1" t="s">
        <v>2525</v>
      </c>
      <c r="I125" s="1" t="s">
        <v>2624</v>
      </c>
    </row>
    <row r="126" spans="1:10" ht="75" x14ac:dyDescent="0.25">
      <c r="A126" s="2" t="s">
        <v>2773</v>
      </c>
      <c r="B126" s="2" t="s">
        <v>2776</v>
      </c>
      <c r="C126" s="44">
        <v>1</v>
      </c>
      <c r="D126" s="1" t="s">
        <v>66</v>
      </c>
      <c r="E126" s="1" t="s">
        <v>67</v>
      </c>
      <c r="F126" s="1" t="str">
        <f>UnitControlCenter!$B$28</f>
        <v>million vehicles</v>
      </c>
      <c r="G126" s="1" t="s">
        <v>2641</v>
      </c>
      <c r="H126" s="1" t="s">
        <v>2634</v>
      </c>
      <c r="I126" s="1" t="s">
        <v>2635</v>
      </c>
    </row>
    <row r="127" spans="1:10" ht="90" x14ac:dyDescent="0.25">
      <c r="A127" s="2" t="s">
        <v>2773</v>
      </c>
      <c r="B127" s="2" t="s">
        <v>2777</v>
      </c>
      <c r="C127" s="44">
        <v>1</v>
      </c>
      <c r="D127" s="1" t="s">
        <v>66</v>
      </c>
      <c r="E127" s="1" t="s">
        <v>67</v>
      </c>
      <c r="F127" s="1" t="str">
        <f>UnitControlCenter!$B$29</f>
        <v>thousand vehicles</v>
      </c>
      <c r="G127" s="1" t="s">
        <v>2858</v>
      </c>
      <c r="H127" s="1" t="s">
        <v>2637</v>
      </c>
      <c r="I127" s="1" t="s">
        <v>2638</v>
      </c>
    </row>
    <row r="128" spans="1:10" ht="75" x14ac:dyDescent="0.25">
      <c r="A128" s="2" t="s">
        <v>2773</v>
      </c>
      <c r="B128" s="2" t="s">
        <v>3155</v>
      </c>
      <c r="C128" s="44">
        <v>1</v>
      </c>
      <c r="D128" s="1" t="s">
        <v>66</v>
      </c>
      <c r="E128" s="1" t="s">
        <v>67</v>
      </c>
      <c r="F128" s="1" t="str">
        <f>UnitControlCenter!$B$28</f>
        <v>million vehicles</v>
      </c>
      <c r="G128" s="1" t="s">
        <v>2642</v>
      </c>
      <c r="H128" s="1" t="s">
        <v>2634</v>
      </c>
      <c r="I128" s="1" t="s">
        <v>2635</v>
      </c>
    </row>
    <row r="129" spans="1:10" ht="75" x14ac:dyDescent="0.25">
      <c r="A129" s="2" t="s">
        <v>2773</v>
      </c>
      <c r="B129" s="2" t="s">
        <v>3158</v>
      </c>
      <c r="C129" s="44">
        <v>1</v>
      </c>
      <c r="D129" s="1" t="s">
        <v>66</v>
      </c>
      <c r="E129" s="1" t="s">
        <v>67</v>
      </c>
      <c r="F129" s="1" t="str">
        <f>UnitControlCenter!$B$28</f>
        <v>million vehicles</v>
      </c>
      <c r="G129" s="1" t="s">
        <v>2643</v>
      </c>
      <c r="H129" s="1" t="s">
        <v>2637</v>
      </c>
      <c r="I129" s="1" t="s">
        <v>2638</v>
      </c>
    </row>
    <row r="130" spans="1:10" ht="30" x14ac:dyDescent="0.25">
      <c r="A130" s="2" t="s">
        <v>2773</v>
      </c>
      <c r="B130" s="2" t="s">
        <v>3442</v>
      </c>
      <c r="C130" s="44">
        <v>1</v>
      </c>
      <c r="D130" s="1" t="s">
        <v>66</v>
      </c>
      <c r="E130" s="1" t="s">
        <v>67</v>
      </c>
      <c r="F130" s="1" t="str">
        <f>UnitControlCenter!$B$28</f>
        <v>million vehicles</v>
      </c>
      <c r="G130" s="1" t="s">
        <v>2625</v>
      </c>
      <c r="H130" s="1" t="s">
        <v>2525</v>
      </c>
      <c r="I130" s="1" t="s">
        <v>2624</v>
      </c>
    </row>
    <row r="131" spans="1:10" s="204" customFormat="1" ht="30.75" thickBot="1" x14ac:dyDescent="0.3">
      <c r="A131" s="203" t="s">
        <v>2773</v>
      </c>
      <c r="B131" s="203" t="s">
        <v>3443</v>
      </c>
      <c r="C131" s="210">
        <v>0</v>
      </c>
      <c r="D131" s="204" t="s">
        <v>66</v>
      </c>
      <c r="E131" s="204" t="s">
        <v>67</v>
      </c>
      <c r="F131" s="204" t="str">
        <f>UnitControlCenter!$B$28</f>
        <v>million vehicles</v>
      </c>
      <c r="G131" s="204" t="s">
        <v>3444</v>
      </c>
      <c r="H131" s="204" t="s">
        <v>2525</v>
      </c>
      <c r="I131" s="204" t="s">
        <v>2624</v>
      </c>
    </row>
    <row r="132" spans="1:10" ht="150" x14ac:dyDescent="0.25">
      <c r="A132" s="2" t="s">
        <v>2885</v>
      </c>
      <c r="B132" s="2" t="s">
        <v>2370</v>
      </c>
      <c r="C132" s="44">
        <v>1</v>
      </c>
      <c r="D132" s="1" t="s">
        <v>66</v>
      </c>
      <c r="E132" s="1" t="s">
        <v>67</v>
      </c>
      <c r="F132" s="1" t="str">
        <f>UnitControlCenter!$B$3</f>
        <v>million metric tons / year</v>
      </c>
      <c r="G132" s="1" t="s">
        <v>3324</v>
      </c>
      <c r="H132" s="1" t="s">
        <v>3323</v>
      </c>
      <c r="I132" s="1" t="s">
        <v>2626</v>
      </c>
    </row>
    <row r="133" spans="1:10" ht="105" x14ac:dyDescent="0.25">
      <c r="A133" s="2" t="s">
        <v>2885</v>
      </c>
      <c r="B133" s="2" t="s">
        <v>2371</v>
      </c>
      <c r="C133" s="44">
        <v>1</v>
      </c>
      <c r="D133" s="1" t="s">
        <v>66</v>
      </c>
      <c r="E133" s="1" t="s">
        <v>67</v>
      </c>
      <c r="F133" s="1" t="str">
        <f>UnitControlCenter!$B$30</f>
        <v>quads / year</v>
      </c>
      <c r="G133" s="1" t="s">
        <v>2795</v>
      </c>
      <c r="H133" s="1" t="s">
        <v>2644</v>
      </c>
      <c r="I133" s="1" t="s">
        <v>2645</v>
      </c>
    </row>
    <row r="134" spans="1:10" ht="135" x14ac:dyDescent="0.25">
      <c r="A134" s="2" t="s">
        <v>2885</v>
      </c>
      <c r="B134" s="2" t="s">
        <v>2421</v>
      </c>
      <c r="C134" s="44">
        <v>1</v>
      </c>
      <c r="D134" s="1" t="s">
        <v>66</v>
      </c>
      <c r="E134" s="1" t="s">
        <v>67</v>
      </c>
      <c r="F134" s="1" t="str">
        <f>UnitControlCenter!$B$30</f>
        <v>quads / year</v>
      </c>
      <c r="G134" s="1" t="s">
        <v>3325</v>
      </c>
      <c r="H134" s="1" t="s">
        <v>3323</v>
      </c>
      <c r="I134" s="1" t="s">
        <v>2626</v>
      </c>
    </row>
    <row r="135" spans="1:10" ht="30" x14ac:dyDescent="0.25">
      <c r="A135" s="2" t="s">
        <v>2885</v>
      </c>
      <c r="B135" s="2" t="s">
        <v>3332</v>
      </c>
      <c r="C135" s="44">
        <v>1</v>
      </c>
      <c r="D135" s="1" t="s">
        <v>64</v>
      </c>
      <c r="E135" s="1" t="s">
        <v>65</v>
      </c>
      <c r="F135" s="1" t="str">
        <f>UnitControlCenter!$B$30</f>
        <v>quads / year</v>
      </c>
      <c r="G135" s="1" t="s">
        <v>3333</v>
      </c>
    </row>
    <row r="136" spans="1:10" ht="45" x14ac:dyDescent="0.25">
      <c r="A136" s="2" t="s">
        <v>2885</v>
      </c>
      <c r="B136" s="2" t="s">
        <v>2886</v>
      </c>
      <c r="C136" s="44">
        <v>1</v>
      </c>
      <c r="D136" s="1" t="s">
        <v>66</v>
      </c>
      <c r="E136" s="1" t="s">
        <v>67</v>
      </c>
      <c r="F136" s="1" t="str">
        <f>UnitControlCenter!$B$24</f>
        <v>trillion passenger-miles / year</v>
      </c>
      <c r="G136" s="1" t="s">
        <v>2380</v>
      </c>
      <c r="H136" s="1" t="s">
        <v>2585</v>
      </c>
      <c r="I136" s="1" t="s">
        <v>2586</v>
      </c>
    </row>
    <row r="137" spans="1:10" ht="45.75" thickBot="1" x14ac:dyDescent="0.3">
      <c r="A137" s="203" t="s">
        <v>2885</v>
      </c>
      <c r="B137" s="203" t="s">
        <v>2887</v>
      </c>
      <c r="C137" s="210">
        <v>1</v>
      </c>
      <c r="D137" s="204" t="s">
        <v>66</v>
      </c>
      <c r="E137" s="204" t="s">
        <v>67</v>
      </c>
      <c r="F137" s="204" t="str">
        <f>UnitControlCenter!$B$25</f>
        <v>trillion freight ton-miles / year</v>
      </c>
      <c r="G137" s="204" t="s">
        <v>2622</v>
      </c>
      <c r="H137" s="204" t="s">
        <v>3162</v>
      </c>
      <c r="I137" s="204" t="s">
        <v>2623</v>
      </c>
      <c r="J137" s="204"/>
    </row>
    <row r="138" spans="1:10" ht="315" x14ac:dyDescent="0.25">
      <c r="A138" s="2" t="s">
        <v>2372</v>
      </c>
      <c r="B138" s="2" t="s">
        <v>2764</v>
      </c>
      <c r="C138" s="44">
        <v>1</v>
      </c>
      <c r="D138" s="1" t="s">
        <v>66</v>
      </c>
      <c r="E138" s="1" t="s">
        <v>67</v>
      </c>
      <c r="F138" s="1" t="str">
        <f>UnitControlCenter!$B$30</f>
        <v>quads / year</v>
      </c>
      <c r="G138" s="1" t="s">
        <v>3098</v>
      </c>
      <c r="H138" s="1" t="s">
        <v>3096</v>
      </c>
      <c r="I138" s="226" t="s">
        <v>3097</v>
      </c>
      <c r="J138" s="226"/>
    </row>
    <row r="139" spans="1:10" ht="120" x14ac:dyDescent="0.25">
      <c r="A139" s="2" t="s">
        <v>2372</v>
      </c>
      <c r="B139" s="2" t="s">
        <v>2765</v>
      </c>
      <c r="C139" s="44">
        <v>1</v>
      </c>
      <c r="D139" s="1" t="s">
        <v>66</v>
      </c>
      <c r="E139" s="1" t="s">
        <v>67</v>
      </c>
      <c r="F139" s="1" t="str">
        <f>UnitControlCenter!$B$30</f>
        <v>quads / year</v>
      </c>
      <c r="G139" s="1" t="s">
        <v>2766</v>
      </c>
      <c r="H139" s="1" t="s">
        <v>2760</v>
      </c>
      <c r="I139" s="1" t="s">
        <v>2761</v>
      </c>
    </row>
    <row r="140" spans="1:10" x14ac:dyDescent="0.25">
      <c r="A140" s="2" t="s">
        <v>2372</v>
      </c>
      <c r="B140" s="2" t="s">
        <v>3334</v>
      </c>
      <c r="C140" s="44">
        <v>1</v>
      </c>
      <c r="D140" s="1" t="s">
        <v>64</v>
      </c>
      <c r="E140" s="1" t="s">
        <v>65</v>
      </c>
      <c r="F140" s="1" t="str">
        <f>UnitControlCenter!$B$30</f>
        <v>quads / year</v>
      </c>
      <c r="G140" s="1" t="s">
        <v>3335</v>
      </c>
    </row>
    <row r="141" spans="1:10" ht="240" x14ac:dyDescent="0.25">
      <c r="A141" s="2" t="s">
        <v>2372</v>
      </c>
      <c r="B141" s="2" t="s">
        <v>2762</v>
      </c>
      <c r="C141" s="44">
        <v>1</v>
      </c>
      <c r="D141" s="1" t="s">
        <v>66</v>
      </c>
      <c r="E141" s="1" t="s">
        <v>67</v>
      </c>
      <c r="F141" s="1" t="str">
        <f>UnitControlCenter!$B$30</f>
        <v>quads / year</v>
      </c>
      <c r="G141" s="1" t="s">
        <v>3095</v>
      </c>
      <c r="H141" s="1" t="s">
        <v>3096</v>
      </c>
      <c r="I141" s="226" t="s">
        <v>3097</v>
      </c>
      <c r="J141" s="226"/>
    </row>
    <row r="142" spans="1:10" ht="90" x14ac:dyDescent="0.25">
      <c r="A142" s="2" t="s">
        <v>2372</v>
      </c>
      <c r="B142" s="2" t="s">
        <v>2763</v>
      </c>
      <c r="C142" s="44">
        <v>1</v>
      </c>
      <c r="D142" s="1" t="s">
        <v>66</v>
      </c>
      <c r="E142" s="1" t="s">
        <v>67</v>
      </c>
      <c r="F142" s="1" t="str">
        <f>UnitControlCenter!$B$30</f>
        <v>quads / year</v>
      </c>
      <c r="G142" s="1" t="s">
        <v>2759</v>
      </c>
      <c r="H142" s="1" t="s">
        <v>2760</v>
      </c>
      <c r="I142" s="1" t="s">
        <v>2761</v>
      </c>
    </row>
    <row r="143" spans="1:10" x14ac:dyDescent="0.25">
      <c r="A143" s="2" t="s">
        <v>2372</v>
      </c>
      <c r="B143" s="2" t="s">
        <v>3336</v>
      </c>
      <c r="C143" s="44">
        <v>1</v>
      </c>
      <c r="D143" s="1" t="s">
        <v>64</v>
      </c>
      <c r="E143" s="1" t="s">
        <v>65</v>
      </c>
      <c r="F143" s="1" t="str">
        <f>UnitControlCenter!$B$30</f>
        <v>quads / year</v>
      </c>
      <c r="G143" s="1" t="s">
        <v>3337</v>
      </c>
    </row>
    <row r="144" spans="1:10" ht="150" x14ac:dyDescent="0.25">
      <c r="A144" s="2" t="s">
        <v>2372</v>
      </c>
      <c r="B144" s="2" t="s">
        <v>3621</v>
      </c>
      <c r="C144" s="44">
        <v>1</v>
      </c>
      <c r="D144" s="1" t="s">
        <v>66</v>
      </c>
      <c r="E144" s="1" t="s">
        <v>67</v>
      </c>
      <c r="F144" s="1" t="str">
        <f>UnitControlCenter!$B$30</f>
        <v>quads / year</v>
      </c>
      <c r="G144" s="1" t="s">
        <v>3626</v>
      </c>
      <c r="H144" s="1" t="s">
        <v>3627</v>
      </c>
      <c r="I144" s="1" t="s">
        <v>3628</v>
      </c>
    </row>
    <row r="145" spans="1:10" s="204" customFormat="1" ht="90.75" thickBot="1" x14ac:dyDescent="0.3">
      <c r="A145" s="203" t="s">
        <v>2372</v>
      </c>
      <c r="B145" s="203" t="s">
        <v>3622</v>
      </c>
      <c r="C145" s="210">
        <v>1</v>
      </c>
      <c r="D145" s="204" t="s">
        <v>66</v>
      </c>
      <c r="E145" s="204" t="s">
        <v>67</v>
      </c>
      <c r="F145" s="204" t="str">
        <f>UnitControlCenter!$B$16</f>
        <v>terawatt-hours (TWh) / year</v>
      </c>
      <c r="G145" s="204" t="s">
        <v>3625</v>
      </c>
      <c r="H145" s="204" t="s">
        <v>3623</v>
      </c>
      <c r="I145" s="204" t="s">
        <v>3624</v>
      </c>
    </row>
    <row r="146" spans="1:10" ht="285" x14ac:dyDescent="0.25">
      <c r="A146" s="2" t="s">
        <v>2843</v>
      </c>
      <c r="B146" s="2" t="s">
        <v>2417</v>
      </c>
      <c r="C146" s="44">
        <v>1</v>
      </c>
      <c r="D146" s="1" t="s">
        <v>66</v>
      </c>
      <c r="E146" s="1" t="s">
        <v>67</v>
      </c>
      <c r="F146" s="1" t="str">
        <f>UnitControlCenter!$B$3</f>
        <v>million metric tons / year</v>
      </c>
      <c r="G146" s="1" t="s">
        <v>3099</v>
      </c>
      <c r="H146" s="1" t="s">
        <v>3096</v>
      </c>
      <c r="I146" s="226" t="s">
        <v>3097</v>
      </c>
      <c r="J146" s="226"/>
    </row>
    <row r="147" spans="1:10" ht="45" x14ac:dyDescent="0.25">
      <c r="A147" s="2" t="s">
        <v>2843</v>
      </c>
      <c r="B147" s="2" t="s">
        <v>2418</v>
      </c>
      <c r="C147" s="44">
        <v>1</v>
      </c>
      <c r="D147" s="1" t="s">
        <v>66</v>
      </c>
      <c r="E147" s="1" t="s">
        <v>67</v>
      </c>
      <c r="F147" s="1" t="str">
        <f>UnitControlCenter!$B$3</f>
        <v>million metric tons / year</v>
      </c>
      <c r="G147" s="1" t="s">
        <v>2631</v>
      </c>
      <c r="H147" s="1" t="s">
        <v>2629</v>
      </c>
      <c r="I147" s="1" t="s">
        <v>2630</v>
      </c>
    </row>
    <row r="148" spans="1:10" ht="270" x14ac:dyDescent="0.25">
      <c r="A148" s="2" t="s">
        <v>2843</v>
      </c>
      <c r="B148" s="2" t="s">
        <v>2419</v>
      </c>
      <c r="C148" s="44">
        <v>1</v>
      </c>
      <c r="D148" s="1" t="s">
        <v>66</v>
      </c>
      <c r="E148" s="1" t="s">
        <v>67</v>
      </c>
      <c r="F148" s="1" t="str">
        <f>UnitControlCenter!$B$3</f>
        <v>million metric tons / year</v>
      </c>
      <c r="G148" s="1" t="s">
        <v>3151</v>
      </c>
      <c r="H148" s="1" t="s">
        <v>3096</v>
      </c>
      <c r="I148" s="226" t="s">
        <v>3097</v>
      </c>
      <c r="J148" s="226"/>
    </row>
    <row r="149" spans="1:10" ht="45" x14ac:dyDescent="0.25">
      <c r="A149" s="2" t="s">
        <v>2843</v>
      </c>
      <c r="B149" s="2" t="s">
        <v>2420</v>
      </c>
      <c r="C149" s="44">
        <v>1</v>
      </c>
      <c r="D149" s="1" t="s">
        <v>66</v>
      </c>
      <c r="E149" s="1" t="s">
        <v>67</v>
      </c>
      <c r="F149" s="1" t="str">
        <f>UnitControlCenter!$B$3</f>
        <v>million metric tons / year</v>
      </c>
      <c r="G149" s="1" t="s">
        <v>2632</v>
      </c>
      <c r="H149" s="1" t="s">
        <v>2629</v>
      </c>
      <c r="I149" s="1" t="s">
        <v>2630</v>
      </c>
    </row>
    <row r="150" spans="1:10" ht="330" x14ac:dyDescent="0.25">
      <c r="A150" s="2" t="s">
        <v>2843</v>
      </c>
      <c r="B150" s="2" t="s">
        <v>2841</v>
      </c>
      <c r="C150" s="44">
        <v>1</v>
      </c>
      <c r="D150" s="1" t="s">
        <v>66</v>
      </c>
      <c r="E150" s="1" t="s">
        <v>67</v>
      </c>
      <c r="F150" s="1" t="str">
        <f>UnitControlCenter!$B$3</f>
        <v>million metric tons / year</v>
      </c>
      <c r="G150" s="1" t="s">
        <v>3100</v>
      </c>
      <c r="H150" s="1" t="s">
        <v>3096</v>
      </c>
      <c r="I150" s="226" t="s">
        <v>3097</v>
      </c>
      <c r="J150" s="226"/>
    </row>
    <row r="151" spans="1:10" ht="45" x14ac:dyDescent="0.25">
      <c r="A151" s="2" t="s">
        <v>2843</v>
      </c>
      <c r="B151" s="2" t="s">
        <v>2842</v>
      </c>
      <c r="C151" s="44">
        <v>1</v>
      </c>
      <c r="D151" s="1" t="s">
        <v>66</v>
      </c>
      <c r="E151" s="1" t="s">
        <v>67</v>
      </c>
      <c r="F151" s="1" t="str">
        <f>UnitControlCenter!$B$3</f>
        <v>million metric tons / year</v>
      </c>
      <c r="G151" s="1" t="s">
        <v>2882</v>
      </c>
      <c r="H151" s="1" t="s">
        <v>2844</v>
      </c>
      <c r="I151" s="1" t="s">
        <v>2845</v>
      </c>
    </row>
    <row r="152" spans="1:10" ht="30" x14ac:dyDescent="0.25">
      <c r="A152" s="2" t="s">
        <v>2843</v>
      </c>
      <c r="B152" s="2" t="s">
        <v>3416</v>
      </c>
      <c r="C152" s="44">
        <v>1</v>
      </c>
      <c r="D152" s="1" t="s">
        <v>66</v>
      </c>
      <c r="E152" s="1" t="s">
        <v>67</v>
      </c>
      <c r="F152" s="1" t="str">
        <f>UnitControlCenter!$B$3</f>
        <v>million metric tons / year</v>
      </c>
      <c r="G152" s="1" t="s">
        <v>3519</v>
      </c>
      <c r="H152" s="1" t="s">
        <v>3409</v>
      </c>
      <c r="I152" s="1" t="s">
        <v>3412</v>
      </c>
    </row>
    <row r="153" spans="1:10" ht="255" x14ac:dyDescent="0.25">
      <c r="A153" s="2" t="s">
        <v>2843</v>
      </c>
      <c r="B153" s="2" t="s">
        <v>3407</v>
      </c>
      <c r="C153" s="44">
        <v>1</v>
      </c>
      <c r="D153" s="1" t="s">
        <v>66</v>
      </c>
      <c r="E153" s="1" t="s">
        <v>67</v>
      </c>
      <c r="F153" s="1" t="str">
        <f>UnitControlCenter!$B$3</f>
        <v>million metric tons / year</v>
      </c>
      <c r="G153" s="1" t="s">
        <v>3410</v>
      </c>
      <c r="H153" s="1" t="s">
        <v>3096</v>
      </c>
      <c r="I153" s="226" t="s">
        <v>3097</v>
      </c>
      <c r="J153" s="226"/>
    </row>
    <row r="154" spans="1:10" ht="330.75" thickBot="1" x14ac:dyDescent="0.3">
      <c r="A154" s="203" t="s">
        <v>2843</v>
      </c>
      <c r="B154" s="203" t="s">
        <v>3408</v>
      </c>
      <c r="C154" s="210">
        <v>1</v>
      </c>
      <c r="D154" s="203" t="s">
        <v>66</v>
      </c>
      <c r="E154" s="203" t="s">
        <v>67</v>
      </c>
      <c r="F154" s="203" t="str">
        <f>UnitControlCenter!$B$3</f>
        <v>million metric tons / year</v>
      </c>
      <c r="G154" s="203" t="s">
        <v>3411</v>
      </c>
      <c r="H154" s="203" t="s">
        <v>3096</v>
      </c>
      <c r="I154" s="203" t="s">
        <v>3097</v>
      </c>
      <c r="J154" s="203"/>
    </row>
    <row r="155" spans="1:10" ht="60" x14ac:dyDescent="0.25">
      <c r="A155" s="2" t="s">
        <v>3553</v>
      </c>
      <c r="B155" s="2" t="s">
        <v>3554</v>
      </c>
      <c r="C155" s="44">
        <v>1</v>
      </c>
      <c r="D155" s="1" t="s">
        <v>66</v>
      </c>
      <c r="E155" s="1" t="s">
        <v>67</v>
      </c>
      <c r="F155" s="1" t="str">
        <f>UnitControlCenter!$B$30</f>
        <v>quads / year</v>
      </c>
      <c r="G155" s="1" t="s">
        <v>2383</v>
      </c>
      <c r="H155" s="1" t="s">
        <v>2384</v>
      </c>
      <c r="I155" s="1" t="s">
        <v>2615</v>
      </c>
    </row>
    <row r="156" spans="1:10" s="2" customFormat="1" ht="30" x14ac:dyDescent="0.25">
      <c r="A156" s="2" t="s">
        <v>3553</v>
      </c>
      <c r="B156" s="2" t="s">
        <v>3555</v>
      </c>
      <c r="C156" s="44">
        <v>1</v>
      </c>
      <c r="D156" s="2" t="s">
        <v>66</v>
      </c>
      <c r="E156" s="2" t="s">
        <v>67</v>
      </c>
      <c r="F156" s="2" t="str">
        <f>UnitControlCenter!$B$30</f>
        <v>quads / year</v>
      </c>
      <c r="G156" s="2" t="s">
        <v>2401</v>
      </c>
      <c r="H156" s="2" t="s">
        <v>2385</v>
      </c>
      <c r="I156" s="2" t="s">
        <v>2386</v>
      </c>
    </row>
    <row r="157" spans="1:10" ht="90" x14ac:dyDescent="0.25">
      <c r="A157" s="2" t="s">
        <v>3553</v>
      </c>
      <c r="B157" s="2" t="s">
        <v>3556</v>
      </c>
      <c r="C157" s="44">
        <v>1</v>
      </c>
      <c r="D157" s="1" t="s">
        <v>66</v>
      </c>
      <c r="E157" s="1" t="s">
        <v>67</v>
      </c>
      <c r="F157" s="1" t="str">
        <f>UnitControlCenter!$B$30</f>
        <v>quads / year</v>
      </c>
      <c r="G157" s="1" t="s">
        <v>2654</v>
      </c>
      <c r="H157" s="1" t="s">
        <v>2656</v>
      </c>
      <c r="I157" s="1" t="s">
        <v>2655</v>
      </c>
    </row>
    <row r="158" spans="1:10" s="2" customFormat="1" x14ac:dyDescent="0.25">
      <c r="A158" s="2" t="s">
        <v>3553</v>
      </c>
      <c r="B158" s="2" t="s">
        <v>3557</v>
      </c>
      <c r="C158" s="44">
        <v>1</v>
      </c>
      <c r="D158" s="2" t="s">
        <v>64</v>
      </c>
      <c r="E158" s="2" t="s">
        <v>65</v>
      </c>
      <c r="F158" s="2" t="str">
        <f>UnitControlCenter!$B$30</f>
        <v>quads / year</v>
      </c>
      <c r="G158" s="2" t="s">
        <v>3338</v>
      </c>
    </row>
    <row r="159" spans="1:10" ht="225" x14ac:dyDescent="0.25">
      <c r="A159" s="2" t="s">
        <v>3553</v>
      </c>
      <c r="B159" s="2" t="s">
        <v>3558</v>
      </c>
      <c r="C159" s="44">
        <v>1</v>
      </c>
      <c r="D159" s="1" t="s">
        <v>66</v>
      </c>
      <c r="E159" s="1" t="s">
        <v>67</v>
      </c>
      <c r="F159" s="2" t="str">
        <f>UnitControlCenter!B3</f>
        <v>million metric tons / year</v>
      </c>
      <c r="G159" s="1" t="s">
        <v>3560</v>
      </c>
      <c r="H159" s="1" t="s">
        <v>3561</v>
      </c>
      <c r="I159" s="2" t="s">
        <v>3562</v>
      </c>
      <c r="J159" s="2"/>
    </row>
    <row r="160" spans="1:10" s="204" customFormat="1" ht="270.75" thickBot="1" x14ac:dyDescent="0.3">
      <c r="A160" s="2" t="s">
        <v>3553</v>
      </c>
      <c r="B160" s="203" t="s">
        <v>3559</v>
      </c>
      <c r="C160" s="210">
        <v>1</v>
      </c>
      <c r="D160" s="204" t="s">
        <v>66</v>
      </c>
      <c r="E160" s="204" t="s">
        <v>67</v>
      </c>
      <c r="F160" s="203" t="str">
        <f>UnitControlCenter!B3</f>
        <v>million metric tons / year</v>
      </c>
      <c r="G160" s="204" t="s">
        <v>3563</v>
      </c>
      <c r="H160" s="204" t="s">
        <v>3561</v>
      </c>
      <c r="I160" s="203" t="s">
        <v>3562</v>
      </c>
      <c r="J160" s="203"/>
    </row>
    <row r="161" spans="1:10" ht="105" x14ac:dyDescent="0.25">
      <c r="A161" s="2" t="s">
        <v>2439</v>
      </c>
      <c r="B161" s="2" t="s">
        <v>2440</v>
      </c>
      <c r="C161" s="44">
        <v>1</v>
      </c>
      <c r="D161" s="1" t="s">
        <v>66</v>
      </c>
      <c r="E161" s="1" t="s">
        <v>67</v>
      </c>
      <c r="F161" s="1" t="str">
        <f>UnitControlCenter!$B$30</f>
        <v>quads / year</v>
      </c>
      <c r="G161" s="1" t="s">
        <v>2668</v>
      </c>
      <c r="H161" s="1" t="s">
        <v>2669</v>
      </c>
      <c r="I161" s="1" t="s">
        <v>2670</v>
      </c>
    </row>
    <row r="162" spans="1:10" ht="75" x14ac:dyDescent="0.25">
      <c r="A162" s="2" t="s">
        <v>2439</v>
      </c>
      <c r="B162" s="2" t="s">
        <v>2441</v>
      </c>
      <c r="C162" s="44">
        <v>1</v>
      </c>
      <c r="D162" s="1" t="s">
        <v>66</v>
      </c>
      <c r="E162" s="1" t="s">
        <v>67</v>
      </c>
      <c r="F162" s="1" t="str">
        <f>UnitControlCenter!$B$30</f>
        <v>quads / year</v>
      </c>
      <c r="G162" s="1" t="s">
        <v>3329</v>
      </c>
      <c r="H162" s="1" t="s">
        <v>3330</v>
      </c>
      <c r="I162" s="1" t="s">
        <v>3331</v>
      </c>
    </row>
    <row r="163" spans="1:10" x14ac:dyDescent="0.25">
      <c r="A163" s="2" t="s">
        <v>2439</v>
      </c>
      <c r="B163" s="2" t="s">
        <v>2901</v>
      </c>
      <c r="C163" s="44">
        <v>0</v>
      </c>
      <c r="D163" s="1" t="s">
        <v>64</v>
      </c>
      <c r="E163" s="1" t="s">
        <v>65</v>
      </c>
      <c r="F163" s="1" t="str">
        <f>UnitControlCenter!$B$31</f>
        <v>thousand BTU / 2020 dollar</v>
      </c>
      <c r="G163" s="1" t="s">
        <v>2854</v>
      </c>
    </row>
    <row r="164" spans="1:10" x14ac:dyDescent="0.25">
      <c r="A164" s="2" t="s">
        <v>2439</v>
      </c>
      <c r="B164" s="2" t="s">
        <v>2442</v>
      </c>
      <c r="C164" s="44">
        <v>1</v>
      </c>
      <c r="D164" s="1" t="s">
        <v>64</v>
      </c>
      <c r="E164" s="1" t="s">
        <v>65</v>
      </c>
      <c r="F164" s="1" t="str">
        <f>UnitControlCenter!$B$16</f>
        <v>terawatt-hours (TWh) / year</v>
      </c>
      <c r="G164" s="1" t="s">
        <v>2342</v>
      </c>
    </row>
    <row r="165" spans="1:10" x14ac:dyDescent="0.25">
      <c r="A165" s="2" t="s">
        <v>2439</v>
      </c>
      <c r="B165" s="2" t="s">
        <v>2443</v>
      </c>
      <c r="C165" s="44">
        <v>1</v>
      </c>
      <c r="D165" s="1" t="s">
        <v>64</v>
      </c>
      <c r="E165" s="1" t="s">
        <v>65</v>
      </c>
      <c r="F165" s="1" t="str">
        <f>UnitControlCenter!$B$32</f>
        <v>millions of short tons / year</v>
      </c>
      <c r="G165" s="1" t="s">
        <v>2341</v>
      </c>
    </row>
    <row r="166" spans="1:10" x14ac:dyDescent="0.25">
      <c r="A166" s="2" t="s">
        <v>2439</v>
      </c>
      <c r="B166" s="2" t="s">
        <v>2444</v>
      </c>
      <c r="C166" s="44">
        <v>1</v>
      </c>
      <c r="D166" s="1" t="s">
        <v>64</v>
      </c>
      <c r="E166" s="1" t="s">
        <v>65</v>
      </c>
      <c r="F166" s="1" t="str">
        <f>UnitControlCenter!$B$32</f>
        <v>millions of short tons / year</v>
      </c>
      <c r="G166" s="1" t="s">
        <v>2340</v>
      </c>
    </row>
    <row r="167" spans="1:10" x14ac:dyDescent="0.25">
      <c r="A167" s="2" t="s">
        <v>2439</v>
      </c>
      <c r="B167" s="2" t="s">
        <v>2445</v>
      </c>
      <c r="C167" s="44">
        <v>1</v>
      </c>
      <c r="D167" s="1" t="s">
        <v>64</v>
      </c>
      <c r="E167" s="1" t="s">
        <v>65</v>
      </c>
      <c r="F167" s="1" t="str">
        <f>UnitControlCenter!$B$33</f>
        <v>trillion cubic feet / year</v>
      </c>
      <c r="G167" s="1" t="s">
        <v>2339</v>
      </c>
    </row>
    <row r="168" spans="1:10" ht="30" x14ac:dyDescent="0.25">
      <c r="A168" s="2" t="s">
        <v>2439</v>
      </c>
      <c r="B168" s="2" t="s">
        <v>2446</v>
      </c>
      <c r="C168" s="44">
        <v>1</v>
      </c>
      <c r="D168" s="1" t="s">
        <v>64</v>
      </c>
      <c r="E168" s="1" t="s">
        <v>65</v>
      </c>
      <c r="F168" s="1" t="str">
        <f>UnitControlCenter!$B$34</f>
        <v>million barrels of oil / year</v>
      </c>
      <c r="G168" s="1" t="s">
        <v>2338</v>
      </c>
    </row>
    <row r="169" spans="1:10" x14ac:dyDescent="0.25">
      <c r="A169" s="2" t="s">
        <v>2439</v>
      </c>
      <c r="B169" s="2" t="s">
        <v>2447</v>
      </c>
      <c r="C169" s="44">
        <v>1</v>
      </c>
      <c r="D169" s="1" t="s">
        <v>64</v>
      </c>
      <c r="E169" s="1" t="s">
        <v>65</v>
      </c>
      <c r="F169" s="1" t="str">
        <f>UnitControlCenter!$B$34</f>
        <v>million barrels of oil / year</v>
      </c>
      <c r="G169" s="1" t="s">
        <v>2389</v>
      </c>
    </row>
    <row r="170" spans="1:10" x14ac:dyDescent="0.25">
      <c r="A170" s="2" t="s">
        <v>2439</v>
      </c>
      <c r="B170" s="2" t="s">
        <v>2448</v>
      </c>
      <c r="C170" s="44">
        <v>1</v>
      </c>
      <c r="D170" s="1" t="s">
        <v>64</v>
      </c>
      <c r="E170" s="1" t="s">
        <v>65</v>
      </c>
      <c r="F170" s="1" t="str">
        <f>UnitControlCenter!$B$32</f>
        <v>millions of short tons / year</v>
      </c>
      <c r="G170" s="1" t="s">
        <v>2390</v>
      </c>
    </row>
    <row r="171" spans="1:10" ht="30" x14ac:dyDescent="0.25">
      <c r="A171" s="2" t="s">
        <v>2439</v>
      </c>
      <c r="B171" s="2" t="s">
        <v>2657</v>
      </c>
      <c r="C171" s="44">
        <v>1</v>
      </c>
      <c r="D171" s="1" t="s">
        <v>64</v>
      </c>
      <c r="E171" s="1" t="s">
        <v>65</v>
      </c>
      <c r="F171" s="1" t="str">
        <f>UnitControlCenter!$B$35</f>
        <v>million gallons / year</v>
      </c>
      <c r="G171" s="1" t="s">
        <v>2661</v>
      </c>
    </row>
    <row r="172" spans="1:10" ht="30" x14ac:dyDescent="0.25">
      <c r="A172" s="2" t="s">
        <v>2439</v>
      </c>
      <c r="B172" s="2" t="s">
        <v>2658</v>
      </c>
      <c r="C172" s="44">
        <v>1</v>
      </c>
      <c r="D172" s="1" t="s">
        <v>64</v>
      </c>
      <c r="E172" s="1" t="s">
        <v>65</v>
      </c>
      <c r="F172" s="1" t="str">
        <f>UnitControlCenter!$B$32</f>
        <v>millions of short tons / year</v>
      </c>
      <c r="G172" s="1" t="s">
        <v>2662</v>
      </c>
    </row>
    <row r="173" spans="1:10" ht="15.75" thickBot="1" x14ac:dyDescent="0.3">
      <c r="A173" s="203" t="s">
        <v>2439</v>
      </c>
      <c r="B173" s="203" t="s">
        <v>2659</v>
      </c>
      <c r="C173" s="210">
        <v>1</v>
      </c>
      <c r="D173" s="204" t="s">
        <v>64</v>
      </c>
      <c r="E173" s="204" t="s">
        <v>65</v>
      </c>
      <c r="F173" s="204" t="str">
        <f>UnitControlCenter!$B$6</f>
        <v>thousand metric tons / year</v>
      </c>
      <c r="G173" s="204" t="s">
        <v>2663</v>
      </c>
      <c r="H173" s="204"/>
      <c r="I173" s="204"/>
      <c r="J173" s="204"/>
    </row>
    <row r="174" spans="1:10" ht="60" x14ac:dyDescent="0.25">
      <c r="A174" s="2" t="s">
        <v>3421</v>
      </c>
      <c r="B174" s="2" t="s">
        <v>3450</v>
      </c>
      <c r="C174" s="44">
        <v>1</v>
      </c>
      <c r="D174" s="1" t="s">
        <v>66</v>
      </c>
      <c r="E174" s="1" t="s">
        <v>67</v>
      </c>
      <c r="F174" s="1" t="str">
        <f>UnitControlCenter!$B$36</f>
        <v>trillion BTU / year</v>
      </c>
      <c r="G174" s="1" t="s">
        <v>2671</v>
      </c>
      <c r="H174" s="1" t="s">
        <v>2672</v>
      </c>
      <c r="I174" s="1" t="s">
        <v>2673</v>
      </c>
    </row>
    <row r="175" spans="1:10" ht="60" x14ac:dyDescent="0.25">
      <c r="A175" s="2" t="s">
        <v>3421</v>
      </c>
      <c r="B175" s="2" t="s">
        <v>3451</v>
      </c>
      <c r="C175" s="44">
        <v>1</v>
      </c>
      <c r="D175" s="1" t="s">
        <v>66</v>
      </c>
      <c r="E175" s="1" t="s">
        <v>67</v>
      </c>
      <c r="F175" s="1" t="str">
        <f>UnitControlCenter!$B$36</f>
        <v>trillion BTU / year</v>
      </c>
      <c r="G175" s="1" t="s">
        <v>2674</v>
      </c>
      <c r="H175" s="1" t="s">
        <v>2672</v>
      </c>
      <c r="I175" s="1" t="s">
        <v>2673</v>
      </c>
    </row>
    <row r="176" spans="1:10" ht="60" x14ac:dyDescent="0.25">
      <c r="A176" s="2" t="s">
        <v>3421</v>
      </c>
      <c r="B176" s="2" t="s">
        <v>3452</v>
      </c>
      <c r="C176" s="44">
        <v>1</v>
      </c>
      <c r="D176" s="1" t="s">
        <v>66</v>
      </c>
      <c r="E176" s="1" t="s">
        <v>67</v>
      </c>
      <c r="F176" s="1" t="str">
        <f>UnitControlCenter!$B$9</f>
        <v>billion 2020 dollars / year</v>
      </c>
      <c r="G176" s="1" t="s">
        <v>2675</v>
      </c>
      <c r="H176" s="1" t="s">
        <v>2672</v>
      </c>
      <c r="I176" s="1" t="s">
        <v>2673</v>
      </c>
    </row>
    <row r="177" spans="1:10" ht="75" x14ac:dyDescent="0.25">
      <c r="A177" s="2" t="s">
        <v>3421</v>
      </c>
      <c r="B177" s="2" t="s">
        <v>3453</v>
      </c>
      <c r="C177" s="44">
        <v>1</v>
      </c>
      <c r="D177" s="1" t="s">
        <v>66</v>
      </c>
      <c r="E177" s="1" t="s">
        <v>67</v>
      </c>
      <c r="F177" s="1" t="str">
        <f>UnitControlCenter!$B$9</f>
        <v>billion 2020 dollars / year</v>
      </c>
      <c r="G177" s="1" t="s">
        <v>2676</v>
      </c>
      <c r="H177" s="1" t="s">
        <v>2672</v>
      </c>
      <c r="I177" s="1" t="s">
        <v>2673</v>
      </c>
    </row>
    <row r="178" spans="1:10" ht="60" x14ac:dyDescent="0.25">
      <c r="A178" s="2" t="s">
        <v>3421</v>
      </c>
      <c r="B178" s="2" t="s">
        <v>3454</v>
      </c>
      <c r="C178" s="44">
        <v>1</v>
      </c>
      <c r="D178" s="1" t="s">
        <v>66</v>
      </c>
      <c r="E178" s="1" t="s">
        <v>67</v>
      </c>
      <c r="F178" s="1" t="str">
        <f>UnitControlCenter!B3</f>
        <v>million metric tons / year</v>
      </c>
      <c r="G178" s="1" t="s">
        <v>2924</v>
      </c>
      <c r="H178" s="1" t="s">
        <v>2922</v>
      </c>
      <c r="I178" s="1" t="s">
        <v>2923</v>
      </c>
    </row>
    <row r="179" spans="1:10" ht="60" x14ac:dyDescent="0.25">
      <c r="A179" s="2" t="s">
        <v>3421</v>
      </c>
      <c r="B179" s="2" t="s">
        <v>3455</v>
      </c>
      <c r="C179" s="44">
        <v>1</v>
      </c>
      <c r="D179" s="1" t="s">
        <v>66</v>
      </c>
      <c r="E179" s="1" t="s">
        <v>67</v>
      </c>
      <c r="F179" s="1" t="str">
        <f>UnitControlCenter!B3</f>
        <v>million metric tons / year</v>
      </c>
      <c r="G179" s="1" t="s">
        <v>2925</v>
      </c>
      <c r="H179" s="1" t="s">
        <v>2922</v>
      </c>
      <c r="I179" s="1" t="s">
        <v>2923</v>
      </c>
    </row>
    <row r="180" spans="1:10" ht="60" x14ac:dyDescent="0.25">
      <c r="A180" s="2" t="s">
        <v>3421</v>
      </c>
      <c r="B180" s="2" t="s">
        <v>3456</v>
      </c>
      <c r="C180" s="44">
        <v>1</v>
      </c>
      <c r="D180" s="1" t="s">
        <v>66</v>
      </c>
      <c r="E180" s="1" t="s">
        <v>67</v>
      </c>
      <c r="F180" s="1" t="str">
        <f>UnitControlCenter!$B$36</f>
        <v>trillion BTU / year</v>
      </c>
      <c r="G180" s="1" t="s">
        <v>2754</v>
      </c>
      <c r="H180" s="1" t="s">
        <v>2749</v>
      </c>
      <c r="I180" s="1" t="s">
        <v>2750</v>
      </c>
    </row>
    <row r="181" spans="1:10" ht="75" x14ac:dyDescent="0.25">
      <c r="A181" s="2" t="s">
        <v>3421</v>
      </c>
      <c r="B181" s="2" t="s">
        <v>3457</v>
      </c>
      <c r="C181" s="44">
        <v>1</v>
      </c>
      <c r="D181" s="1" t="s">
        <v>66</v>
      </c>
      <c r="E181" s="1" t="s">
        <v>67</v>
      </c>
      <c r="F181" s="1" t="str">
        <f>UnitControlCenter!$B$36</f>
        <v>trillion BTU / year</v>
      </c>
      <c r="G181" s="1" t="s">
        <v>2755</v>
      </c>
      <c r="H181" s="1" t="s">
        <v>2749</v>
      </c>
      <c r="I181" s="1" t="s">
        <v>2751</v>
      </c>
    </row>
    <row r="182" spans="1:10" ht="75" x14ac:dyDescent="0.25">
      <c r="A182" s="2" t="s">
        <v>3421</v>
      </c>
      <c r="B182" s="2" t="s">
        <v>3458</v>
      </c>
      <c r="C182" s="44">
        <v>1</v>
      </c>
      <c r="D182" s="1" t="s">
        <v>66</v>
      </c>
      <c r="E182" s="1" t="s">
        <v>67</v>
      </c>
      <c r="F182" s="1" t="str">
        <f>UnitControlCenter!$B$9</f>
        <v>billion 2020 dollars / year</v>
      </c>
      <c r="G182" s="1" t="s">
        <v>2756</v>
      </c>
      <c r="H182" s="1" t="s">
        <v>2749</v>
      </c>
      <c r="I182" s="1" t="s">
        <v>2752</v>
      </c>
    </row>
    <row r="183" spans="1:10" ht="90" x14ac:dyDescent="0.25">
      <c r="A183" s="2" t="s">
        <v>3421</v>
      </c>
      <c r="B183" s="2" t="s">
        <v>3459</v>
      </c>
      <c r="C183" s="44">
        <v>1</v>
      </c>
      <c r="D183" s="1" t="s">
        <v>66</v>
      </c>
      <c r="E183" s="1" t="s">
        <v>67</v>
      </c>
      <c r="F183" s="1" t="str">
        <f>UnitControlCenter!$B$9</f>
        <v>billion 2020 dollars / year</v>
      </c>
      <c r="G183" s="1" t="s">
        <v>2757</v>
      </c>
      <c r="H183" s="1" t="s">
        <v>2749</v>
      </c>
      <c r="I183" s="1" t="s">
        <v>2753</v>
      </c>
    </row>
    <row r="184" spans="1:10" ht="105" x14ac:dyDescent="0.25">
      <c r="A184" s="2" t="s">
        <v>3421</v>
      </c>
      <c r="B184" s="2" t="s">
        <v>3460</v>
      </c>
      <c r="C184" s="44">
        <v>1</v>
      </c>
      <c r="D184" s="1" t="s">
        <v>66</v>
      </c>
      <c r="E184" s="1" t="s">
        <v>67</v>
      </c>
      <c r="F184" s="1" t="str">
        <f>UnitControlCenter!$B$30</f>
        <v>quads / year</v>
      </c>
      <c r="G184" s="1" t="s">
        <v>2783</v>
      </c>
      <c r="H184" s="1" t="s">
        <v>2785</v>
      </c>
      <c r="I184" s="1" t="s">
        <v>2786</v>
      </c>
    </row>
    <row r="185" spans="1:10" ht="120" x14ac:dyDescent="0.25">
      <c r="A185" s="2" t="s">
        <v>3421</v>
      </c>
      <c r="B185" s="2" t="s">
        <v>3461</v>
      </c>
      <c r="C185" s="44">
        <v>1</v>
      </c>
      <c r="D185" s="1" t="s">
        <v>66</v>
      </c>
      <c r="E185" s="1" t="s">
        <v>67</v>
      </c>
      <c r="F185" s="1" t="str">
        <f>UnitControlCenter!$B$30</f>
        <v>quads / year</v>
      </c>
      <c r="G185" s="1" t="s">
        <v>2784</v>
      </c>
      <c r="H185" s="1" t="s">
        <v>2785</v>
      </c>
      <c r="I185" s="1" t="s">
        <v>2786</v>
      </c>
    </row>
    <row r="186" spans="1:10" ht="225" x14ac:dyDescent="0.25">
      <c r="A186" s="2" t="s">
        <v>3421</v>
      </c>
      <c r="B186" s="2" t="s">
        <v>3469</v>
      </c>
      <c r="C186" s="44">
        <v>1</v>
      </c>
      <c r="D186" s="1" t="s">
        <v>66</v>
      </c>
      <c r="E186" s="1" t="s">
        <v>67</v>
      </c>
      <c r="F186" s="1" t="str">
        <f>UnitControlCenter!$B$10</f>
        <v>billion 2020 dollars</v>
      </c>
      <c r="G186" s="1" t="s">
        <v>3424</v>
      </c>
      <c r="H186" s="1" t="s">
        <v>3423</v>
      </c>
      <c r="I186" s="226" t="s">
        <v>3422</v>
      </c>
      <c r="J186" s="226"/>
    </row>
    <row r="187" spans="1:10" ht="255" x14ac:dyDescent="0.25">
      <c r="A187" s="2" t="s">
        <v>3421</v>
      </c>
      <c r="B187" s="2" t="s">
        <v>3462</v>
      </c>
      <c r="C187" s="44">
        <v>1</v>
      </c>
      <c r="D187" s="1" t="s">
        <v>66</v>
      </c>
      <c r="E187" s="1" t="s">
        <v>67</v>
      </c>
      <c r="F187" s="1" t="str">
        <f>UnitControlCenter!$B$10</f>
        <v>billion 2020 dollars</v>
      </c>
      <c r="G187" s="1" t="s">
        <v>3432</v>
      </c>
      <c r="H187" s="1" t="s">
        <v>3423</v>
      </c>
      <c r="I187" s="226" t="s">
        <v>3425</v>
      </c>
      <c r="J187" s="226"/>
    </row>
    <row r="188" spans="1:10" ht="225" x14ac:dyDescent="0.25">
      <c r="A188" s="2" t="s">
        <v>3421</v>
      </c>
      <c r="B188" s="2" t="s">
        <v>3463</v>
      </c>
      <c r="C188" s="44">
        <v>1</v>
      </c>
      <c r="D188" s="1" t="s">
        <v>66</v>
      </c>
      <c r="E188" s="1" t="s">
        <v>67</v>
      </c>
      <c r="F188" s="1" t="str">
        <f>UnitControlCenter!$B$10</f>
        <v>billion 2020 dollars</v>
      </c>
      <c r="G188" s="1" t="s">
        <v>3433</v>
      </c>
      <c r="H188" s="1" t="s">
        <v>3423</v>
      </c>
      <c r="I188" s="226" t="s">
        <v>3426</v>
      </c>
      <c r="J188" s="226"/>
    </row>
    <row r="189" spans="1:10" ht="255" x14ac:dyDescent="0.25">
      <c r="A189" s="2" t="s">
        <v>3421</v>
      </c>
      <c r="B189" s="2" t="s">
        <v>3464</v>
      </c>
      <c r="C189" s="44">
        <v>1</v>
      </c>
      <c r="D189" s="1" t="s">
        <v>66</v>
      </c>
      <c r="E189" s="1" t="s">
        <v>67</v>
      </c>
      <c r="F189" s="1" t="str">
        <f>UnitControlCenter!$B$10</f>
        <v>billion 2020 dollars</v>
      </c>
      <c r="G189" s="1" t="s">
        <v>3434</v>
      </c>
      <c r="H189" s="1" t="s">
        <v>3423</v>
      </c>
      <c r="I189" s="226" t="s">
        <v>3427</v>
      </c>
      <c r="J189" s="226"/>
    </row>
    <row r="190" spans="1:10" ht="210" x14ac:dyDescent="0.25">
      <c r="A190" s="2" t="s">
        <v>3421</v>
      </c>
      <c r="B190" s="2" t="s">
        <v>3465</v>
      </c>
      <c r="C190" s="44">
        <v>1</v>
      </c>
      <c r="D190" s="1" t="s">
        <v>66</v>
      </c>
      <c r="E190" s="1" t="s">
        <v>67</v>
      </c>
      <c r="F190" s="1" t="str">
        <f>UnitControlCenter!$B$10</f>
        <v>billion 2020 dollars</v>
      </c>
      <c r="G190" s="1" t="s">
        <v>3437</v>
      </c>
      <c r="H190" s="1" t="s">
        <v>3423</v>
      </c>
      <c r="I190" s="226" t="s">
        <v>3428</v>
      </c>
      <c r="J190" s="226"/>
    </row>
    <row r="191" spans="1:10" ht="240" x14ac:dyDescent="0.25">
      <c r="A191" s="2" t="s">
        <v>3421</v>
      </c>
      <c r="B191" s="2" t="s">
        <v>3466</v>
      </c>
      <c r="C191" s="44">
        <v>1</v>
      </c>
      <c r="D191" s="1" t="s">
        <v>66</v>
      </c>
      <c r="E191" s="1" t="s">
        <v>67</v>
      </c>
      <c r="F191" s="1" t="str">
        <f>UnitControlCenter!$B$10</f>
        <v>billion 2020 dollars</v>
      </c>
      <c r="G191" s="1" t="s">
        <v>3438</v>
      </c>
      <c r="H191" s="1" t="s">
        <v>3423</v>
      </c>
      <c r="I191" s="226" t="s">
        <v>3429</v>
      </c>
      <c r="J191" s="226"/>
    </row>
    <row r="192" spans="1:10" ht="270" x14ac:dyDescent="0.25">
      <c r="A192" s="2" t="s">
        <v>3421</v>
      </c>
      <c r="B192" s="2" t="s">
        <v>3467</v>
      </c>
      <c r="C192" s="44">
        <v>1</v>
      </c>
      <c r="D192" s="1" t="s">
        <v>66</v>
      </c>
      <c r="E192" s="1" t="s">
        <v>67</v>
      </c>
      <c r="F192" s="1" t="str">
        <f>UnitControlCenter!$B$10</f>
        <v>billion 2020 dollars</v>
      </c>
      <c r="G192" s="1" t="s">
        <v>3435</v>
      </c>
      <c r="H192" s="1" t="s">
        <v>3423</v>
      </c>
      <c r="I192" s="226" t="s">
        <v>3430</v>
      </c>
      <c r="J192" s="226"/>
    </row>
    <row r="193" spans="1:10" ht="315.75" thickBot="1" x14ac:dyDescent="0.3">
      <c r="A193" s="203" t="s">
        <v>3421</v>
      </c>
      <c r="B193" s="203" t="s">
        <v>3468</v>
      </c>
      <c r="C193" s="210">
        <v>1</v>
      </c>
      <c r="D193" s="204" t="s">
        <v>66</v>
      </c>
      <c r="E193" s="204" t="s">
        <v>67</v>
      </c>
      <c r="F193" s="204" t="str">
        <f>UnitControlCenter!$B$10</f>
        <v>billion 2020 dollars</v>
      </c>
      <c r="G193" s="204" t="s">
        <v>3436</v>
      </c>
      <c r="H193" s="204" t="s">
        <v>3423</v>
      </c>
      <c r="I193" s="338" t="s">
        <v>3431</v>
      </c>
      <c r="J193" s="338"/>
    </row>
    <row r="194" spans="1:10" ht="75" x14ac:dyDescent="0.25">
      <c r="A194" s="2" t="s">
        <v>2373</v>
      </c>
      <c r="B194" s="2" t="s">
        <v>94</v>
      </c>
      <c r="C194" s="44">
        <v>1</v>
      </c>
      <c r="D194" s="1" t="s">
        <v>66</v>
      </c>
      <c r="E194" s="1" t="s">
        <v>2379</v>
      </c>
      <c r="F194" s="1" t="str">
        <f>UnitControlCenter!$B$22</f>
        <v>2020 dollars / megawatt-hour (MWh)</v>
      </c>
      <c r="G194" s="1" t="s">
        <v>3373</v>
      </c>
      <c r="H194" s="1" t="s">
        <v>3372</v>
      </c>
      <c r="I194" s="1" t="s">
        <v>2677</v>
      </c>
    </row>
    <row r="195" spans="1:10" ht="45" x14ac:dyDescent="0.25">
      <c r="A195" s="2" t="s">
        <v>2373</v>
      </c>
      <c r="B195" s="2" t="s">
        <v>461</v>
      </c>
      <c r="C195" s="44">
        <v>1</v>
      </c>
      <c r="D195" s="1" t="s">
        <v>66</v>
      </c>
      <c r="E195" s="1" t="s">
        <v>2379</v>
      </c>
      <c r="F195" s="1" t="str">
        <f>UnitControlCenter!$B$37</f>
        <v>2020 dollars / short ton</v>
      </c>
      <c r="G195" s="1" t="s">
        <v>2685</v>
      </c>
      <c r="H195" s="1" t="s">
        <v>2686</v>
      </c>
      <c r="I195" s="1" t="s">
        <v>2687</v>
      </c>
    </row>
    <row r="196" spans="1:10" x14ac:dyDescent="0.25">
      <c r="A196" s="2" t="s">
        <v>2373</v>
      </c>
      <c r="B196" s="2" t="s">
        <v>458</v>
      </c>
      <c r="C196" s="44">
        <v>1</v>
      </c>
      <c r="D196" s="1" t="s">
        <v>66</v>
      </c>
      <c r="E196" s="1" t="s">
        <v>2379</v>
      </c>
      <c r="F196" s="1" t="str">
        <f>UnitControlCenter!$B$37</f>
        <v>2020 dollars / short ton</v>
      </c>
      <c r="G196" s="1" t="s">
        <v>2392</v>
      </c>
      <c r="H196" s="1" t="s">
        <v>355</v>
      </c>
      <c r="I196" s="1" t="s">
        <v>2568</v>
      </c>
    </row>
    <row r="197" spans="1:10" ht="90" x14ac:dyDescent="0.25">
      <c r="A197" s="2" t="s">
        <v>2373</v>
      </c>
      <c r="B197" s="2" t="s">
        <v>88</v>
      </c>
      <c r="C197" s="44">
        <v>1</v>
      </c>
      <c r="D197" s="1" t="s">
        <v>66</v>
      </c>
      <c r="E197" s="1" t="s">
        <v>2379</v>
      </c>
      <c r="F197" s="1" t="str">
        <f>UnitControlCenter!$B$38</f>
        <v>2020 dollars / thousand cubic feet</v>
      </c>
      <c r="G197" s="1" t="s">
        <v>3375</v>
      </c>
      <c r="H197" s="1" t="s">
        <v>3374</v>
      </c>
      <c r="I197" s="1" t="s">
        <v>2679</v>
      </c>
    </row>
    <row r="198" spans="1:10" x14ac:dyDescent="0.25">
      <c r="A198" s="2" t="s">
        <v>2373</v>
      </c>
      <c r="B198" s="2" t="s">
        <v>96</v>
      </c>
      <c r="C198" s="44">
        <v>1</v>
      </c>
      <c r="D198" s="1" t="s">
        <v>66</v>
      </c>
      <c r="E198" s="1" t="s">
        <v>2379</v>
      </c>
      <c r="F198" s="1" t="str">
        <f>UnitControlCenter!$B$39</f>
        <v>2020 dollars / gallon</v>
      </c>
      <c r="G198" s="1" t="s">
        <v>2394</v>
      </c>
      <c r="H198" s="1" t="s">
        <v>350</v>
      </c>
      <c r="I198" s="44">
        <v>969696</v>
      </c>
      <c r="J198" s="44"/>
    </row>
    <row r="199" spans="1:10" ht="90" x14ac:dyDescent="0.25">
      <c r="A199" s="2" t="s">
        <v>2373</v>
      </c>
      <c r="B199" s="2" t="s">
        <v>97</v>
      </c>
      <c r="C199" s="44">
        <v>1</v>
      </c>
      <c r="D199" s="1" t="s">
        <v>66</v>
      </c>
      <c r="E199" s="1" t="s">
        <v>2379</v>
      </c>
      <c r="F199" s="1" t="str">
        <f>UnitControlCenter!$B$39</f>
        <v>2020 dollars / gallon</v>
      </c>
      <c r="G199" s="1" t="s">
        <v>2680</v>
      </c>
      <c r="H199" s="1" t="s">
        <v>2678</v>
      </c>
      <c r="I199" s="1" t="s">
        <v>2679</v>
      </c>
    </row>
    <row r="200" spans="1:10" ht="60" x14ac:dyDescent="0.25">
      <c r="A200" s="2" t="s">
        <v>2373</v>
      </c>
      <c r="B200" s="2" t="s">
        <v>93</v>
      </c>
      <c r="C200" s="44">
        <v>1</v>
      </c>
      <c r="D200" s="1" t="s">
        <v>66</v>
      </c>
      <c r="E200" s="1" t="s">
        <v>2379</v>
      </c>
      <c r="F200" s="1" t="str">
        <f>UnitControlCenter!$B$37</f>
        <v>2020 dollars / short ton</v>
      </c>
      <c r="G200" s="1" t="s">
        <v>2681</v>
      </c>
      <c r="H200" s="1" t="s">
        <v>2682</v>
      </c>
      <c r="I200" s="1" t="s">
        <v>2683</v>
      </c>
    </row>
    <row r="201" spans="1:10" ht="60" x14ac:dyDescent="0.25">
      <c r="A201" s="2" t="s">
        <v>2373</v>
      </c>
      <c r="B201" s="2" t="s">
        <v>2618</v>
      </c>
      <c r="C201" s="44">
        <v>1</v>
      </c>
      <c r="D201" s="1" t="s">
        <v>66</v>
      </c>
      <c r="E201" s="1" t="s">
        <v>2379</v>
      </c>
      <c r="F201" s="1" t="str">
        <f>UnitControlCenter!$B$40</f>
        <v>2020 dollars / barrel of oil</v>
      </c>
      <c r="G201" s="1" t="s">
        <v>2746</v>
      </c>
      <c r="H201" s="1" t="s">
        <v>2747</v>
      </c>
      <c r="I201" s="1" t="s">
        <v>2748</v>
      </c>
    </row>
    <row r="202" spans="1:10" ht="60" x14ac:dyDescent="0.25">
      <c r="A202" s="2" t="s">
        <v>2373</v>
      </c>
      <c r="B202" s="2" t="s">
        <v>2684</v>
      </c>
      <c r="C202" s="44">
        <v>1</v>
      </c>
      <c r="D202" s="1" t="s">
        <v>66</v>
      </c>
      <c r="E202" s="1" t="s">
        <v>2379</v>
      </c>
      <c r="F202" s="1" t="str">
        <f>UnitControlCenter!$B$39</f>
        <v>2020 dollars / gallon</v>
      </c>
      <c r="G202" s="1" t="s">
        <v>2688</v>
      </c>
      <c r="H202" s="1" t="s">
        <v>2391</v>
      </c>
      <c r="I202" s="1" t="s">
        <v>2614</v>
      </c>
    </row>
    <row r="203" spans="1:10" ht="30.75" thickBot="1" x14ac:dyDescent="0.3">
      <c r="A203" s="203" t="s">
        <v>2373</v>
      </c>
      <c r="B203" s="203" t="s">
        <v>2497</v>
      </c>
      <c r="C203" s="210">
        <v>1</v>
      </c>
      <c r="D203" s="204" t="s">
        <v>66</v>
      </c>
      <c r="E203" s="204" t="s">
        <v>2379</v>
      </c>
      <c r="F203" s="204" t="str">
        <f>UnitControlCenter!$B$41</f>
        <v>2020 dollars / kg</v>
      </c>
      <c r="G203" s="204" t="s">
        <v>2791</v>
      </c>
      <c r="H203" s="204" t="s">
        <v>2792</v>
      </c>
      <c r="I203" s="204" t="s">
        <v>2793</v>
      </c>
      <c r="J203" s="204"/>
    </row>
    <row r="204" spans="1:10" x14ac:dyDescent="0.25">
      <c r="A204" s="2" t="s">
        <v>2374</v>
      </c>
      <c r="B204" s="2" t="s">
        <v>3569</v>
      </c>
      <c r="C204" s="44">
        <v>1</v>
      </c>
      <c r="D204" s="1" t="s">
        <v>64</v>
      </c>
      <c r="E204" s="1" t="s">
        <v>65</v>
      </c>
      <c r="F204" s="1" t="str">
        <f>UnitControlCenter!$B$42</f>
        <v>2020 dollars / kilowatt-hour (kWh)</v>
      </c>
      <c r="G204" s="1" t="s">
        <v>2395</v>
      </c>
    </row>
    <row r="205" spans="1:10" ht="30" x14ac:dyDescent="0.25">
      <c r="A205" s="2" t="s">
        <v>2374</v>
      </c>
      <c r="B205" s="2" t="s">
        <v>2375</v>
      </c>
      <c r="C205" s="44">
        <v>1</v>
      </c>
      <c r="D205" s="1" t="s">
        <v>66</v>
      </c>
      <c r="E205" s="1" t="s">
        <v>65</v>
      </c>
      <c r="F205" s="1" t="str">
        <f>UnitControlCenter!$B$43</f>
        <v>cost of eqpt. to capture 1 metric ton CO2e/yr (2020 dollars)</v>
      </c>
      <c r="G205" s="1" t="s">
        <v>2399</v>
      </c>
      <c r="H205" s="1" t="s">
        <v>2400</v>
      </c>
      <c r="I205" s="1" t="s">
        <v>2575</v>
      </c>
    </row>
    <row r="206" spans="1:10" ht="30" x14ac:dyDescent="0.25">
      <c r="A206" s="2" t="s">
        <v>2374</v>
      </c>
      <c r="B206" s="2" t="s">
        <v>2376</v>
      </c>
      <c r="C206" s="44">
        <v>1</v>
      </c>
      <c r="D206" s="1" t="s">
        <v>64</v>
      </c>
      <c r="E206" s="1" t="s">
        <v>65</v>
      </c>
      <c r="F206" s="1" t="str">
        <f>UnitControlCenter!$B$44</f>
        <v>million 2020 dollars / megawatt (MW)</v>
      </c>
      <c r="G206" s="1" t="s">
        <v>2396</v>
      </c>
    </row>
    <row r="207" spans="1:10" ht="30" x14ac:dyDescent="0.25">
      <c r="A207" s="2" t="s">
        <v>2374</v>
      </c>
      <c r="B207" s="2" t="s">
        <v>2377</v>
      </c>
      <c r="C207" s="44">
        <v>1</v>
      </c>
      <c r="D207" s="1" t="s">
        <v>64</v>
      </c>
      <c r="E207" s="1" t="s">
        <v>65</v>
      </c>
      <c r="F207" s="1" t="str">
        <f>UnitControlCenter!$B$44</f>
        <v>million 2020 dollars / megawatt (MW)</v>
      </c>
      <c r="G207" s="1" t="s">
        <v>2397</v>
      </c>
    </row>
    <row r="208" spans="1:10" ht="30" x14ac:dyDescent="0.25">
      <c r="A208" s="2" t="s">
        <v>2374</v>
      </c>
      <c r="B208" s="2" t="s">
        <v>2378</v>
      </c>
      <c r="C208" s="44">
        <v>1</v>
      </c>
      <c r="D208" s="1" t="s">
        <v>64</v>
      </c>
      <c r="E208" s="1" t="s">
        <v>65</v>
      </c>
      <c r="F208" s="1" t="str">
        <f>UnitControlCenter!$B$44</f>
        <v>million 2020 dollars / megawatt (MW)</v>
      </c>
      <c r="G208" s="1" t="s">
        <v>2398</v>
      </c>
    </row>
    <row r="209" spans="1:10" ht="30.75" thickBot="1" x14ac:dyDescent="0.3">
      <c r="A209" s="203" t="s">
        <v>2374</v>
      </c>
      <c r="B209" s="203" t="s">
        <v>2514</v>
      </c>
      <c r="C209" s="210">
        <v>1</v>
      </c>
      <c r="D209" s="204" t="s">
        <v>64</v>
      </c>
      <c r="E209" s="204" t="s">
        <v>65</v>
      </c>
      <c r="F209" s="204" t="str">
        <f>UnitControlCenter!$B$45</f>
        <v>cost of eqpt. to produce 1 kg H2/yr (2020 dollars)</v>
      </c>
      <c r="G209" s="204" t="s">
        <v>2515</v>
      </c>
      <c r="H209" s="204"/>
      <c r="I209" s="204"/>
      <c r="J209" s="204"/>
    </row>
  </sheetData>
  <phoneticPr fontId="111" type="noConversion"/>
  <conditionalFormatting sqref="C2:C209">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9 F33 F103 F171 F26 F127 F49 F86 F63 F66 F46 F51:F57" formula="1"/>
  </ignoredError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E299"/>
  <sheetViews>
    <sheetView topLeftCell="A4" workbookViewId="0">
      <selection activeCell="B13" sqref="B13"/>
    </sheetView>
  </sheetViews>
  <sheetFormatPr defaultColWidth="8.85546875" defaultRowHeight="15" x14ac:dyDescent="0.25"/>
  <cols>
    <col min="1" max="1" width="13.42578125" customWidth="1"/>
    <col min="2" max="2" width="8.85546875" style="20"/>
    <col min="4" max="4" width="46" customWidth="1"/>
  </cols>
  <sheetData>
    <row r="1" spans="1:5" x14ac:dyDescent="0.25">
      <c r="A1" s="42" t="s">
        <v>2563</v>
      </c>
      <c r="B1" s="180"/>
      <c r="C1" s="167"/>
      <c r="D1" s="167"/>
    </row>
    <row r="2" spans="1:5" x14ac:dyDescent="0.25">
      <c r="A2" s="9" t="s">
        <v>2527</v>
      </c>
      <c r="B2" s="181" t="s">
        <v>2528</v>
      </c>
      <c r="C2" s="9" t="s">
        <v>2529</v>
      </c>
      <c r="D2" s="9" t="s">
        <v>2530</v>
      </c>
    </row>
    <row r="3" spans="1:5" x14ac:dyDescent="0.25">
      <c r="A3" s="398" t="s">
        <v>3696</v>
      </c>
      <c r="B3" s="402" t="s">
        <v>3698</v>
      </c>
      <c r="C3" s="399"/>
      <c r="D3" s="401" t="s">
        <v>3697</v>
      </c>
    </row>
    <row r="4" spans="1:5" x14ac:dyDescent="0.25">
      <c r="A4" t="s">
        <v>2577</v>
      </c>
      <c r="B4" s="20" t="s">
        <v>2571</v>
      </c>
      <c r="C4" s="199"/>
      <c r="D4" s="403" t="s">
        <v>3700</v>
      </c>
      <c r="E4" t="s">
        <v>3703</v>
      </c>
    </row>
    <row r="5" spans="1:5" x14ac:dyDescent="0.25">
      <c r="A5" t="s">
        <v>3707</v>
      </c>
      <c r="B5" s="182" t="s">
        <v>3708</v>
      </c>
      <c r="C5" s="404"/>
      <c r="D5" s="403" t="s">
        <v>3702</v>
      </c>
      <c r="E5" t="s">
        <v>3706</v>
      </c>
    </row>
    <row r="6" spans="1:5" x14ac:dyDescent="0.25">
      <c r="A6" t="s">
        <v>3091</v>
      </c>
      <c r="B6" s="182" t="s">
        <v>3709</v>
      </c>
      <c r="C6" s="223"/>
      <c r="D6" t="s">
        <v>3713</v>
      </c>
    </row>
    <row r="7" spans="1:5" x14ac:dyDescent="0.25">
      <c r="A7" t="s">
        <v>3714</v>
      </c>
      <c r="B7" s="182" t="s">
        <v>3715</v>
      </c>
      <c r="C7" s="406"/>
      <c r="D7" s="405" t="s">
        <v>3674</v>
      </c>
    </row>
    <row r="8" spans="1:5" x14ac:dyDescent="0.25">
      <c r="A8" t="s">
        <v>2537</v>
      </c>
      <c r="B8" s="20" t="s">
        <v>2548</v>
      </c>
      <c r="C8" s="187"/>
      <c r="D8" t="s">
        <v>451</v>
      </c>
    </row>
    <row r="9" spans="1:5" x14ac:dyDescent="0.25">
      <c r="A9" t="s">
        <v>3658</v>
      </c>
      <c r="B9" s="20" t="s">
        <v>3657</v>
      </c>
      <c r="C9" s="389"/>
      <c r="D9" t="s">
        <v>3586</v>
      </c>
    </row>
    <row r="10" spans="1:5" x14ac:dyDescent="0.25">
      <c r="A10" t="s">
        <v>2545</v>
      </c>
      <c r="B10" s="182" t="s">
        <v>2546</v>
      </c>
      <c r="C10" s="186"/>
      <c r="D10" t="s">
        <v>93</v>
      </c>
    </row>
    <row r="11" spans="1:5" x14ac:dyDescent="0.25">
      <c r="A11" t="s">
        <v>2573</v>
      </c>
      <c r="B11" s="20" t="s">
        <v>2567</v>
      </c>
      <c r="C11" s="196"/>
      <c r="D11" t="s">
        <v>92</v>
      </c>
    </row>
    <row r="12" spans="1:5" x14ac:dyDescent="0.25">
      <c r="A12" t="s">
        <v>2552</v>
      </c>
      <c r="B12" s="20" t="s">
        <v>2568</v>
      </c>
      <c r="C12" s="191"/>
      <c r="D12" t="s">
        <v>2564</v>
      </c>
    </row>
    <row r="13" spans="1:5" x14ac:dyDescent="0.25">
      <c r="A13" t="s">
        <v>2574</v>
      </c>
      <c r="B13" s="20" t="s">
        <v>2393</v>
      </c>
      <c r="C13" s="195"/>
      <c r="D13" t="s">
        <v>2565</v>
      </c>
    </row>
    <row r="14" spans="1:5" x14ac:dyDescent="0.25">
      <c r="A14" t="s">
        <v>2572</v>
      </c>
      <c r="B14" s="20" t="s">
        <v>2569</v>
      </c>
      <c r="C14" s="198"/>
      <c r="D14" t="s">
        <v>466</v>
      </c>
    </row>
    <row r="15" spans="1:5" x14ac:dyDescent="0.25">
      <c r="A15" t="s">
        <v>2553</v>
      </c>
      <c r="B15" s="20" t="s">
        <v>2549</v>
      </c>
      <c r="C15" s="190"/>
      <c r="D15" t="s">
        <v>469</v>
      </c>
    </row>
    <row r="16" spans="1:5" x14ac:dyDescent="0.25">
      <c r="A16" t="s">
        <v>2526</v>
      </c>
      <c r="B16" s="183" t="s">
        <v>2533</v>
      </c>
      <c r="C16" s="179"/>
      <c r="D16" t="s">
        <v>90</v>
      </c>
    </row>
    <row r="17" spans="1:5" x14ac:dyDescent="0.25">
      <c r="A17" t="s">
        <v>3092</v>
      </c>
      <c r="B17" t="s">
        <v>3710</v>
      </c>
      <c r="C17" s="224"/>
      <c r="D17" t="s">
        <v>3588</v>
      </c>
    </row>
    <row r="18" spans="1:5" x14ac:dyDescent="0.25">
      <c r="A18" t="s">
        <v>2554</v>
      </c>
      <c r="B18" s="20" t="s">
        <v>2550</v>
      </c>
      <c r="C18" s="192"/>
      <c r="D18" t="s">
        <v>3589</v>
      </c>
    </row>
    <row r="19" spans="1:5" x14ac:dyDescent="0.25">
      <c r="A19" t="s">
        <v>2536</v>
      </c>
      <c r="B19" s="182" t="s">
        <v>2541</v>
      </c>
      <c r="C19" s="188"/>
      <c r="D19" t="s">
        <v>2566</v>
      </c>
    </row>
    <row r="20" spans="1:5" x14ac:dyDescent="0.25">
      <c r="A20" t="s">
        <v>2576</v>
      </c>
      <c r="B20" s="20" t="s">
        <v>2570</v>
      </c>
      <c r="C20" s="197"/>
      <c r="D20" t="s">
        <v>2496</v>
      </c>
    </row>
    <row r="21" spans="1:5" x14ac:dyDescent="0.25">
      <c r="A21" t="s">
        <v>2539</v>
      </c>
      <c r="B21" s="182" t="s">
        <v>2540</v>
      </c>
      <c r="C21" s="178"/>
      <c r="D21" t="s">
        <v>2651</v>
      </c>
    </row>
    <row r="22" spans="1:5" x14ac:dyDescent="0.25">
      <c r="A22" t="s">
        <v>2619</v>
      </c>
      <c r="B22" s="182" t="s">
        <v>2621</v>
      </c>
      <c r="C22" s="200"/>
      <c r="D22" t="s">
        <v>2618</v>
      </c>
    </row>
    <row r="23" spans="1:5" x14ac:dyDescent="0.25">
      <c r="A23" t="s">
        <v>2620</v>
      </c>
      <c r="B23" s="182">
        <v>740000</v>
      </c>
      <c r="C23" s="201"/>
      <c r="D23" t="s">
        <v>2494</v>
      </c>
    </row>
    <row r="24" spans="1:5" x14ac:dyDescent="0.25">
      <c r="A24" t="s">
        <v>2555</v>
      </c>
      <c r="B24" s="20" t="s">
        <v>2551</v>
      </c>
      <c r="C24" s="193"/>
      <c r="D24" t="s">
        <v>325</v>
      </c>
    </row>
    <row r="25" spans="1:5" x14ac:dyDescent="0.25">
      <c r="A25" t="s">
        <v>3656</v>
      </c>
      <c r="B25" s="20" t="s">
        <v>3711</v>
      </c>
      <c r="C25" s="388"/>
      <c r="D25" t="s">
        <v>3585</v>
      </c>
    </row>
    <row r="26" spans="1:5" x14ac:dyDescent="0.25">
      <c r="A26" t="s">
        <v>2538</v>
      </c>
      <c r="B26" s="182" t="s">
        <v>2543</v>
      </c>
      <c r="C26" s="185"/>
      <c r="D26" t="s">
        <v>3508</v>
      </c>
    </row>
    <row r="27" spans="1:5" x14ac:dyDescent="0.25">
      <c r="A27" t="s">
        <v>3509</v>
      </c>
      <c r="B27" s="182" t="s">
        <v>3510</v>
      </c>
      <c r="C27" s="383"/>
      <c r="D27" t="s">
        <v>3507</v>
      </c>
    </row>
    <row r="28" spans="1:5" x14ac:dyDescent="0.25">
      <c r="A28" t="s">
        <v>3093</v>
      </c>
      <c r="B28" s="17" t="s">
        <v>3712</v>
      </c>
      <c r="C28" s="225"/>
      <c r="D28" t="s">
        <v>3587</v>
      </c>
    </row>
    <row r="29" spans="1:5" x14ac:dyDescent="0.25">
      <c r="A29" t="s">
        <v>2562</v>
      </c>
      <c r="B29" s="20" t="s">
        <v>2561</v>
      </c>
      <c r="C29" s="194"/>
      <c r="D29" t="s">
        <v>458</v>
      </c>
    </row>
    <row r="30" spans="1:5" x14ac:dyDescent="0.25">
      <c r="A30" t="s">
        <v>3094</v>
      </c>
      <c r="B30" s="222" t="s">
        <v>3087</v>
      </c>
      <c r="C30" s="221"/>
      <c r="D30" t="s">
        <v>3584</v>
      </c>
    </row>
    <row r="31" spans="1:5" x14ac:dyDescent="0.25">
      <c r="A31" t="s">
        <v>2532</v>
      </c>
      <c r="B31" s="182" t="s">
        <v>2542</v>
      </c>
      <c r="C31" s="184"/>
      <c r="D31" t="s">
        <v>461</v>
      </c>
    </row>
    <row r="32" spans="1:5" x14ac:dyDescent="0.25">
      <c r="A32" t="s">
        <v>3707</v>
      </c>
      <c r="B32" s="182" t="s">
        <v>3708</v>
      </c>
      <c r="C32" s="404"/>
      <c r="D32" t="s">
        <v>3701</v>
      </c>
      <c r="E32" t="s">
        <v>3705</v>
      </c>
    </row>
    <row r="33" spans="1:5" x14ac:dyDescent="0.25">
      <c r="A33" t="s">
        <v>2577</v>
      </c>
      <c r="B33" s="20" t="s">
        <v>2571</v>
      </c>
      <c r="C33" s="199"/>
      <c r="D33" s="403" t="s">
        <v>3699</v>
      </c>
      <c r="E33" t="s">
        <v>3704</v>
      </c>
    </row>
    <row r="35" spans="1:5" x14ac:dyDescent="0.25">
      <c r="A35" s="42" t="s">
        <v>2547</v>
      </c>
      <c r="B35" s="180"/>
      <c r="C35" s="167"/>
      <c r="D35" s="167"/>
    </row>
    <row r="36" spans="1:5" s="9" customFormat="1" x14ac:dyDescent="0.25">
      <c r="A36" s="9" t="s">
        <v>2527</v>
      </c>
      <c r="B36" s="181" t="s">
        <v>2528</v>
      </c>
      <c r="C36" s="9" t="s">
        <v>2529</v>
      </c>
      <c r="D36" s="9" t="s">
        <v>2611</v>
      </c>
    </row>
    <row r="37" spans="1:5" x14ac:dyDescent="0.25">
      <c r="A37" t="s">
        <v>2553</v>
      </c>
      <c r="B37" s="20" t="s">
        <v>2549</v>
      </c>
      <c r="C37" s="190"/>
      <c r="D37" t="s">
        <v>2613</v>
      </c>
    </row>
    <row r="38" spans="1:5" x14ac:dyDescent="0.25">
      <c r="A38" t="s">
        <v>2526</v>
      </c>
      <c r="B38" s="183" t="s">
        <v>2533</v>
      </c>
      <c r="C38" s="179"/>
      <c r="D38" t="s">
        <v>2612</v>
      </c>
    </row>
    <row r="39" spans="1:5" x14ac:dyDescent="0.25">
      <c r="A39" t="s">
        <v>2538</v>
      </c>
      <c r="B39" s="20" t="s">
        <v>2543</v>
      </c>
      <c r="C39" s="185"/>
      <c r="D39" t="s">
        <v>4</v>
      </c>
    </row>
    <row r="40" spans="1:5" x14ac:dyDescent="0.25">
      <c r="A40" t="s">
        <v>2552</v>
      </c>
      <c r="B40" s="20" t="s">
        <v>2568</v>
      </c>
      <c r="C40" s="191"/>
      <c r="D40" t="s">
        <v>94</v>
      </c>
    </row>
    <row r="41" spans="1:5" x14ac:dyDescent="0.25">
      <c r="A41" t="s">
        <v>2532</v>
      </c>
      <c r="B41" s="20">
        <v>969696</v>
      </c>
      <c r="C41" s="184"/>
      <c r="D41" t="s">
        <v>9</v>
      </c>
    </row>
    <row r="42" spans="1:5" x14ac:dyDescent="0.25">
      <c r="A42" t="s">
        <v>2545</v>
      </c>
      <c r="B42" s="20" t="s">
        <v>2546</v>
      </c>
      <c r="C42" s="186"/>
      <c r="D42" t="s">
        <v>2453</v>
      </c>
    </row>
    <row r="43" spans="1:5" x14ac:dyDescent="0.25">
      <c r="A43" t="s">
        <v>2554</v>
      </c>
      <c r="B43" s="20" t="s">
        <v>2550</v>
      </c>
      <c r="C43" s="192"/>
      <c r="D43" t="s">
        <v>136</v>
      </c>
    </row>
    <row r="44" spans="1:5" x14ac:dyDescent="0.25">
      <c r="A44" t="s">
        <v>2555</v>
      </c>
      <c r="B44" s="20" t="s">
        <v>2551</v>
      </c>
      <c r="C44" s="193"/>
      <c r="D44" t="s">
        <v>2462</v>
      </c>
    </row>
    <row r="45" spans="1:5" x14ac:dyDescent="0.25">
      <c r="A45" t="s">
        <v>2537</v>
      </c>
      <c r="B45" s="20" t="s">
        <v>2548</v>
      </c>
      <c r="C45" s="189"/>
      <c r="D45" t="s">
        <v>2513</v>
      </c>
    </row>
    <row r="46" spans="1:5" x14ac:dyDescent="0.25">
      <c r="A46" t="s">
        <v>2619</v>
      </c>
      <c r="B46" s="182" t="s">
        <v>2621</v>
      </c>
      <c r="C46" s="200"/>
      <c r="D46" t="s">
        <v>2825</v>
      </c>
    </row>
    <row r="48" spans="1:5" x14ac:dyDescent="0.25">
      <c r="A48" s="42" t="s">
        <v>2556</v>
      </c>
      <c r="B48" s="180"/>
      <c r="C48" s="167"/>
      <c r="D48" s="167"/>
    </row>
    <row r="49" spans="1:4" x14ac:dyDescent="0.25">
      <c r="A49" s="9" t="s">
        <v>2527</v>
      </c>
      <c r="B49" s="181" t="s">
        <v>2528</v>
      </c>
      <c r="C49" s="9" t="s">
        <v>2529</v>
      </c>
      <c r="D49" s="9" t="s">
        <v>2530</v>
      </c>
    </row>
    <row r="50" spans="1:4" x14ac:dyDescent="0.25">
      <c r="A50" t="s">
        <v>2538</v>
      </c>
      <c r="B50" s="182" t="s">
        <v>2543</v>
      </c>
      <c r="C50" s="185"/>
      <c r="D50" t="s">
        <v>2557</v>
      </c>
    </row>
    <row r="51" spans="1:4" x14ac:dyDescent="0.25">
      <c r="A51" t="s">
        <v>2532</v>
      </c>
      <c r="B51" s="20">
        <v>969696</v>
      </c>
      <c r="C51" s="184"/>
      <c r="D51" t="s">
        <v>2558</v>
      </c>
    </row>
    <row r="52" spans="1:4" x14ac:dyDescent="0.25">
      <c r="A52" t="s">
        <v>2545</v>
      </c>
      <c r="B52" s="20" t="s">
        <v>2546</v>
      </c>
      <c r="C52" s="186"/>
      <c r="D52" t="s">
        <v>2559</v>
      </c>
    </row>
    <row r="53" spans="1:4" x14ac:dyDescent="0.25">
      <c r="A53" t="s">
        <v>2619</v>
      </c>
      <c r="B53" s="182" t="s">
        <v>2621</v>
      </c>
      <c r="C53" s="200"/>
      <c r="D53" t="s">
        <v>2826</v>
      </c>
    </row>
    <row r="55" spans="1:4" x14ac:dyDescent="0.25">
      <c r="A55" s="42" t="s">
        <v>2560</v>
      </c>
      <c r="B55" s="180"/>
      <c r="C55" s="167"/>
      <c r="D55" s="167"/>
    </row>
    <row r="56" spans="1:4" x14ac:dyDescent="0.25">
      <c r="A56" s="9" t="s">
        <v>2527</v>
      </c>
      <c r="B56" s="181" t="s">
        <v>2528</v>
      </c>
      <c r="C56" s="9" t="s">
        <v>2529</v>
      </c>
      <c r="D56" s="9" t="s">
        <v>2530</v>
      </c>
    </row>
    <row r="57" spans="1:4" x14ac:dyDescent="0.25">
      <c r="A57" t="s">
        <v>2545</v>
      </c>
      <c r="B57" s="20" t="s">
        <v>2546</v>
      </c>
      <c r="C57" s="186"/>
      <c r="D57" t="s">
        <v>2253</v>
      </c>
    </row>
    <row r="58" spans="1:4" x14ac:dyDescent="0.25">
      <c r="A58" t="s">
        <v>2539</v>
      </c>
      <c r="B58" s="182" t="s">
        <v>2540</v>
      </c>
      <c r="C58" s="178"/>
      <c r="D58" t="s">
        <v>862</v>
      </c>
    </row>
    <row r="59" spans="1:4" x14ac:dyDescent="0.25">
      <c r="A59" t="s">
        <v>2538</v>
      </c>
      <c r="B59" s="182" t="s">
        <v>2543</v>
      </c>
      <c r="C59" s="185"/>
      <c r="D59" t="s">
        <v>2251</v>
      </c>
    </row>
    <row r="60" spans="1:4" x14ac:dyDescent="0.25">
      <c r="A60" t="s">
        <v>2532</v>
      </c>
      <c r="B60" s="182" t="s">
        <v>2542</v>
      </c>
      <c r="C60" s="184"/>
      <c r="D60" t="s">
        <v>2235</v>
      </c>
    </row>
    <row r="61" spans="1:4" x14ac:dyDescent="0.25">
      <c r="B61" s="182"/>
    </row>
    <row r="62" spans="1:4" x14ac:dyDescent="0.25">
      <c r="A62" s="42" t="s">
        <v>2701</v>
      </c>
      <c r="B62" s="180"/>
      <c r="C62" s="167"/>
      <c r="D62" s="167"/>
    </row>
    <row r="63" spans="1:4" x14ac:dyDescent="0.25">
      <c r="A63" s="9" t="s">
        <v>2527</v>
      </c>
      <c r="B63" s="181" t="s">
        <v>2528</v>
      </c>
      <c r="C63" s="9" t="s">
        <v>2529</v>
      </c>
      <c r="D63" s="9" t="s">
        <v>2530</v>
      </c>
    </row>
    <row r="64" spans="1:4" x14ac:dyDescent="0.25">
      <c r="A64" t="s">
        <v>2538</v>
      </c>
      <c r="B64" s="182" t="s">
        <v>2543</v>
      </c>
      <c r="C64" s="185"/>
      <c r="D64" t="s">
        <v>2589</v>
      </c>
    </row>
    <row r="65" spans="1:4" x14ac:dyDescent="0.25">
      <c r="A65" t="s">
        <v>2553</v>
      </c>
      <c r="B65" s="20" t="s">
        <v>2549</v>
      </c>
      <c r="C65" s="190"/>
      <c r="D65" t="s">
        <v>2590</v>
      </c>
    </row>
    <row r="66" spans="1:4" x14ac:dyDescent="0.25">
      <c r="A66" t="s">
        <v>2552</v>
      </c>
      <c r="B66" s="20" t="s">
        <v>2568</v>
      </c>
      <c r="C66" s="191"/>
      <c r="D66" t="s">
        <v>2591</v>
      </c>
    </row>
    <row r="67" spans="1:4" x14ac:dyDescent="0.25">
      <c r="A67" t="s">
        <v>2545</v>
      </c>
      <c r="B67" s="182" t="s">
        <v>2546</v>
      </c>
      <c r="C67" s="186"/>
      <c r="D67" t="s">
        <v>2592</v>
      </c>
    </row>
    <row r="68" spans="1:4" x14ac:dyDescent="0.25">
      <c r="A68" t="s">
        <v>2539</v>
      </c>
      <c r="B68" s="182" t="s">
        <v>2540</v>
      </c>
      <c r="C68" s="178"/>
      <c r="D68" t="s">
        <v>2593</v>
      </c>
    </row>
    <row r="70" spans="1:4" x14ac:dyDescent="0.25">
      <c r="A70" s="42" t="s">
        <v>2972</v>
      </c>
      <c r="B70" s="180"/>
      <c r="C70" s="167"/>
      <c r="D70" s="167"/>
    </row>
    <row r="71" spans="1:4" x14ac:dyDescent="0.25">
      <c r="A71" s="9" t="s">
        <v>2527</v>
      </c>
      <c r="B71" s="181" t="s">
        <v>2528</v>
      </c>
      <c r="C71" s="9" t="s">
        <v>2529</v>
      </c>
      <c r="D71" s="9" t="s">
        <v>2530</v>
      </c>
    </row>
    <row r="72" spans="1:4" x14ac:dyDescent="0.25">
      <c r="A72" t="s">
        <v>2553</v>
      </c>
      <c r="B72" s="20" t="s">
        <v>2549</v>
      </c>
      <c r="C72" s="190"/>
      <c r="D72" t="s">
        <v>2962</v>
      </c>
    </row>
    <row r="73" spans="1:4" x14ac:dyDescent="0.25">
      <c r="A73" t="s">
        <v>2538</v>
      </c>
      <c r="B73" s="182" t="s">
        <v>2543</v>
      </c>
      <c r="C73" s="185"/>
      <c r="D73" t="s">
        <v>2961</v>
      </c>
    </row>
    <row r="74" spans="1:4" x14ac:dyDescent="0.25">
      <c r="A74" t="s">
        <v>2537</v>
      </c>
      <c r="B74" s="20" t="s">
        <v>2548</v>
      </c>
      <c r="C74" s="189"/>
      <c r="D74" t="s">
        <v>2958</v>
      </c>
    </row>
    <row r="75" spans="1:4" x14ac:dyDescent="0.25">
      <c r="A75" t="s">
        <v>2577</v>
      </c>
      <c r="B75" s="20" t="s">
        <v>2571</v>
      </c>
      <c r="C75" s="199"/>
      <c r="D75" t="s">
        <v>2959</v>
      </c>
    </row>
    <row r="76" spans="1:4" x14ac:dyDescent="0.25">
      <c r="A76" t="s">
        <v>2555</v>
      </c>
      <c r="B76" s="20" t="s">
        <v>2551</v>
      </c>
      <c r="C76" s="193"/>
      <c r="D76" t="s">
        <v>2960</v>
      </c>
    </row>
    <row r="78" spans="1:4" x14ac:dyDescent="0.25">
      <c r="A78" s="42" t="s">
        <v>3051</v>
      </c>
      <c r="B78" s="180"/>
      <c r="C78" s="167"/>
      <c r="D78" s="167"/>
    </row>
    <row r="79" spans="1:4" x14ac:dyDescent="0.25">
      <c r="A79" s="9" t="s">
        <v>2527</v>
      </c>
      <c r="B79" s="181" t="s">
        <v>2528</v>
      </c>
      <c r="C79" s="9" t="s">
        <v>2529</v>
      </c>
      <c r="D79" s="9" t="s">
        <v>2530</v>
      </c>
    </row>
    <row r="80" spans="1:4" x14ac:dyDescent="0.25">
      <c r="A80" t="s">
        <v>2619</v>
      </c>
      <c r="B80" s="182" t="s">
        <v>2621</v>
      </c>
      <c r="C80" s="200"/>
      <c r="D80" t="s">
        <v>2980</v>
      </c>
    </row>
    <row r="81" spans="1:4" x14ac:dyDescent="0.25">
      <c r="A81" t="s">
        <v>2553</v>
      </c>
      <c r="B81" s="20" t="s">
        <v>2549</v>
      </c>
      <c r="C81" s="190"/>
      <c r="D81" t="s">
        <v>2981</v>
      </c>
    </row>
    <row r="82" spans="1:4" x14ac:dyDescent="0.25">
      <c r="A82" t="s">
        <v>2555</v>
      </c>
      <c r="B82" s="20" t="s">
        <v>2551</v>
      </c>
      <c r="C82" s="193"/>
      <c r="D82" t="s">
        <v>473</v>
      </c>
    </row>
    <row r="83" spans="1:4" x14ac:dyDescent="0.25">
      <c r="A83" t="s">
        <v>2554</v>
      </c>
      <c r="B83" s="20" t="s">
        <v>2550</v>
      </c>
      <c r="C83" s="192"/>
      <c r="D83" t="s">
        <v>2982</v>
      </c>
    </row>
    <row r="84" spans="1:4" x14ac:dyDescent="0.25">
      <c r="A84" t="s">
        <v>2552</v>
      </c>
      <c r="B84" s="20" t="s">
        <v>2568</v>
      </c>
      <c r="C84" s="191"/>
      <c r="D84" t="s">
        <v>2983</v>
      </c>
    </row>
    <row r="85" spans="1:4" x14ac:dyDescent="0.25">
      <c r="A85" t="s">
        <v>2532</v>
      </c>
      <c r="B85" s="182" t="s">
        <v>2542</v>
      </c>
      <c r="C85" s="184"/>
      <c r="D85" t="s">
        <v>276</v>
      </c>
    </row>
    <row r="86" spans="1:4" x14ac:dyDescent="0.25">
      <c r="A86" t="s">
        <v>2538</v>
      </c>
      <c r="B86" s="182" t="s">
        <v>2543</v>
      </c>
      <c r="C86" s="185"/>
      <c r="D86" t="s">
        <v>2984</v>
      </c>
    </row>
    <row r="87" spans="1:4" x14ac:dyDescent="0.25">
      <c r="A87" t="s">
        <v>2545</v>
      </c>
      <c r="B87" s="182" t="s">
        <v>2546</v>
      </c>
      <c r="C87" s="186"/>
      <c r="D87" t="s">
        <v>2985</v>
      </c>
    </row>
    <row r="88" spans="1:4" x14ac:dyDescent="0.25">
      <c r="A88" t="s">
        <v>2537</v>
      </c>
      <c r="B88" s="20" t="s">
        <v>2548</v>
      </c>
      <c r="C88" s="189"/>
      <c r="D88" t="s">
        <v>2986</v>
      </c>
    </row>
    <row r="89" spans="1:4" x14ac:dyDescent="0.25">
      <c r="A89" t="s">
        <v>2539</v>
      </c>
      <c r="B89" s="182" t="s">
        <v>2540</v>
      </c>
      <c r="C89" s="178"/>
      <c r="D89" t="s">
        <v>2593</v>
      </c>
    </row>
    <row r="90" spans="1:4" x14ac:dyDescent="0.25">
      <c r="B90" s="182"/>
    </row>
    <row r="91" spans="1:4" x14ac:dyDescent="0.25">
      <c r="A91" s="42" t="s">
        <v>2944</v>
      </c>
      <c r="B91" s="180"/>
      <c r="C91" s="167"/>
      <c r="D91" s="167"/>
    </row>
    <row r="92" spans="1:4" x14ac:dyDescent="0.25">
      <c r="A92" s="9" t="s">
        <v>2527</v>
      </c>
      <c r="B92" s="181" t="s">
        <v>2528</v>
      </c>
      <c r="C92" s="9" t="s">
        <v>2529</v>
      </c>
      <c r="D92" s="9" t="s">
        <v>2530</v>
      </c>
    </row>
    <row r="93" spans="1:4" x14ac:dyDescent="0.25">
      <c r="A93" t="s">
        <v>2538</v>
      </c>
      <c r="B93" s="182" t="s">
        <v>2543</v>
      </c>
      <c r="C93" s="185"/>
      <c r="D93" t="s">
        <v>2892</v>
      </c>
    </row>
    <row r="94" spans="1:4" x14ac:dyDescent="0.25">
      <c r="A94" t="s">
        <v>2553</v>
      </c>
      <c r="B94" s="20" t="s">
        <v>2549</v>
      </c>
      <c r="C94" s="190"/>
      <c r="D94" t="s">
        <v>2893</v>
      </c>
    </row>
    <row r="95" spans="1:4" x14ac:dyDescent="0.25">
      <c r="A95" t="s">
        <v>2552</v>
      </c>
      <c r="B95" s="20" t="s">
        <v>2568</v>
      </c>
      <c r="C95" s="191"/>
      <c r="D95" t="s">
        <v>2894</v>
      </c>
    </row>
    <row r="96" spans="1:4" x14ac:dyDescent="0.25">
      <c r="A96" t="s">
        <v>2539</v>
      </c>
      <c r="B96" s="182" t="s">
        <v>2540</v>
      </c>
      <c r="C96" s="178"/>
      <c r="D96" t="s">
        <v>2593</v>
      </c>
    </row>
    <row r="98" spans="1:4" x14ac:dyDescent="0.25">
      <c r="A98" s="42" t="s">
        <v>3321</v>
      </c>
      <c r="B98" s="180"/>
      <c r="C98" s="167"/>
      <c r="D98" s="167"/>
    </row>
    <row r="99" spans="1:4" x14ac:dyDescent="0.25">
      <c r="A99" s="9" t="s">
        <v>2527</v>
      </c>
      <c r="B99" s="181" t="s">
        <v>2528</v>
      </c>
      <c r="C99" s="9" t="s">
        <v>2529</v>
      </c>
      <c r="D99" s="9" t="s">
        <v>2530</v>
      </c>
    </row>
    <row r="100" spans="1:4" x14ac:dyDescent="0.25">
      <c r="A100" t="s">
        <v>2573</v>
      </c>
      <c r="B100" s="20" t="s">
        <v>2567</v>
      </c>
      <c r="C100" s="196"/>
      <c r="D100" t="s">
        <v>3177</v>
      </c>
    </row>
    <row r="101" spans="1:4" x14ac:dyDescent="0.25">
      <c r="A101" t="s">
        <v>2545</v>
      </c>
      <c r="B101" s="182" t="s">
        <v>2546</v>
      </c>
      <c r="C101" s="186"/>
      <c r="D101" t="s">
        <v>3178</v>
      </c>
    </row>
    <row r="103" spans="1:4" x14ac:dyDescent="0.25">
      <c r="A103" s="42" t="s">
        <v>3179</v>
      </c>
      <c r="B103" s="180"/>
      <c r="C103" s="167"/>
      <c r="D103" s="167"/>
    </row>
    <row r="104" spans="1:4" x14ac:dyDescent="0.25">
      <c r="A104" s="9" t="s">
        <v>2527</v>
      </c>
      <c r="B104" s="181" t="s">
        <v>2528</v>
      </c>
      <c r="C104" s="9" t="s">
        <v>2529</v>
      </c>
      <c r="D104" s="9" t="s">
        <v>2530</v>
      </c>
    </row>
    <row r="105" spans="1:4" x14ac:dyDescent="0.25">
      <c r="A105" t="s">
        <v>2538</v>
      </c>
      <c r="B105" s="182" t="s">
        <v>2543</v>
      </c>
      <c r="C105" s="185"/>
      <c r="D105" t="s">
        <v>3180</v>
      </c>
    </row>
    <row r="106" spans="1:4" x14ac:dyDescent="0.25">
      <c r="A106" t="s">
        <v>2552</v>
      </c>
      <c r="B106" s="20" t="s">
        <v>2568</v>
      </c>
      <c r="C106" s="191"/>
      <c r="D106" t="s">
        <v>3181</v>
      </c>
    </row>
    <row r="107" spans="1:4" x14ac:dyDescent="0.25">
      <c r="A107" t="s">
        <v>2545</v>
      </c>
      <c r="B107" s="182" t="s">
        <v>2546</v>
      </c>
      <c r="C107" s="186"/>
      <c r="D107" t="s">
        <v>3182</v>
      </c>
    </row>
    <row r="108" spans="1:4" x14ac:dyDescent="0.25">
      <c r="A108" t="s">
        <v>2553</v>
      </c>
      <c r="B108" s="20" t="s">
        <v>2549</v>
      </c>
      <c r="C108" s="190"/>
      <c r="D108" t="s">
        <v>3183</v>
      </c>
    </row>
    <row r="110" spans="1:4" x14ac:dyDescent="0.25">
      <c r="A110" s="42" t="s">
        <v>3184</v>
      </c>
      <c r="B110" s="180"/>
      <c r="C110" s="167"/>
      <c r="D110" s="167"/>
    </row>
    <row r="111" spans="1:4" x14ac:dyDescent="0.25">
      <c r="A111" s="9" t="s">
        <v>2527</v>
      </c>
      <c r="B111" s="181" t="s">
        <v>2528</v>
      </c>
      <c r="C111" s="9" t="s">
        <v>2529</v>
      </c>
      <c r="D111" s="9" t="s">
        <v>2530</v>
      </c>
    </row>
    <row r="112" spans="1:4" x14ac:dyDescent="0.25">
      <c r="A112" t="s">
        <v>2577</v>
      </c>
      <c r="B112" s="20" t="s">
        <v>2571</v>
      </c>
      <c r="C112" s="199"/>
      <c r="D112" t="s">
        <v>3185</v>
      </c>
    </row>
    <row r="113" spans="1:4" x14ac:dyDescent="0.25">
      <c r="A113" t="s">
        <v>2554</v>
      </c>
      <c r="B113" s="20" t="s">
        <v>2550</v>
      </c>
      <c r="C113" s="192"/>
      <c r="D113" t="s">
        <v>3186</v>
      </c>
    </row>
    <row r="115" spans="1:4" x14ac:dyDescent="0.25">
      <c r="A115" s="42" t="s">
        <v>3187</v>
      </c>
      <c r="B115" s="180"/>
      <c r="C115" s="167"/>
      <c r="D115" s="167"/>
    </row>
    <row r="116" spans="1:4" x14ac:dyDescent="0.25">
      <c r="A116" s="9" t="s">
        <v>2527</v>
      </c>
      <c r="B116" s="181" t="s">
        <v>2528</v>
      </c>
      <c r="C116" s="9" t="s">
        <v>2529</v>
      </c>
      <c r="D116" s="9" t="s">
        <v>2530</v>
      </c>
    </row>
    <row r="117" spans="1:4" x14ac:dyDescent="0.25">
      <c r="A117" t="s">
        <v>2573</v>
      </c>
      <c r="B117" s="20" t="s">
        <v>2567</v>
      </c>
      <c r="C117" s="196"/>
      <c r="D117" t="s">
        <v>3188</v>
      </c>
    </row>
    <row r="118" spans="1:4" x14ac:dyDescent="0.25">
      <c r="A118" t="s">
        <v>2553</v>
      </c>
      <c r="B118" s="20" t="s">
        <v>2549</v>
      </c>
      <c r="C118" s="190"/>
      <c r="D118" t="s">
        <v>3189</v>
      </c>
    </row>
    <row r="119" spans="1:4" x14ac:dyDescent="0.25">
      <c r="A119" t="s">
        <v>2555</v>
      </c>
      <c r="B119" s="20" t="s">
        <v>2551</v>
      </c>
      <c r="C119" s="193"/>
      <c r="D119" t="s">
        <v>3190</v>
      </c>
    </row>
    <row r="120" spans="1:4" x14ac:dyDescent="0.25">
      <c r="A120" t="s">
        <v>2545</v>
      </c>
      <c r="B120" s="182" t="s">
        <v>2546</v>
      </c>
      <c r="C120" s="186"/>
      <c r="D120" t="s">
        <v>3191</v>
      </c>
    </row>
    <row r="121" spans="1:4" x14ac:dyDescent="0.25">
      <c r="A121" t="s">
        <v>2552</v>
      </c>
      <c r="B121" s="20" t="s">
        <v>2568</v>
      </c>
      <c r="C121" s="191"/>
      <c r="D121" t="s">
        <v>3192</v>
      </c>
    </row>
    <row r="122" spans="1:4" x14ac:dyDescent="0.25">
      <c r="A122" t="s">
        <v>2532</v>
      </c>
      <c r="B122" s="182" t="s">
        <v>2542</v>
      </c>
      <c r="C122" s="184"/>
      <c r="D122" t="s">
        <v>3193</v>
      </c>
    </row>
    <row r="123" spans="1:4" x14ac:dyDescent="0.25">
      <c r="A123" t="s">
        <v>2538</v>
      </c>
      <c r="B123" s="182" t="s">
        <v>2543</v>
      </c>
      <c r="C123" s="185"/>
      <c r="D123" t="s">
        <v>3194</v>
      </c>
    </row>
    <row r="125" spans="1:4" x14ac:dyDescent="0.25">
      <c r="A125" s="42" t="s">
        <v>2906</v>
      </c>
      <c r="B125" s="180"/>
      <c r="C125" s="167"/>
      <c r="D125" s="167"/>
    </row>
    <row r="126" spans="1:4" x14ac:dyDescent="0.25">
      <c r="A126" s="9" t="s">
        <v>2527</v>
      </c>
      <c r="B126" s="181" t="s">
        <v>2528</v>
      </c>
      <c r="C126" s="9" t="s">
        <v>2529</v>
      </c>
      <c r="D126" s="9" t="s">
        <v>2530</v>
      </c>
    </row>
    <row r="127" spans="1:4" x14ac:dyDescent="0.25">
      <c r="A127" t="s">
        <v>2553</v>
      </c>
      <c r="B127" s="20" t="s">
        <v>2549</v>
      </c>
      <c r="C127" s="190"/>
      <c r="D127" t="s">
        <v>2907</v>
      </c>
    </row>
    <row r="128" spans="1:4" x14ac:dyDescent="0.25">
      <c r="A128" t="s">
        <v>2545</v>
      </c>
      <c r="B128" s="182" t="s">
        <v>2546</v>
      </c>
      <c r="C128" s="186"/>
      <c r="D128" t="s">
        <v>2908</v>
      </c>
    </row>
    <row r="129" spans="1:4" x14ac:dyDescent="0.25">
      <c r="A129" t="s">
        <v>2539</v>
      </c>
      <c r="B129" s="182" t="s">
        <v>2540</v>
      </c>
      <c r="C129" s="178"/>
      <c r="D129" t="s">
        <v>2593</v>
      </c>
    </row>
    <row r="130" spans="1:4" x14ac:dyDescent="0.25">
      <c r="B130" s="182"/>
    </row>
    <row r="131" spans="1:4" x14ac:dyDescent="0.25">
      <c r="A131" s="42" t="s">
        <v>2945</v>
      </c>
      <c r="B131" s="180"/>
      <c r="C131" s="167"/>
      <c r="D131" s="167"/>
    </row>
    <row r="132" spans="1:4" x14ac:dyDescent="0.25">
      <c r="A132" s="9" t="s">
        <v>2527</v>
      </c>
      <c r="B132" s="181" t="s">
        <v>2528</v>
      </c>
      <c r="C132" s="9" t="s">
        <v>2529</v>
      </c>
      <c r="D132" s="9" t="s">
        <v>2530</v>
      </c>
    </row>
    <row r="133" spans="1:4" x14ac:dyDescent="0.25">
      <c r="A133" t="s">
        <v>2538</v>
      </c>
      <c r="B133" s="182" t="s">
        <v>2543</v>
      </c>
      <c r="C133" s="185"/>
      <c r="D133" t="s">
        <v>2946</v>
      </c>
    </row>
    <row r="134" spans="1:4" x14ac:dyDescent="0.25">
      <c r="A134" t="s">
        <v>2577</v>
      </c>
      <c r="B134" s="20" t="s">
        <v>2571</v>
      </c>
      <c r="C134" s="199"/>
      <c r="D134" t="s">
        <v>2947</v>
      </c>
    </row>
    <row r="135" spans="1:4" x14ac:dyDescent="0.25">
      <c r="A135" t="s">
        <v>2555</v>
      </c>
      <c r="B135" s="20" t="s">
        <v>2551</v>
      </c>
      <c r="C135" s="193"/>
      <c r="D135" t="s">
        <v>2948</v>
      </c>
    </row>
    <row r="136" spans="1:4" x14ac:dyDescent="0.25">
      <c r="A136" t="s">
        <v>2539</v>
      </c>
      <c r="B136" s="182" t="s">
        <v>2540</v>
      </c>
      <c r="C136" s="178"/>
      <c r="D136" t="s">
        <v>2593</v>
      </c>
    </row>
    <row r="138" spans="1:4" x14ac:dyDescent="0.25">
      <c r="A138" s="42" t="s">
        <v>2595</v>
      </c>
      <c r="B138" s="180"/>
      <c r="C138" s="167"/>
      <c r="D138" s="167"/>
    </row>
    <row r="139" spans="1:4" x14ac:dyDescent="0.25">
      <c r="A139" s="9" t="s">
        <v>2527</v>
      </c>
      <c r="B139" s="181" t="s">
        <v>2528</v>
      </c>
      <c r="C139" s="9" t="s">
        <v>2529</v>
      </c>
      <c r="D139" s="9" t="s">
        <v>2530</v>
      </c>
    </row>
    <row r="140" spans="1:4" x14ac:dyDescent="0.25">
      <c r="A140" t="s">
        <v>2539</v>
      </c>
      <c r="B140" s="182" t="s">
        <v>2540</v>
      </c>
      <c r="C140" s="178"/>
      <c r="D140" t="s">
        <v>2596</v>
      </c>
    </row>
    <row r="141" spans="1:4" x14ac:dyDescent="0.25">
      <c r="A141" t="s">
        <v>2553</v>
      </c>
      <c r="B141" s="20" t="s">
        <v>2549</v>
      </c>
      <c r="C141" s="190"/>
      <c r="D141" t="s">
        <v>2597</v>
      </c>
    </row>
    <row r="142" spans="1:4" x14ac:dyDescent="0.25">
      <c r="A142" t="s">
        <v>2555</v>
      </c>
      <c r="B142" s="20" t="s">
        <v>2551</v>
      </c>
      <c r="C142" s="193"/>
      <c r="D142" t="s">
        <v>2693</v>
      </c>
    </row>
    <row r="143" spans="1:4" x14ac:dyDescent="0.25">
      <c r="A143" t="s">
        <v>2554</v>
      </c>
      <c r="B143" s="20" t="s">
        <v>2550</v>
      </c>
      <c r="C143" s="192"/>
      <c r="D143" t="s">
        <v>2598</v>
      </c>
    </row>
    <row r="144" spans="1:4" x14ac:dyDescent="0.25">
      <c r="A144" t="s">
        <v>2552</v>
      </c>
      <c r="B144" s="20" t="s">
        <v>2568</v>
      </c>
      <c r="C144" s="191"/>
      <c r="D144" t="s">
        <v>2599</v>
      </c>
    </row>
    <row r="145" spans="1:4" x14ac:dyDescent="0.25">
      <c r="A145" t="s">
        <v>2532</v>
      </c>
      <c r="B145" s="182" t="s">
        <v>2542</v>
      </c>
      <c r="C145" s="184"/>
      <c r="D145" t="s">
        <v>2600</v>
      </c>
    </row>
    <row r="146" spans="1:4" x14ac:dyDescent="0.25">
      <c r="A146" t="s">
        <v>2538</v>
      </c>
      <c r="B146" s="182" t="s">
        <v>2543</v>
      </c>
      <c r="C146" s="185"/>
      <c r="D146" t="s">
        <v>2601</v>
      </c>
    </row>
    <row r="147" spans="1:4" x14ac:dyDescent="0.25">
      <c r="A147" t="s">
        <v>2545</v>
      </c>
      <c r="B147" s="182" t="s">
        <v>2546</v>
      </c>
      <c r="C147" s="186"/>
      <c r="D147" t="s">
        <v>2602</v>
      </c>
    </row>
    <row r="148" spans="1:4" x14ac:dyDescent="0.25">
      <c r="A148" t="s">
        <v>2537</v>
      </c>
      <c r="B148" s="20" t="s">
        <v>2548</v>
      </c>
      <c r="C148" s="189"/>
      <c r="D148" t="s">
        <v>2603</v>
      </c>
    </row>
    <row r="150" spans="1:4" x14ac:dyDescent="0.25">
      <c r="A150" s="42" t="s">
        <v>2594</v>
      </c>
      <c r="B150" s="180"/>
      <c r="C150" s="167"/>
      <c r="D150" s="167"/>
    </row>
    <row r="151" spans="1:4" x14ac:dyDescent="0.25">
      <c r="A151" s="9" t="s">
        <v>2527</v>
      </c>
      <c r="B151" s="181" t="s">
        <v>2528</v>
      </c>
      <c r="C151" s="9" t="s">
        <v>2529</v>
      </c>
      <c r="D151" s="9" t="s">
        <v>2530</v>
      </c>
    </row>
    <row r="152" spans="1:4" x14ac:dyDescent="0.25">
      <c r="A152" t="s">
        <v>2545</v>
      </c>
      <c r="B152" s="182" t="s">
        <v>2546</v>
      </c>
      <c r="C152" s="186"/>
      <c r="D152" t="s">
        <v>2711</v>
      </c>
    </row>
    <row r="153" spans="1:4" x14ac:dyDescent="0.25">
      <c r="A153" t="s">
        <v>2552</v>
      </c>
      <c r="B153" s="20" t="s">
        <v>2568</v>
      </c>
      <c r="C153" s="191"/>
      <c r="D153" t="s">
        <v>2712</v>
      </c>
    </row>
    <row r="154" spans="1:4" x14ac:dyDescent="0.25">
      <c r="A154" t="s">
        <v>2538</v>
      </c>
      <c r="B154" s="182" t="s">
        <v>2543</v>
      </c>
      <c r="C154" s="185"/>
      <c r="D154" t="s">
        <v>2702</v>
      </c>
    </row>
    <row r="155" spans="1:4" x14ac:dyDescent="0.25">
      <c r="A155" t="s">
        <v>2553</v>
      </c>
      <c r="B155" s="20" t="s">
        <v>2549</v>
      </c>
      <c r="C155" s="190"/>
      <c r="D155" t="s">
        <v>2703</v>
      </c>
    </row>
    <row r="156" spans="1:4" x14ac:dyDescent="0.25">
      <c r="A156" t="s">
        <v>2539</v>
      </c>
      <c r="B156" s="182" t="s">
        <v>2540</v>
      </c>
      <c r="C156" s="178"/>
      <c r="D156" t="s">
        <v>2593</v>
      </c>
    </row>
    <row r="158" spans="1:4" x14ac:dyDescent="0.25">
      <c r="A158" s="42" t="s">
        <v>2531</v>
      </c>
      <c r="B158" s="180"/>
      <c r="C158" s="167"/>
      <c r="D158" s="167"/>
    </row>
    <row r="159" spans="1:4" x14ac:dyDescent="0.25">
      <c r="A159" s="9" t="s">
        <v>2527</v>
      </c>
      <c r="B159" s="181" t="s">
        <v>2528</v>
      </c>
      <c r="C159" s="9" t="s">
        <v>2529</v>
      </c>
      <c r="D159" s="9" t="s">
        <v>2530</v>
      </c>
    </row>
    <row r="160" spans="1:4" x14ac:dyDescent="0.25">
      <c r="A160" t="s">
        <v>2552</v>
      </c>
      <c r="B160" s="20" t="s">
        <v>2568</v>
      </c>
      <c r="C160" s="191"/>
      <c r="D160" t="s">
        <v>2261</v>
      </c>
    </row>
    <row r="161" spans="1:4" x14ac:dyDescent="0.25">
      <c r="A161" t="s">
        <v>2532</v>
      </c>
      <c r="B161" s="182" t="s">
        <v>2542</v>
      </c>
      <c r="C161" s="184"/>
      <c r="D161" t="s">
        <v>2263</v>
      </c>
    </row>
    <row r="162" spans="1:4" x14ac:dyDescent="0.25">
      <c r="A162" t="s">
        <v>2538</v>
      </c>
      <c r="B162" s="182" t="s">
        <v>2543</v>
      </c>
      <c r="C162" s="185"/>
      <c r="D162" t="s">
        <v>2262</v>
      </c>
    </row>
    <row r="163" spans="1:4" x14ac:dyDescent="0.25">
      <c r="A163" t="s">
        <v>2537</v>
      </c>
      <c r="B163" s="20" t="s">
        <v>2548</v>
      </c>
      <c r="C163" s="187"/>
      <c r="D163" t="s">
        <v>2534</v>
      </c>
    </row>
    <row r="164" spans="1:4" x14ac:dyDescent="0.25">
      <c r="A164" t="s">
        <v>2553</v>
      </c>
      <c r="B164" s="20" t="s">
        <v>2549</v>
      </c>
      <c r="C164" s="190"/>
      <c r="D164" t="s">
        <v>2535</v>
      </c>
    </row>
    <row r="165" spans="1:4" x14ac:dyDescent="0.25">
      <c r="A165" t="s">
        <v>2539</v>
      </c>
      <c r="B165" s="182" t="s">
        <v>2540</v>
      </c>
      <c r="C165" s="178"/>
      <c r="D165" t="s">
        <v>2264</v>
      </c>
    </row>
    <row r="166" spans="1:4" x14ac:dyDescent="0.25">
      <c r="A166" t="s">
        <v>2545</v>
      </c>
      <c r="B166" s="182" t="s">
        <v>2546</v>
      </c>
      <c r="C166" s="186"/>
      <c r="D166" t="s">
        <v>2544</v>
      </c>
    </row>
    <row r="168" spans="1:4" x14ac:dyDescent="0.25">
      <c r="A168" s="42" t="s">
        <v>2578</v>
      </c>
      <c r="B168" s="180"/>
      <c r="C168" s="167"/>
      <c r="D168" s="167"/>
    </row>
    <row r="169" spans="1:4" x14ac:dyDescent="0.25">
      <c r="A169" s="9" t="s">
        <v>2527</v>
      </c>
      <c r="B169" s="181" t="s">
        <v>2528</v>
      </c>
      <c r="C169" s="9" t="s">
        <v>2529</v>
      </c>
      <c r="D169" s="9" t="s">
        <v>2530</v>
      </c>
    </row>
    <row r="170" spans="1:4" x14ac:dyDescent="0.25">
      <c r="A170" t="s">
        <v>2538</v>
      </c>
      <c r="B170" s="182" t="s">
        <v>2543</v>
      </c>
      <c r="C170" s="185"/>
      <c r="D170" t="s">
        <v>148</v>
      </c>
    </row>
    <row r="171" spans="1:4" x14ac:dyDescent="0.25">
      <c r="A171" t="s">
        <v>2526</v>
      </c>
      <c r="B171" s="183" t="s">
        <v>2533</v>
      </c>
      <c r="C171" s="179"/>
      <c r="D171" t="s">
        <v>2580</v>
      </c>
    </row>
    <row r="172" spans="1:4" x14ac:dyDescent="0.25">
      <c r="A172" t="s">
        <v>2577</v>
      </c>
      <c r="B172" s="20" t="s">
        <v>2571</v>
      </c>
      <c r="C172" s="199"/>
      <c r="D172" t="s">
        <v>2587</v>
      </c>
    </row>
    <row r="173" spans="1:4" x14ac:dyDescent="0.25">
      <c r="A173" t="s">
        <v>2545</v>
      </c>
      <c r="B173" s="182" t="s">
        <v>2546</v>
      </c>
      <c r="C173" s="186"/>
      <c r="D173" t="s">
        <v>2581</v>
      </c>
    </row>
    <row r="174" spans="1:4" x14ac:dyDescent="0.25">
      <c r="A174" t="s">
        <v>2554</v>
      </c>
      <c r="B174" s="20" t="s">
        <v>2550</v>
      </c>
      <c r="C174" s="192"/>
      <c r="D174" t="s">
        <v>2582</v>
      </c>
    </row>
    <row r="175" spans="1:4" x14ac:dyDescent="0.25">
      <c r="A175" t="s">
        <v>2553</v>
      </c>
      <c r="B175" s="20" t="s">
        <v>2549</v>
      </c>
      <c r="C175" s="190"/>
      <c r="D175" t="s">
        <v>2583</v>
      </c>
    </row>
    <row r="176" spans="1:4" x14ac:dyDescent="0.25">
      <c r="A176" t="s">
        <v>2572</v>
      </c>
      <c r="B176" s="20" t="s">
        <v>2569</v>
      </c>
      <c r="C176" s="198"/>
      <c r="D176" t="s">
        <v>2584</v>
      </c>
    </row>
    <row r="177" spans="1:4" x14ac:dyDescent="0.25">
      <c r="A177" t="s">
        <v>2539</v>
      </c>
      <c r="B177" s="182" t="s">
        <v>2540</v>
      </c>
      <c r="C177" s="178"/>
      <c r="D177" t="s">
        <v>2588</v>
      </c>
    </row>
    <row r="178" spans="1:4" x14ac:dyDescent="0.25">
      <c r="A178" t="s">
        <v>2552</v>
      </c>
      <c r="B178" s="20" t="s">
        <v>2568</v>
      </c>
      <c r="C178" s="191"/>
      <c r="D178" t="s">
        <v>2369</v>
      </c>
    </row>
    <row r="179" spans="1:4" x14ac:dyDescent="0.25">
      <c r="A179" t="s">
        <v>2555</v>
      </c>
      <c r="B179" s="20" t="s">
        <v>2551</v>
      </c>
      <c r="C179" s="193"/>
      <c r="D179" t="s">
        <v>3156</v>
      </c>
    </row>
    <row r="180" spans="1:4" x14ac:dyDescent="0.25">
      <c r="A180" t="s">
        <v>2532</v>
      </c>
      <c r="B180" s="182" t="s">
        <v>2542</v>
      </c>
      <c r="C180" s="184"/>
      <c r="D180" t="s">
        <v>2579</v>
      </c>
    </row>
    <row r="182" spans="1:4" x14ac:dyDescent="0.25">
      <c r="A182" s="42" t="s">
        <v>2604</v>
      </c>
      <c r="B182" s="180"/>
      <c r="C182" s="167"/>
      <c r="D182" s="167"/>
    </row>
    <row r="183" spans="1:4" x14ac:dyDescent="0.25">
      <c r="A183" s="9" t="s">
        <v>2527</v>
      </c>
      <c r="B183" s="181" t="s">
        <v>2528</v>
      </c>
      <c r="C183" s="9" t="s">
        <v>2529</v>
      </c>
      <c r="D183" s="9" t="s">
        <v>2530</v>
      </c>
    </row>
    <row r="184" spans="1:4" x14ac:dyDescent="0.25">
      <c r="A184" t="s">
        <v>2532</v>
      </c>
      <c r="B184" s="182" t="s">
        <v>2542</v>
      </c>
      <c r="C184" s="184"/>
      <c r="D184" t="s">
        <v>2790</v>
      </c>
    </row>
    <row r="185" spans="1:4" x14ac:dyDescent="0.25">
      <c r="A185" t="s">
        <v>2538</v>
      </c>
      <c r="B185" s="182" t="s">
        <v>2543</v>
      </c>
      <c r="C185" s="185"/>
      <c r="D185" t="s">
        <v>3067</v>
      </c>
    </row>
    <row r="186" spans="1:4" x14ac:dyDescent="0.25">
      <c r="A186" t="s">
        <v>2537</v>
      </c>
      <c r="B186" s="20" t="s">
        <v>2548</v>
      </c>
      <c r="C186" s="187"/>
      <c r="D186" t="s">
        <v>3068</v>
      </c>
    </row>
    <row r="187" spans="1:4" x14ac:dyDescent="0.25">
      <c r="A187" t="s">
        <v>2573</v>
      </c>
      <c r="B187" s="20" t="s">
        <v>2567</v>
      </c>
      <c r="C187" s="196"/>
      <c r="D187" t="s">
        <v>3069</v>
      </c>
    </row>
    <row r="188" spans="1:4" x14ac:dyDescent="0.25">
      <c r="A188" t="s">
        <v>2574</v>
      </c>
      <c r="B188" s="20" t="s">
        <v>2393</v>
      </c>
      <c r="C188" s="195"/>
      <c r="D188" t="s">
        <v>3070</v>
      </c>
    </row>
    <row r="189" spans="1:4" x14ac:dyDescent="0.25">
      <c r="A189" t="s">
        <v>2545</v>
      </c>
      <c r="B189" s="182" t="s">
        <v>2546</v>
      </c>
      <c r="C189" s="186"/>
      <c r="D189" t="s">
        <v>3071</v>
      </c>
    </row>
    <row r="190" spans="1:4" x14ac:dyDescent="0.25">
      <c r="A190" t="s">
        <v>2554</v>
      </c>
      <c r="B190" s="20" t="s">
        <v>2550</v>
      </c>
      <c r="C190" s="192"/>
      <c r="D190" t="s">
        <v>3072</v>
      </c>
    </row>
    <row r="191" spans="1:4" x14ac:dyDescent="0.25">
      <c r="A191" t="s">
        <v>2539</v>
      </c>
      <c r="B191" s="182" t="s">
        <v>2540</v>
      </c>
      <c r="C191" s="178"/>
      <c r="D191" t="s">
        <v>3073</v>
      </c>
    </row>
    <row r="192" spans="1:4" x14ac:dyDescent="0.25">
      <c r="A192" t="s">
        <v>2552</v>
      </c>
      <c r="B192" s="20" t="s">
        <v>2568</v>
      </c>
      <c r="C192" s="191"/>
      <c r="D192" t="s">
        <v>2605</v>
      </c>
    </row>
    <row r="193" spans="1:4" x14ac:dyDescent="0.25">
      <c r="A193" t="s">
        <v>2576</v>
      </c>
      <c r="B193" s="20" t="s">
        <v>2570</v>
      </c>
      <c r="C193" s="197"/>
      <c r="D193" t="s">
        <v>3074</v>
      </c>
    </row>
    <row r="194" spans="1:4" x14ac:dyDescent="0.25">
      <c r="A194" t="s">
        <v>2619</v>
      </c>
      <c r="B194" s="182" t="s">
        <v>2621</v>
      </c>
      <c r="C194" s="200"/>
      <c r="D194" t="s">
        <v>3075</v>
      </c>
    </row>
    <row r="195" spans="1:4" x14ac:dyDescent="0.25">
      <c r="A195" t="s">
        <v>2572</v>
      </c>
      <c r="B195" s="20" t="s">
        <v>2569</v>
      </c>
      <c r="C195" s="198"/>
      <c r="D195" t="s">
        <v>3076</v>
      </c>
    </row>
    <row r="196" spans="1:4" x14ac:dyDescent="0.25">
      <c r="A196" t="s">
        <v>2526</v>
      </c>
      <c r="B196" s="183" t="s">
        <v>2533</v>
      </c>
      <c r="C196" s="179"/>
      <c r="D196" t="s">
        <v>2606</v>
      </c>
    </row>
    <row r="197" spans="1:4" x14ac:dyDescent="0.25">
      <c r="A197" t="s">
        <v>2553</v>
      </c>
      <c r="B197" s="20" t="s">
        <v>2549</v>
      </c>
      <c r="C197" s="190"/>
      <c r="D197" t="s">
        <v>3077</v>
      </c>
    </row>
    <row r="198" spans="1:4" x14ac:dyDescent="0.25">
      <c r="A198" t="s">
        <v>2620</v>
      </c>
      <c r="B198" s="182">
        <v>740000</v>
      </c>
      <c r="C198" s="201"/>
      <c r="D198" t="s">
        <v>3078</v>
      </c>
    </row>
    <row r="199" spans="1:4" x14ac:dyDescent="0.25">
      <c r="A199" t="s">
        <v>2555</v>
      </c>
      <c r="B199" s="20" t="s">
        <v>2551</v>
      </c>
      <c r="C199" s="193"/>
      <c r="D199" t="s">
        <v>3079</v>
      </c>
    </row>
    <row r="200" spans="1:4" x14ac:dyDescent="0.25">
      <c r="A200" t="s">
        <v>2562</v>
      </c>
      <c r="B200" s="20" t="s">
        <v>2561</v>
      </c>
      <c r="C200" s="194"/>
      <c r="D200" t="s">
        <v>3080</v>
      </c>
    </row>
    <row r="201" spans="1:4" x14ac:dyDescent="0.25">
      <c r="A201" t="s">
        <v>2577</v>
      </c>
      <c r="B201" s="20" t="s">
        <v>2571</v>
      </c>
      <c r="C201" s="199"/>
      <c r="D201" t="s">
        <v>3081</v>
      </c>
    </row>
    <row r="202" spans="1:4" x14ac:dyDescent="0.25">
      <c r="A202" t="s">
        <v>2536</v>
      </c>
      <c r="B202" s="182" t="s">
        <v>2541</v>
      </c>
      <c r="C202" s="188"/>
      <c r="D202" t="s">
        <v>3082</v>
      </c>
    </row>
    <row r="203" spans="1:4" x14ac:dyDescent="0.25">
      <c r="A203" t="s">
        <v>3094</v>
      </c>
      <c r="B203" s="222" t="s">
        <v>3087</v>
      </c>
      <c r="C203" s="221"/>
      <c r="D203" t="s">
        <v>3083</v>
      </c>
    </row>
    <row r="204" spans="1:4" x14ac:dyDescent="0.25">
      <c r="A204" t="s">
        <v>3091</v>
      </c>
      <c r="B204" s="182" t="s">
        <v>3088</v>
      </c>
      <c r="C204" s="223"/>
      <c r="D204" t="s">
        <v>3084</v>
      </c>
    </row>
    <row r="205" spans="1:4" x14ac:dyDescent="0.25">
      <c r="A205" t="s">
        <v>3092</v>
      </c>
      <c r="B205" t="s">
        <v>3089</v>
      </c>
      <c r="C205" s="224"/>
      <c r="D205" t="s">
        <v>3085</v>
      </c>
    </row>
    <row r="206" spans="1:4" x14ac:dyDescent="0.25">
      <c r="A206" t="s">
        <v>3093</v>
      </c>
      <c r="B206" s="17" t="s">
        <v>3090</v>
      </c>
      <c r="C206" s="225"/>
      <c r="D206" t="s">
        <v>3086</v>
      </c>
    </row>
    <row r="208" spans="1:4" x14ac:dyDescent="0.25">
      <c r="A208" s="42" t="s">
        <v>2607</v>
      </c>
      <c r="B208" s="180"/>
      <c r="C208" s="167"/>
      <c r="D208" s="167"/>
    </row>
    <row r="209" spans="1:4" x14ac:dyDescent="0.25">
      <c r="A209" s="9" t="s">
        <v>2527</v>
      </c>
      <c r="B209" s="181" t="s">
        <v>2528</v>
      </c>
      <c r="C209" s="9" t="s">
        <v>2529</v>
      </c>
      <c r="D209" s="9" t="s">
        <v>2530</v>
      </c>
    </row>
    <row r="210" spans="1:4" x14ac:dyDescent="0.25">
      <c r="A210" t="s">
        <v>2539</v>
      </c>
      <c r="B210" s="182" t="s">
        <v>2540</v>
      </c>
      <c r="C210" s="178"/>
      <c r="D210" t="s">
        <v>127</v>
      </c>
    </row>
    <row r="211" spans="1:4" x14ac:dyDescent="0.25">
      <c r="A211" t="s">
        <v>2545</v>
      </c>
      <c r="B211" s="182" t="s">
        <v>2546</v>
      </c>
      <c r="C211" s="186"/>
      <c r="D211" t="s">
        <v>126</v>
      </c>
    </row>
    <row r="212" spans="1:4" x14ac:dyDescent="0.25">
      <c r="A212" t="s">
        <v>2552</v>
      </c>
      <c r="B212" s="20" t="s">
        <v>2568</v>
      </c>
      <c r="C212" s="191"/>
      <c r="D212" t="s">
        <v>125</v>
      </c>
    </row>
    <row r="213" spans="1:4" x14ac:dyDescent="0.25">
      <c r="A213" t="s">
        <v>2553</v>
      </c>
      <c r="B213" s="20" t="s">
        <v>2549</v>
      </c>
      <c r="C213" s="190"/>
      <c r="D213" t="s">
        <v>123</v>
      </c>
    </row>
    <row r="214" spans="1:4" x14ac:dyDescent="0.25">
      <c r="A214" t="s">
        <v>2538</v>
      </c>
      <c r="B214" s="182" t="s">
        <v>2543</v>
      </c>
      <c r="C214" s="185"/>
      <c r="D214" t="s">
        <v>122</v>
      </c>
    </row>
    <row r="216" spans="1:4" x14ac:dyDescent="0.25">
      <c r="A216" s="42" t="s">
        <v>2608</v>
      </c>
      <c r="B216" s="180"/>
      <c r="C216" s="167"/>
      <c r="D216" s="167"/>
    </row>
    <row r="217" spans="1:4" x14ac:dyDescent="0.25">
      <c r="A217" s="9" t="s">
        <v>2527</v>
      </c>
      <c r="B217" s="181" t="s">
        <v>2528</v>
      </c>
      <c r="C217" s="9" t="s">
        <v>2529</v>
      </c>
      <c r="D217" s="9" t="s">
        <v>2530</v>
      </c>
    </row>
    <row r="218" spans="1:4" x14ac:dyDescent="0.25">
      <c r="A218" t="s">
        <v>2526</v>
      </c>
      <c r="B218" s="183" t="s">
        <v>2533</v>
      </c>
      <c r="C218" s="179"/>
      <c r="D218" t="s">
        <v>172</v>
      </c>
    </row>
    <row r="219" spans="1:4" x14ac:dyDescent="0.25">
      <c r="A219" t="s">
        <v>2545</v>
      </c>
      <c r="B219" s="182" t="s">
        <v>2546</v>
      </c>
      <c r="C219" s="186"/>
      <c r="D219" t="s">
        <v>292</v>
      </c>
    </row>
    <row r="220" spans="1:4" x14ac:dyDescent="0.25">
      <c r="A220" t="s">
        <v>2532</v>
      </c>
      <c r="B220" s="182" t="s">
        <v>2542</v>
      </c>
      <c r="C220" s="184"/>
      <c r="D220" t="s">
        <v>293</v>
      </c>
    </row>
    <row r="222" spans="1:4" x14ac:dyDescent="0.25">
      <c r="A222" s="42" t="s">
        <v>2647</v>
      </c>
      <c r="B222" s="180"/>
      <c r="C222" s="167"/>
      <c r="D222" s="167"/>
    </row>
    <row r="223" spans="1:4" x14ac:dyDescent="0.25">
      <c r="A223" s="9" t="s">
        <v>2527</v>
      </c>
      <c r="B223" s="181" t="s">
        <v>2528</v>
      </c>
      <c r="C223" s="9" t="s">
        <v>2529</v>
      </c>
      <c r="D223" s="9" t="s">
        <v>2530</v>
      </c>
    </row>
    <row r="224" spans="1:4" x14ac:dyDescent="0.25">
      <c r="A224" t="s">
        <v>2537</v>
      </c>
      <c r="B224" s="20" t="s">
        <v>2548</v>
      </c>
      <c r="C224" s="187"/>
      <c r="D224" t="s">
        <v>2497</v>
      </c>
    </row>
    <row r="225" spans="1:4" x14ac:dyDescent="0.25">
      <c r="A225" t="s">
        <v>2552</v>
      </c>
      <c r="B225" s="20" t="s">
        <v>2568</v>
      </c>
      <c r="C225" s="191"/>
      <c r="D225" t="s">
        <v>94</v>
      </c>
    </row>
    <row r="226" spans="1:4" x14ac:dyDescent="0.25">
      <c r="A226" t="s">
        <v>2538</v>
      </c>
      <c r="B226" s="182" t="s">
        <v>2543</v>
      </c>
      <c r="C226" s="185"/>
      <c r="D226" t="s">
        <v>88</v>
      </c>
    </row>
    <row r="227" spans="1:4" x14ac:dyDescent="0.25">
      <c r="A227" t="s">
        <v>2572</v>
      </c>
      <c r="B227" s="20" t="s">
        <v>2569</v>
      </c>
      <c r="C227" s="198"/>
      <c r="D227" t="s">
        <v>2648</v>
      </c>
    </row>
    <row r="228" spans="1:4" x14ac:dyDescent="0.25">
      <c r="A228" t="s">
        <v>2553</v>
      </c>
      <c r="B228" s="20" t="s">
        <v>2549</v>
      </c>
      <c r="C228" s="190"/>
      <c r="D228" t="s">
        <v>2649</v>
      </c>
    </row>
    <row r="229" spans="1:4" x14ac:dyDescent="0.25">
      <c r="A229" t="s">
        <v>2545</v>
      </c>
      <c r="B229" s="182" t="s">
        <v>2546</v>
      </c>
      <c r="C229" s="186"/>
      <c r="D229" t="s">
        <v>99</v>
      </c>
    </row>
    <row r="230" spans="1:4" x14ac:dyDescent="0.25">
      <c r="A230" t="s">
        <v>2554</v>
      </c>
      <c r="B230" s="20" t="s">
        <v>2550</v>
      </c>
      <c r="C230" s="192"/>
      <c r="D230" t="s">
        <v>98</v>
      </c>
    </row>
    <row r="231" spans="1:4" x14ac:dyDescent="0.25">
      <c r="A231" t="s">
        <v>2539</v>
      </c>
      <c r="B231" s="182" t="s">
        <v>2540</v>
      </c>
      <c r="C231" s="178"/>
      <c r="D231" t="s">
        <v>97</v>
      </c>
    </row>
    <row r="232" spans="1:4" x14ac:dyDescent="0.25">
      <c r="A232" t="s">
        <v>2532</v>
      </c>
      <c r="B232" s="182" t="s">
        <v>2542</v>
      </c>
      <c r="C232" s="184"/>
      <c r="D232" t="s">
        <v>96</v>
      </c>
    </row>
    <row r="234" spans="1:4" x14ac:dyDescent="0.25">
      <c r="A234" s="42" t="s">
        <v>2652</v>
      </c>
      <c r="B234" s="180"/>
      <c r="C234" s="167"/>
      <c r="D234" s="167"/>
    </row>
    <row r="235" spans="1:4" x14ac:dyDescent="0.25">
      <c r="A235" s="9" t="s">
        <v>2527</v>
      </c>
      <c r="B235" s="181" t="s">
        <v>2528</v>
      </c>
      <c r="C235" s="9" t="s">
        <v>2529</v>
      </c>
      <c r="D235" s="9" t="s">
        <v>2530</v>
      </c>
    </row>
    <row r="236" spans="1:4" x14ac:dyDescent="0.25">
      <c r="A236" t="s">
        <v>2537</v>
      </c>
      <c r="B236" s="20" t="s">
        <v>2548</v>
      </c>
      <c r="C236" s="187"/>
      <c r="D236" t="s">
        <v>2497</v>
      </c>
    </row>
    <row r="237" spans="1:4" x14ac:dyDescent="0.25">
      <c r="A237" t="s">
        <v>2555</v>
      </c>
      <c r="B237" s="20" t="s">
        <v>2551</v>
      </c>
      <c r="C237" s="193"/>
      <c r="D237" t="s">
        <v>2610</v>
      </c>
    </row>
    <row r="238" spans="1:4" x14ac:dyDescent="0.25">
      <c r="A238" t="s">
        <v>2545</v>
      </c>
      <c r="B238" s="182" t="s">
        <v>2546</v>
      </c>
      <c r="C238" s="186"/>
      <c r="D238" t="s">
        <v>93</v>
      </c>
    </row>
    <row r="239" spans="1:4" x14ac:dyDescent="0.25">
      <c r="A239" t="s">
        <v>2552</v>
      </c>
      <c r="B239" s="20" t="s">
        <v>2568</v>
      </c>
      <c r="C239" s="191"/>
      <c r="D239" t="s">
        <v>94</v>
      </c>
    </row>
    <row r="240" spans="1:4" x14ac:dyDescent="0.25">
      <c r="A240" t="s">
        <v>2538</v>
      </c>
      <c r="B240" s="182" t="s">
        <v>2543</v>
      </c>
      <c r="C240" s="185"/>
      <c r="D240" t="s">
        <v>88</v>
      </c>
    </row>
    <row r="241" spans="1:4" x14ac:dyDescent="0.25">
      <c r="A241" t="s">
        <v>2553</v>
      </c>
      <c r="B241" s="20" t="s">
        <v>2549</v>
      </c>
      <c r="C241" s="190"/>
      <c r="D241" t="s">
        <v>2650</v>
      </c>
    </row>
    <row r="242" spans="1:4" x14ac:dyDescent="0.25">
      <c r="A242" t="s">
        <v>2532</v>
      </c>
      <c r="B242" s="182" t="s">
        <v>2542</v>
      </c>
      <c r="C242" s="184"/>
      <c r="D242" t="s">
        <v>461</v>
      </c>
    </row>
    <row r="243" spans="1:4" x14ac:dyDescent="0.25">
      <c r="A243" t="s">
        <v>2619</v>
      </c>
      <c r="B243" s="182" t="s">
        <v>2621</v>
      </c>
      <c r="C243" s="200"/>
      <c r="D243" t="s">
        <v>2618</v>
      </c>
    </row>
    <row r="244" spans="1:4" x14ac:dyDescent="0.25">
      <c r="A244" t="s">
        <v>2620</v>
      </c>
      <c r="B244" s="182">
        <v>740000</v>
      </c>
      <c r="C244" s="201"/>
      <c r="D244" t="s">
        <v>2494</v>
      </c>
    </row>
    <row r="245" spans="1:4" x14ac:dyDescent="0.25">
      <c r="A245" t="s">
        <v>2539</v>
      </c>
      <c r="B245" s="182" t="s">
        <v>2540</v>
      </c>
      <c r="C245" s="178"/>
      <c r="D245" t="s">
        <v>2651</v>
      </c>
    </row>
    <row r="247" spans="1:4" x14ac:dyDescent="0.25">
      <c r="A247" s="42" t="s">
        <v>3604</v>
      </c>
      <c r="B247" s="180"/>
      <c r="C247" s="167"/>
      <c r="D247" s="167"/>
    </row>
    <row r="248" spans="1:4" x14ac:dyDescent="0.25">
      <c r="A248" s="9" t="s">
        <v>2527</v>
      </c>
      <c r="B248" s="181" t="s">
        <v>2528</v>
      </c>
      <c r="C248" s="9" t="s">
        <v>2529</v>
      </c>
      <c r="D248" s="9" t="s">
        <v>2530</v>
      </c>
    </row>
    <row r="249" spans="1:4" x14ac:dyDescent="0.25">
      <c r="A249" t="s">
        <v>2574</v>
      </c>
      <c r="B249" s="20" t="s">
        <v>2393</v>
      </c>
      <c r="C249" s="195"/>
      <c r="D249" t="s">
        <v>3613</v>
      </c>
    </row>
    <row r="250" spans="1:4" x14ac:dyDescent="0.25">
      <c r="A250" t="s">
        <v>2552</v>
      </c>
      <c r="B250" s="20" t="s">
        <v>2568</v>
      </c>
      <c r="C250" s="191"/>
      <c r="D250" t="s">
        <v>3614</v>
      </c>
    </row>
    <row r="251" spans="1:4" x14ac:dyDescent="0.25">
      <c r="A251" t="s">
        <v>2573</v>
      </c>
      <c r="B251" s="20" t="s">
        <v>2567</v>
      </c>
      <c r="C251" s="196"/>
      <c r="D251" t="s">
        <v>3615</v>
      </c>
    </row>
    <row r="252" spans="1:4" x14ac:dyDescent="0.25">
      <c r="A252" t="s">
        <v>2538</v>
      </c>
      <c r="B252" s="182" t="s">
        <v>2543</v>
      </c>
      <c r="C252" s="185"/>
      <c r="D252" t="s">
        <v>3616</v>
      </c>
    </row>
    <row r="253" spans="1:4" x14ac:dyDescent="0.25">
      <c r="A253" t="s">
        <v>2553</v>
      </c>
      <c r="B253" s="20" t="s">
        <v>2549</v>
      </c>
      <c r="C253" s="190"/>
      <c r="D253" t="s">
        <v>3617</v>
      </c>
    </row>
    <row r="254" spans="1:4" x14ac:dyDescent="0.25">
      <c r="A254" t="s">
        <v>2532</v>
      </c>
      <c r="B254" s="182" t="s">
        <v>2542</v>
      </c>
      <c r="C254" s="184"/>
      <c r="D254" t="s">
        <v>3618</v>
      </c>
    </row>
    <row r="255" spans="1:4" x14ac:dyDescent="0.25">
      <c r="A255" t="s">
        <v>2554</v>
      </c>
      <c r="B255" s="20" t="s">
        <v>2550</v>
      </c>
      <c r="C255" s="192"/>
      <c r="D255" t="s">
        <v>3619</v>
      </c>
    </row>
    <row r="256" spans="1:4" x14ac:dyDescent="0.25">
      <c r="A256" t="s">
        <v>2577</v>
      </c>
      <c r="B256" s="20" t="s">
        <v>2571</v>
      </c>
      <c r="C256" s="199"/>
      <c r="D256" t="s">
        <v>3620</v>
      </c>
    </row>
    <row r="258" spans="1:4" x14ac:dyDescent="0.25">
      <c r="A258" s="42" t="s">
        <v>2653</v>
      </c>
      <c r="B258" s="180"/>
      <c r="C258" s="167"/>
      <c r="D258" s="167"/>
    </row>
    <row r="259" spans="1:4" x14ac:dyDescent="0.25">
      <c r="A259" s="9" t="s">
        <v>2527</v>
      </c>
      <c r="B259" s="181" t="s">
        <v>2528</v>
      </c>
      <c r="C259" s="9" t="s">
        <v>2529</v>
      </c>
      <c r="D259" s="9" t="s">
        <v>2530</v>
      </c>
    </row>
    <row r="260" spans="1:4" x14ac:dyDescent="0.25">
      <c r="A260" t="s">
        <v>2537</v>
      </c>
      <c r="B260" s="20" t="s">
        <v>2548</v>
      </c>
      <c r="C260" s="187"/>
      <c r="D260" t="s">
        <v>2497</v>
      </c>
    </row>
    <row r="261" spans="1:4" x14ac:dyDescent="0.25">
      <c r="A261" t="s">
        <v>2532</v>
      </c>
      <c r="B261" s="182" t="s">
        <v>2542</v>
      </c>
      <c r="C261" s="184"/>
      <c r="D261" t="s">
        <v>461</v>
      </c>
    </row>
    <row r="262" spans="1:4" x14ac:dyDescent="0.25">
      <c r="A262" t="s">
        <v>2555</v>
      </c>
      <c r="B262" s="20" t="s">
        <v>2551</v>
      </c>
      <c r="C262" s="193"/>
      <c r="D262" t="s">
        <v>2610</v>
      </c>
    </row>
    <row r="263" spans="1:4" x14ac:dyDescent="0.25">
      <c r="A263" t="s">
        <v>2545</v>
      </c>
      <c r="B263" s="182" t="s">
        <v>2546</v>
      </c>
      <c r="C263" s="186"/>
      <c r="D263" t="s">
        <v>93</v>
      </c>
    </row>
    <row r="264" spans="1:4" x14ac:dyDescent="0.25">
      <c r="A264" t="s">
        <v>2572</v>
      </c>
      <c r="B264" s="20" t="s">
        <v>2569</v>
      </c>
      <c r="C264" s="198"/>
      <c r="D264" t="s">
        <v>2646</v>
      </c>
    </row>
    <row r="265" spans="1:4" x14ac:dyDescent="0.25">
      <c r="A265" t="s">
        <v>2619</v>
      </c>
      <c r="B265" s="182" t="s">
        <v>2621</v>
      </c>
      <c r="C265" s="200"/>
      <c r="D265" t="s">
        <v>2618</v>
      </c>
    </row>
    <row r="266" spans="1:4" x14ac:dyDescent="0.25">
      <c r="A266" t="s">
        <v>2539</v>
      </c>
      <c r="B266" s="182" t="s">
        <v>2540</v>
      </c>
      <c r="C266" s="178"/>
      <c r="D266" t="s">
        <v>2651</v>
      </c>
    </row>
    <row r="267" spans="1:4" x14ac:dyDescent="0.25">
      <c r="A267" t="s">
        <v>2553</v>
      </c>
      <c r="B267" s="20" t="s">
        <v>2549</v>
      </c>
      <c r="C267" s="190"/>
      <c r="D267" t="s">
        <v>2650</v>
      </c>
    </row>
    <row r="268" spans="1:4" x14ac:dyDescent="0.25">
      <c r="A268" t="s">
        <v>2538</v>
      </c>
      <c r="B268" s="182" t="s">
        <v>2543</v>
      </c>
      <c r="C268" s="185"/>
      <c r="D268" t="s">
        <v>88</v>
      </c>
    </row>
    <row r="269" spans="1:4" x14ac:dyDescent="0.25">
      <c r="A269" t="s">
        <v>2552</v>
      </c>
      <c r="B269" s="20" t="s">
        <v>2568</v>
      </c>
      <c r="C269" s="191"/>
      <c r="D269" t="s">
        <v>94</v>
      </c>
    </row>
    <row r="271" spans="1:4" x14ac:dyDescent="0.25">
      <c r="A271" s="42" t="s">
        <v>2627</v>
      </c>
      <c r="B271" s="180"/>
      <c r="C271" s="167"/>
      <c r="D271" s="167"/>
    </row>
    <row r="272" spans="1:4" x14ac:dyDescent="0.25">
      <c r="A272" s="9" t="s">
        <v>2527</v>
      </c>
      <c r="B272" s="181" t="s">
        <v>2528</v>
      </c>
      <c r="C272" s="9" t="s">
        <v>2529</v>
      </c>
      <c r="D272" s="9" t="s">
        <v>2530</v>
      </c>
    </row>
    <row r="273" spans="1:4" x14ac:dyDescent="0.25">
      <c r="A273" t="s">
        <v>2537</v>
      </c>
      <c r="B273" s="20" t="s">
        <v>2548</v>
      </c>
      <c r="C273" s="187"/>
      <c r="D273" t="s">
        <v>451</v>
      </c>
    </row>
    <row r="274" spans="1:4" x14ac:dyDescent="0.25">
      <c r="A274" t="s">
        <v>2577</v>
      </c>
      <c r="B274" s="20" t="s">
        <v>2571</v>
      </c>
      <c r="C274" s="199"/>
      <c r="D274" t="s">
        <v>2609</v>
      </c>
    </row>
    <row r="275" spans="1:4" x14ac:dyDescent="0.25">
      <c r="A275" t="s">
        <v>2576</v>
      </c>
      <c r="B275" s="20" t="s">
        <v>2570</v>
      </c>
      <c r="C275" s="197"/>
      <c r="D275" t="s">
        <v>2496</v>
      </c>
    </row>
    <row r="276" spans="1:4" x14ac:dyDescent="0.25">
      <c r="A276" t="s">
        <v>2545</v>
      </c>
      <c r="B276" s="182" t="s">
        <v>2546</v>
      </c>
      <c r="C276" s="186"/>
      <c r="D276" t="s">
        <v>93</v>
      </c>
    </row>
    <row r="277" spans="1:4" x14ac:dyDescent="0.25">
      <c r="A277" t="s">
        <v>2552</v>
      </c>
      <c r="B277" s="20" t="s">
        <v>2568</v>
      </c>
      <c r="C277" s="191"/>
      <c r="D277" t="s">
        <v>2616</v>
      </c>
    </row>
    <row r="278" spans="1:4" x14ac:dyDescent="0.25">
      <c r="A278" t="s">
        <v>2572</v>
      </c>
      <c r="B278" s="20" t="s">
        <v>2569</v>
      </c>
      <c r="C278" s="198"/>
      <c r="D278" t="s">
        <v>2617</v>
      </c>
    </row>
    <row r="279" spans="1:4" x14ac:dyDescent="0.25">
      <c r="A279" t="s">
        <v>2526</v>
      </c>
      <c r="B279" s="183" t="s">
        <v>2533</v>
      </c>
      <c r="C279" s="179"/>
      <c r="D279" t="s">
        <v>90</v>
      </c>
    </row>
    <row r="280" spans="1:4" x14ac:dyDescent="0.25">
      <c r="A280" t="s">
        <v>2554</v>
      </c>
      <c r="B280" s="20" t="s">
        <v>2550</v>
      </c>
      <c r="C280" s="192"/>
      <c r="D280" t="s">
        <v>89</v>
      </c>
    </row>
    <row r="281" spans="1:4" x14ac:dyDescent="0.25">
      <c r="A281" t="s">
        <v>2539</v>
      </c>
      <c r="B281" s="182" t="s">
        <v>2540</v>
      </c>
      <c r="C281" s="178"/>
      <c r="D281" t="s">
        <v>2664</v>
      </c>
    </row>
    <row r="282" spans="1:4" x14ac:dyDescent="0.25">
      <c r="A282" t="s">
        <v>2538</v>
      </c>
      <c r="B282" s="182" t="s">
        <v>2543</v>
      </c>
      <c r="C282" s="185"/>
      <c r="D282" t="s">
        <v>88</v>
      </c>
    </row>
    <row r="283" spans="1:4" x14ac:dyDescent="0.25">
      <c r="A283" t="s">
        <v>2562</v>
      </c>
      <c r="B283" s="20" t="s">
        <v>2561</v>
      </c>
      <c r="C283" s="194"/>
      <c r="D283" t="s">
        <v>458</v>
      </c>
    </row>
    <row r="284" spans="1:4" x14ac:dyDescent="0.25">
      <c r="A284" t="s">
        <v>2532</v>
      </c>
      <c r="B284" s="182" t="s">
        <v>2542</v>
      </c>
      <c r="C284" s="184"/>
      <c r="D284" t="s">
        <v>461</v>
      </c>
    </row>
    <row r="285" spans="1:4" x14ac:dyDescent="0.25">
      <c r="A285" t="s">
        <v>2620</v>
      </c>
      <c r="B285" s="182">
        <v>740000</v>
      </c>
      <c r="C285" s="201"/>
      <c r="D285" t="s">
        <v>2494</v>
      </c>
    </row>
    <row r="286" spans="1:4" x14ac:dyDescent="0.25">
      <c r="B286"/>
    </row>
    <row r="287" spans="1:4" x14ac:dyDescent="0.25">
      <c r="A287" s="42" t="s">
        <v>2782</v>
      </c>
      <c r="B287" s="180"/>
      <c r="C287" s="167"/>
      <c r="D287" s="167"/>
    </row>
    <row r="288" spans="1:4" x14ac:dyDescent="0.25">
      <c r="A288" s="9" t="s">
        <v>2527</v>
      </c>
      <c r="B288" s="181" t="s">
        <v>2528</v>
      </c>
      <c r="C288" s="9" t="s">
        <v>2529</v>
      </c>
      <c r="D288" s="9" t="s">
        <v>2530</v>
      </c>
    </row>
    <row r="289" spans="1:4" x14ac:dyDescent="0.25">
      <c r="A289" t="s">
        <v>2537</v>
      </c>
      <c r="B289" s="20" t="s">
        <v>2548</v>
      </c>
      <c r="C289" s="187"/>
      <c r="D289" t="s">
        <v>2497</v>
      </c>
    </row>
    <row r="290" spans="1:4" x14ac:dyDescent="0.25">
      <c r="A290" t="s">
        <v>2552</v>
      </c>
      <c r="B290" s="20" t="s">
        <v>2568</v>
      </c>
      <c r="C290" s="191"/>
      <c r="D290" t="s">
        <v>94</v>
      </c>
    </row>
    <row r="291" spans="1:4" x14ac:dyDescent="0.25">
      <c r="A291" t="s">
        <v>2555</v>
      </c>
      <c r="B291" s="20" t="s">
        <v>2551</v>
      </c>
      <c r="C291" s="193"/>
      <c r="D291" t="s">
        <v>2610</v>
      </c>
    </row>
    <row r="292" spans="1:4" x14ac:dyDescent="0.25">
      <c r="A292" t="s">
        <v>2576</v>
      </c>
      <c r="B292" s="20" t="s">
        <v>2570</v>
      </c>
      <c r="C292" s="197"/>
      <c r="D292" t="s">
        <v>2496</v>
      </c>
    </row>
    <row r="293" spans="1:4" x14ac:dyDescent="0.25">
      <c r="A293" t="s">
        <v>2577</v>
      </c>
      <c r="B293" s="20" t="s">
        <v>2571</v>
      </c>
      <c r="C293" s="199"/>
      <c r="D293" t="s">
        <v>2609</v>
      </c>
    </row>
    <row r="294" spans="1:4" x14ac:dyDescent="0.25">
      <c r="A294" t="s">
        <v>2545</v>
      </c>
      <c r="B294" s="182" t="s">
        <v>2546</v>
      </c>
      <c r="C294" s="186"/>
      <c r="D294" t="s">
        <v>93</v>
      </c>
    </row>
    <row r="295" spans="1:4" x14ac:dyDescent="0.25">
      <c r="A295" t="s">
        <v>2554</v>
      </c>
      <c r="B295" s="20" t="s">
        <v>2550</v>
      </c>
      <c r="C295" s="192"/>
      <c r="D295" t="s">
        <v>2666</v>
      </c>
    </row>
    <row r="296" spans="1:4" x14ac:dyDescent="0.25">
      <c r="A296" t="s">
        <v>2532</v>
      </c>
      <c r="B296" s="182" t="s">
        <v>2542</v>
      </c>
      <c r="C296" s="184"/>
      <c r="D296" t="s">
        <v>2665</v>
      </c>
    </row>
    <row r="297" spans="1:4" x14ac:dyDescent="0.25">
      <c r="A297" t="s">
        <v>2538</v>
      </c>
      <c r="B297" s="182" t="s">
        <v>2543</v>
      </c>
      <c r="C297" s="185"/>
      <c r="D297" t="s">
        <v>88</v>
      </c>
    </row>
    <row r="298" spans="1:4" x14ac:dyDescent="0.25">
      <c r="A298" t="s">
        <v>2539</v>
      </c>
      <c r="B298" s="182" t="s">
        <v>2540</v>
      </c>
      <c r="C298" s="178"/>
      <c r="D298" t="s">
        <v>2664</v>
      </c>
    </row>
    <row r="299" spans="1:4" x14ac:dyDescent="0.25">
      <c r="A299" t="s">
        <v>2620</v>
      </c>
      <c r="B299" s="182">
        <v>740000</v>
      </c>
      <c r="C299" s="201"/>
      <c r="D299" t="s">
        <v>2494</v>
      </c>
    </row>
  </sheetData>
  <pageMargins left="0.7" right="0.7" top="0.75" bottom="0.75" header="0.3" footer="0.3"/>
  <pageSetup orientation="portrait" r:id="rId1"/>
  <ignoredErrors>
    <ignoredError sqref="B161:B162 B165 B68 B140:B145 B33:B42 B60 B171:B181 B271:B273 B58 B208:B221 B276:B284 B47:B50 B96 B184 B191:B194 B196:B203 B26 B29 B18:B24 B16" numberStoredAsText="1"/>
  </ignoredError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heetViews>
  <sheetFormatPr defaultColWidth="8.85546875" defaultRowHeight="15" x14ac:dyDescent="0.25"/>
  <cols>
    <col min="1" max="1" width="31.42578125" customWidth="1"/>
    <col min="2" max="2" width="28.140625" customWidth="1"/>
    <col min="3" max="3" width="85.42578125" customWidth="1"/>
  </cols>
  <sheetData>
    <row r="1" spans="1:3" x14ac:dyDescent="0.25">
      <c r="A1" s="42" t="s">
        <v>73</v>
      </c>
      <c r="B1" s="42" t="s">
        <v>74</v>
      </c>
    </row>
    <row r="2" spans="1:3" ht="165" x14ac:dyDescent="0.25">
      <c r="A2" t="s">
        <v>141</v>
      </c>
      <c r="B2" t="s">
        <v>3504</v>
      </c>
      <c r="C2" s="171" t="s">
        <v>3505</v>
      </c>
    </row>
    <row r="3" spans="1:3" x14ac:dyDescent="0.25">
      <c r="A3" t="s">
        <v>3175</v>
      </c>
      <c r="B3" t="s">
        <v>3176</v>
      </c>
    </row>
    <row r="4" spans="1:3" x14ac:dyDescent="0.25">
      <c r="A4" t="s">
        <v>3163</v>
      </c>
      <c r="B4" t="s">
        <v>3502</v>
      </c>
    </row>
  </sheetData>
  <pageMargins left="0.7" right="0.7" top="0.75" bottom="0.75" header="0.3" footer="0.3"/>
  <pageSetup orientation="portrait" horizontalDpi="1200" verticalDpi="120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C59FA2-11F8-C74A-849E-819BB4647D23}">
  <dimension ref="A1:AG2"/>
  <sheetViews>
    <sheetView workbookViewId="0">
      <selection activeCell="D2" sqref="D2"/>
    </sheetView>
  </sheetViews>
  <sheetFormatPr defaultColWidth="11.42578125" defaultRowHeight="15" x14ac:dyDescent="0.25"/>
  <cols>
    <col min="1" max="1" width="11.28515625" customWidth="1"/>
    <col min="2" max="2" width="25.140625" customWidth="1"/>
    <col min="3" max="3" width="10.28515625" style="397" customWidth="1"/>
    <col min="4" max="33" width="10.28515625" customWidth="1"/>
  </cols>
  <sheetData>
    <row r="1" spans="1:33" x14ac:dyDescent="0.25">
      <c r="A1" s="392" t="s">
        <v>3659</v>
      </c>
      <c r="B1" s="393" t="s">
        <v>3693</v>
      </c>
      <c r="C1" s="396" t="s">
        <v>2529</v>
      </c>
      <c r="D1" s="393">
        <v>2021</v>
      </c>
      <c r="E1" s="393">
        <v>2022</v>
      </c>
      <c r="F1" s="393">
        <v>2023</v>
      </c>
      <c r="G1" s="393">
        <v>2024</v>
      </c>
      <c r="H1" s="393">
        <v>2025</v>
      </c>
      <c r="I1" s="393">
        <v>2026</v>
      </c>
      <c r="J1" s="393">
        <v>2027</v>
      </c>
      <c r="K1" s="393">
        <v>2028</v>
      </c>
      <c r="L1" s="393">
        <v>2029</v>
      </c>
      <c r="M1" s="393">
        <v>2030</v>
      </c>
      <c r="N1" s="393">
        <v>2031</v>
      </c>
      <c r="O1" s="393">
        <v>2032</v>
      </c>
      <c r="P1" s="393">
        <v>2033</v>
      </c>
      <c r="Q1" s="393">
        <v>2034</v>
      </c>
      <c r="R1" s="393">
        <v>2035</v>
      </c>
      <c r="S1" s="393">
        <v>2036</v>
      </c>
      <c r="T1" s="393">
        <v>2037</v>
      </c>
      <c r="U1" s="393">
        <v>2038</v>
      </c>
      <c r="V1" s="393">
        <v>2039</v>
      </c>
      <c r="W1" s="393">
        <v>2040</v>
      </c>
      <c r="X1" s="393">
        <v>2041</v>
      </c>
      <c r="Y1" s="393">
        <v>2042</v>
      </c>
      <c r="Z1" s="393">
        <v>2043</v>
      </c>
      <c r="AA1" s="393">
        <v>2044</v>
      </c>
      <c r="AB1" s="393">
        <v>2045</v>
      </c>
      <c r="AC1" s="393">
        <v>2046</v>
      </c>
      <c r="AD1" s="393">
        <v>2047</v>
      </c>
      <c r="AE1" s="393">
        <v>2048</v>
      </c>
      <c r="AF1" s="393">
        <v>2049</v>
      </c>
      <c r="AG1" s="393">
        <v>2050</v>
      </c>
    </row>
    <row r="2" spans="1:33" x14ac:dyDescent="0.25">
      <c r="A2" s="1" t="s">
        <v>3665</v>
      </c>
      <c r="B2" t="s">
        <v>3694</v>
      </c>
      <c r="C2" s="397" t="s">
        <v>3695</v>
      </c>
      <c r="D2">
        <v>5642.54</v>
      </c>
      <c r="E2">
        <v>5678.61</v>
      </c>
      <c r="F2">
        <v>5699.4</v>
      </c>
      <c r="G2">
        <v>5648.3</v>
      </c>
      <c r="H2">
        <v>5598.99</v>
      </c>
      <c r="I2">
        <v>5554.61</v>
      </c>
      <c r="J2">
        <v>5500.76</v>
      </c>
      <c r="K2">
        <v>5440.3</v>
      </c>
      <c r="L2">
        <v>5356.7</v>
      </c>
      <c r="M2">
        <v>5308.14</v>
      </c>
      <c r="N2">
        <v>5281.9</v>
      </c>
      <c r="O2">
        <v>5253.29</v>
      </c>
      <c r="P2">
        <v>5230.43</v>
      </c>
      <c r="Q2">
        <v>5160.4399999999996</v>
      </c>
      <c r="R2">
        <v>5124.4399999999996</v>
      </c>
      <c r="S2">
        <v>5102.93</v>
      </c>
      <c r="T2">
        <v>5092.5600000000004</v>
      </c>
      <c r="U2">
        <v>5080.99</v>
      </c>
      <c r="V2">
        <v>5075.72</v>
      </c>
      <c r="W2">
        <v>5062.46</v>
      </c>
      <c r="X2">
        <v>5057.82</v>
      </c>
      <c r="Y2">
        <v>5056.1899999999996</v>
      </c>
      <c r="Z2">
        <v>5058.82</v>
      </c>
      <c r="AA2">
        <v>5057.1400000000003</v>
      </c>
      <c r="AB2">
        <v>5045.5</v>
      </c>
      <c r="AC2">
        <v>5056.6899999999996</v>
      </c>
      <c r="AD2">
        <v>5065.6400000000003</v>
      </c>
      <c r="AE2">
        <v>5072.21</v>
      </c>
      <c r="AF2">
        <v>5078.88</v>
      </c>
      <c r="AG2">
        <v>5102.54</v>
      </c>
    </row>
  </sheetData>
  <pageMargins left="0.7" right="0.7" top="0.75" bottom="0.75" header="0.3" footer="0.3"/>
  <pageSetup orientation="portrait" horizontalDpi="0" verticalDpi="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303E08-2F3C-1341-B53C-CE9EED41C909}">
  <dimension ref="A1:F3"/>
  <sheetViews>
    <sheetView workbookViewId="0">
      <selection activeCell="A3" sqref="A3"/>
    </sheetView>
  </sheetViews>
  <sheetFormatPr defaultColWidth="11.42578125" defaultRowHeight="15" x14ac:dyDescent="0.25"/>
  <cols>
    <col min="1" max="1" width="15.7109375" customWidth="1"/>
    <col min="2" max="2" width="39" customWidth="1"/>
    <col min="3" max="3" width="13.28515625" customWidth="1"/>
    <col min="4" max="4" width="17.140625" customWidth="1"/>
    <col min="5" max="5" width="16.28515625" customWidth="1"/>
    <col min="6" max="6" width="39.140625" customWidth="1"/>
  </cols>
  <sheetData>
    <row r="1" spans="1:6" ht="30" x14ac:dyDescent="0.25">
      <c r="A1" s="392" t="s">
        <v>3659</v>
      </c>
      <c r="B1" s="393" t="s">
        <v>3660</v>
      </c>
      <c r="C1" s="393" t="s">
        <v>3661</v>
      </c>
      <c r="D1" s="393" t="s">
        <v>3662</v>
      </c>
      <c r="E1" s="393" t="s">
        <v>3663</v>
      </c>
      <c r="F1" s="394" t="s">
        <v>3664</v>
      </c>
    </row>
    <row r="2" spans="1:6" ht="30" x14ac:dyDescent="0.25">
      <c r="A2" s="1" t="s">
        <v>3665</v>
      </c>
      <c r="B2" s="1" t="s">
        <v>3173</v>
      </c>
      <c r="C2" s="1">
        <v>2030</v>
      </c>
      <c r="D2" s="5">
        <f>0.48*'Target Calculations'!B695</f>
        <v>3278.0814281650214</v>
      </c>
      <c r="E2" s="5">
        <f>0.5*'Target Calculations'!B695</f>
        <v>3414.6681543385639</v>
      </c>
      <c r="F2" t="s">
        <v>3174</v>
      </c>
    </row>
    <row r="3" spans="1:6" ht="30" x14ac:dyDescent="0.25">
      <c r="A3" s="1" t="s">
        <v>3666</v>
      </c>
      <c r="B3" s="1" t="s">
        <v>3173</v>
      </c>
      <c r="C3" s="1">
        <v>2030</v>
      </c>
      <c r="D3" s="5">
        <f>0.48*'Target Calculations'!B697</f>
        <v>1152.4153767564783</v>
      </c>
      <c r="E3" s="5">
        <f>0.5*'Target Calculations'!B697</f>
        <v>1200.4326841213317</v>
      </c>
      <c r="F3" t="s">
        <v>3174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31" zoomScale="90" zoomScaleNormal="90" workbookViewId="0">
      <selection activeCell="M58" sqref="M58"/>
    </sheetView>
  </sheetViews>
  <sheetFormatPr defaultColWidth="8.85546875" defaultRowHeight="15" x14ac:dyDescent="0.25"/>
  <cols>
    <col min="1" max="1" width="49.42578125" style="1" customWidth="1"/>
    <col min="2" max="2" width="10.42578125" style="1" customWidth="1"/>
    <col min="3" max="3" width="12.85546875" style="1" customWidth="1"/>
    <col min="4" max="4" width="13.42578125" style="1" customWidth="1"/>
    <col min="5" max="5" width="20.42578125" style="1" customWidth="1"/>
    <col min="7" max="7" width="14" customWidth="1"/>
    <col min="10" max="10" width="9.42578125" bestFit="1" customWidth="1"/>
    <col min="14" max="15" width="12.140625" bestFit="1" customWidth="1"/>
    <col min="16" max="16" width="12.42578125" bestFit="1" customWidth="1"/>
  </cols>
  <sheetData>
    <row r="1" spans="1:8" s="1" customFormat="1" x14ac:dyDescent="0.25">
      <c r="A1" s="3"/>
      <c r="B1" s="212"/>
      <c r="C1" s="212"/>
      <c r="D1" s="212"/>
      <c r="E1" s="3"/>
    </row>
    <row r="2" spans="1:8" ht="15.75" x14ac:dyDescent="0.25">
      <c r="A2" s="408" t="s">
        <v>492</v>
      </c>
      <c r="B2" s="408"/>
      <c r="C2" s="232"/>
      <c r="D2" s="232"/>
      <c r="E2" s="232"/>
      <c r="F2" s="232"/>
      <c r="G2" s="232"/>
      <c r="H2" s="57" t="s">
        <v>493</v>
      </c>
    </row>
    <row r="3" spans="1:8" ht="15.75" x14ac:dyDescent="0.25">
      <c r="A3" s="232" t="s">
        <v>738</v>
      </c>
      <c r="B3" s="232"/>
      <c r="C3" s="232"/>
      <c r="D3" s="232"/>
      <c r="E3" s="232"/>
      <c r="F3" s="232"/>
      <c r="G3" s="232"/>
      <c r="H3" s="57" t="s">
        <v>3480</v>
      </c>
    </row>
    <row r="4" spans="1:8" x14ac:dyDescent="0.25">
      <c r="A4" s="233"/>
      <c r="B4" s="233"/>
      <c r="C4" s="233"/>
      <c r="D4" s="233"/>
      <c r="E4" s="233"/>
      <c r="F4" s="233"/>
      <c r="G4" s="57"/>
      <c r="H4" s="57" t="s">
        <v>494</v>
      </c>
    </row>
    <row r="5" spans="1:8" x14ac:dyDescent="0.25">
      <c r="A5" s="233"/>
      <c r="B5" s="233"/>
      <c r="C5" s="233"/>
      <c r="D5" s="233"/>
      <c r="E5" s="233"/>
      <c r="F5" s="233"/>
      <c r="G5" s="233"/>
      <c r="H5" s="233"/>
    </row>
    <row r="6" spans="1:8" x14ac:dyDescent="0.25">
      <c r="A6" s="409" t="s">
        <v>495</v>
      </c>
      <c r="B6" s="290" t="s">
        <v>496</v>
      </c>
      <c r="C6" s="290" t="s">
        <v>497</v>
      </c>
      <c r="D6" s="290" t="s">
        <v>498</v>
      </c>
      <c r="E6" s="290" t="s">
        <v>499</v>
      </c>
      <c r="F6" s="290" t="s">
        <v>500</v>
      </c>
      <c r="G6" s="290" t="s">
        <v>501</v>
      </c>
      <c r="H6" s="290" t="s">
        <v>502</v>
      </c>
    </row>
    <row r="7" spans="1:8" ht="15.75" thickBot="1" x14ac:dyDescent="0.3">
      <c r="A7" s="410"/>
      <c r="B7" s="411" t="s">
        <v>503</v>
      </c>
      <c r="C7" s="412"/>
      <c r="D7" s="412"/>
      <c r="E7" s="412"/>
      <c r="F7" s="412"/>
      <c r="G7" s="412"/>
      <c r="H7" s="413"/>
    </row>
    <row r="8" spans="1:8" ht="15.75" thickTop="1" x14ac:dyDescent="0.25">
      <c r="A8" s="291" t="s">
        <v>504</v>
      </c>
      <c r="B8" s="292">
        <v>5935361.2048846316</v>
      </c>
      <c r="C8" s="292">
        <v>12331.35516763239</v>
      </c>
      <c r="D8" s="292">
        <v>255.41813011993699</v>
      </c>
      <c r="E8" s="292">
        <v>16601.736021301014</v>
      </c>
      <c r="F8" s="292">
        <v>64984.511311122282</v>
      </c>
      <c r="G8" s="292">
        <v>7345.4310275876951</v>
      </c>
      <c r="H8" s="292">
        <v>12364.091048770906</v>
      </c>
    </row>
    <row r="9" spans="1:8" x14ac:dyDescent="0.25">
      <c r="A9" s="293" t="s">
        <v>505</v>
      </c>
      <c r="B9" s="292">
        <v>5894246.3300794624</v>
      </c>
      <c r="C9" s="292">
        <v>474.07141405218891</v>
      </c>
      <c r="D9" s="292">
        <v>255.32625983564566</v>
      </c>
      <c r="E9" s="292">
        <v>16392.841699559172</v>
      </c>
      <c r="F9" s="292">
        <v>64879.039506516223</v>
      </c>
      <c r="G9" s="292">
        <v>6989.45692056402</v>
      </c>
      <c r="H9" s="292">
        <v>12298.979757295287</v>
      </c>
    </row>
    <row r="10" spans="1:8" x14ac:dyDescent="0.25">
      <c r="A10" s="294" t="s">
        <v>506</v>
      </c>
      <c r="B10" s="292">
        <v>2540094.5307982946</v>
      </c>
      <c r="C10" s="292">
        <v>37.656050059714502</v>
      </c>
      <c r="D10" s="292">
        <v>101.32241952488565</v>
      </c>
      <c r="E10" s="292">
        <v>3546.3367720364731</v>
      </c>
      <c r="F10" s="292">
        <v>794.66570664443441</v>
      </c>
      <c r="G10" s="292">
        <v>197.74109991391563</v>
      </c>
      <c r="H10" s="292">
        <v>9554.1507363760447</v>
      </c>
    </row>
    <row r="11" spans="1:8" x14ac:dyDescent="0.25">
      <c r="A11" s="295" t="s">
        <v>507</v>
      </c>
      <c r="B11" s="292">
        <v>2400057.4856406469</v>
      </c>
      <c r="C11" s="292">
        <v>34.823479419570468</v>
      </c>
      <c r="D11" s="292">
        <v>100.86538569159121</v>
      </c>
      <c r="E11" s="296">
        <v>3434.4290996747714</v>
      </c>
      <c r="F11" s="296">
        <v>581.83867235005948</v>
      </c>
      <c r="G11" s="296">
        <v>43.701395420034459</v>
      </c>
      <c r="H11" s="296">
        <v>9439.0432746602182</v>
      </c>
    </row>
    <row r="12" spans="1:8" x14ac:dyDescent="0.25">
      <c r="A12" s="295" t="s">
        <v>508</v>
      </c>
      <c r="B12" s="292">
        <v>94253.062008181601</v>
      </c>
      <c r="C12" s="292">
        <v>1.46027512323081</v>
      </c>
      <c r="D12" s="292">
        <v>0.26593010197444999</v>
      </c>
      <c r="E12" s="296">
        <v>111.9076723617019</v>
      </c>
      <c r="F12" s="296">
        <v>212.82703429437495</v>
      </c>
      <c r="G12" s="296">
        <v>154.03970449388117</v>
      </c>
      <c r="H12" s="296">
        <v>115.10746171582606</v>
      </c>
    </row>
    <row r="13" spans="1:8" x14ac:dyDescent="0.25">
      <c r="A13" s="295" t="s">
        <v>510</v>
      </c>
      <c r="B13" s="292">
        <v>45783.983149465937</v>
      </c>
      <c r="C13" s="292">
        <v>1.37229551691322</v>
      </c>
      <c r="D13" s="292">
        <v>0.19110373131999001</v>
      </c>
      <c r="E13" s="296" t="s">
        <v>511</v>
      </c>
      <c r="F13" s="296" t="s">
        <v>511</v>
      </c>
      <c r="G13" s="296" t="s">
        <v>511</v>
      </c>
      <c r="H13" s="296" t="s">
        <v>511</v>
      </c>
    </row>
    <row r="14" spans="1:8" x14ac:dyDescent="0.25">
      <c r="A14" s="297" t="s">
        <v>512</v>
      </c>
      <c r="B14" s="292">
        <v>711227.52746031829</v>
      </c>
      <c r="C14" s="292">
        <v>66.667583289309391</v>
      </c>
      <c r="D14" s="292">
        <v>9.3662220369597406</v>
      </c>
      <c r="E14" s="292">
        <v>1515.3616266750041</v>
      </c>
      <c r="F14" s="292">
        <v>1044.8381666781022</v>
      </c>
      <c r="G14" s="292">
        <v>120.23413844415886</v>
      </c>
      <c r="H14" s="292">
        <v>1574.0871153371656</v>
      </c>
    </row>
    <row r="15" spans="1:8" x14ac:dyDescent="0.25">
      <c r="A15" s="295" t="s">
        <v>513</v>
      </c>
      <c r="B15" s="292">
        <v>14978.572362155866</v>
      </c>
      <c r="C15" s="292">
        <v>0.23835740177008</v>
      </c>
      <c r="D15" s="292">
        <v>5.0815371746130003E-2</v>
      </c>
      <c r="E15" s="296" t="s">
        <v>511</v>
      </c>
      <c r="F15" s="296" t="s">
        <v>511</v>
      </c>
      <c r="G15" s="296" t="s">
        <v>511</v>
      </c>
      <c r="H15" s="296" t="s">
        <v>511</v>
      </c>
    </row>
    <row r="16" spans="1:8" x14ac:dyDescent="0.25">
      <c r="A16" s="295" t="s">
        <v>514</v>
      </c>
      <c r="B16" s="292">
        <v>5057.2748720254449</v>
      </c>
      <c r="C16" s="292">
        <v>0.25516926930848</v>
      </c>
      <c r="D16" s="292">
        <v>3.8004328346280002E-2</v>
      </c>
      <c r="E16" s="296" t="s">
        <v>511</v>
      </c>
      <c r="F16" s="296" t="s">
        <v>511</v>
      </c>
      <c r="G16" s="296" t="s">
        <v>511</v>
      </c>
      <c r="H16" s="296" t="s">
        <v>511</v>
      </c>
    </row>
    <row r="17" spans="1:8" x14ac:dyDescent="0.25">
      <c r="A17" s="295" t="s">
        <v>515</v>
      </c>
      <c r="B17" s="292">
        <v>67269.957813983725</v>
      </c>
      <c r="C17" s="292">
        <v>1.85662734289529</v>
      </c>
      <c r="D17" s="292">
        <v>0.29458061428601001</v>
      </c>
      <c r="E17" s="296" t="s">
        <v>511</v>
      </c>
      <c r="F17" s="296" t="s">
        <v>511</v>
      </c>
      <c r="G17" s="296" t="s">
        <v>511</v>
      </c>
      <c r="H17" s="296" t="s">
        <v>511</v>
      </c>
    </row>
    <row r="18" spans="1:8" x14ac:dyDescent="0.25">
      <c r="A18" s="295" t="s">
        <v>516</v>
      </c>
      <c r="B18" s="292">
        <v>45070.579654334128</v>
      </c>
      <c r="C18" s="292">
        <v>3.0283235843053902</v>
      </c>
      <c r="D18" s="292">
        <v>0.52839203850651995</v>
      </c>
      <c r="E18" s="296" t="s">
        <v>511</v>
      </c>
      <c r="F18" s="296" t="s">
        <v>511</v>
      </c>
      <c r="G18" s="296" t="s">
        <v>511</v>
      </c>
      <c r="H18" s="296" t="s">
        <v>511</v>
      </c>
    </row>
    <row r="19" spans="1:8" x14ac:dyDescent="0.25">
      <c r="A19" s="295" t="s">
        <v>517</v>
      </c>
      <c r="B19" s="292">
        <v>46357.764227420019</v>
      </c>
      <c r="C19" s="292">
        <v>3.41919088614388</v>
      </c>
      <c r="D19" s="292">
        <v>0.52415757023381004</v>
      </c>
      <c r="E19" s="296" t="s">
        <v>511</v>
      </c>
      <c r="F19" s="296" t="s">
        <v>511</v>
      </c>
      <c r="G19" s="296" t="s">
        <v>511</v>
      </c>
      <c r="H19" s="296" t="s">
        <v>511</v>
      </c>
    </row>
    <row r="20" spans="1:8" x14ac:dyDescent="0.25">
      <c r="A20" s="295" t="s">
        <v>518</v>
      </c>
      <c r="B20" s="292">
        <v>36302.033778109631</v>
      </c>
      <c r="C20" s="292">
        <v>2.4295382607283198</v>
      </c>
      <c r="D20" s="292">
        <v>0.36471649490099001</v>
      </c>
      <c r="E20" s="296" t="s">
        <v>511</v>
      </c>
      <c r="F20" s="296" t="s">
        <v>511</v>
      </c>
      <c r="G20" s="296" t="s">
        <v>511</v>
      </c>
      <c r="H20" s="296" t="s">
        <v>511</v>
      </c>
    </row>
    <row r="21" spans="1:8" x14ac:dyDescent="0.25">
      <c r="A21" s="298" t="s">
        <v>3471</v>
      </c>
      <c r="B21" s="292">
        <v>496191.34475228947</v>
      </c>
      <c r="C21" s="292">
        <v>55.440376544157949</v>
      </c>
      <c r="D21" s="292">
        <v>7.5655556189400004</v>
      </c>
      <c r="E21" s="296">
        <v>1515.3616266750041</v>
      </c>
      <c r="F21" s="296">
        <v>1044.8381666781022</v>
      </c>
      <c r="G21" s="296">
        <v>120.23413844415886</v>
      </c>
      <c r="H21" s="296">
        <v>1574.0871153371656</v>
      </c>
    </row>
    <row r="22" spans="1:8" x14ac:dyDescent="0.25">
      <c r="A22" s="297" t="s">
        <v>519</v>
      </c>
      <c r="B22" s="292">
        <v>1830505.6056332772</v>
      </c>
      <c r="C22" s="292">
        <v>160.28001983992968</v>
      </c>
      <c r="D22" s="292">
        <v>137.97722792661688</v>
      </c>
      <c r="E22" s="292">
        <v>10294.630529494003</v>
      </c>
      <c r="F22" s="292">
        <v>58614.797849139453</v>
      </c>
      <c r="G22" s="292">
        <v>5723.5980346497408</v>
      </c>
      <c r="H22" s="292">
        <v>618.63077203361581</v>
      </c>
    </row>
    <row r="23" spans="1:8" x14ac:dyDescent="0.25">
      <c r="A23" s="295" t="s">
        <v>520</v>
      </c>
      <c r="B23" s="292">
        <v>170713.69036083069</v>
      </c>
      <c r="C23" s="292">
        <v>2.0771880881664</v>
      </c>
      <c r="D23" s="292">
        <v>5.2617344805668296</v>
      </c>
      <c r="E23" s="296">
        <v>40.811932568812999</v>
      </c>
      <c r="F23" s="296">
        <v>207.24271059858924</v>
      </c>
      <c r="G23" s="296">
        <v>20.972782413204179</v>
      </c>
      <c r="H23" s="296">
        <v>7.9863698191035404</v>
      </c>
    </row>
    <row r="24" spans="1:8" x14ac:dyDescent="0.25">
      <c r="A24" s="295" t="s">
        <v>521</v>
      </c>
      <c r="B24" s="292">
        <v>1543321.2347240872</v>
      </c>
      <c r="C24" s="292">
        <v>95.722338182973743</v>
      </c>
      <c r="D24" s="292">
        <v>108.02744179292077</v>
      </c>
      <c r="E24" s="296">
        <v>7564.0039070770663</v>
      </c>
      <c r="F24" s="296">
        <v>38851.488066997837</v>
      </c>
      <c r="G24" s="296">
        <v>3123.5335919534832</v>
      </c>
      <c r="H24" s="296">
        <v>155.69594484037685</v>
      </c>
    </row>
    <row r="25" spans="1:8" x14ac:dyDescent="0.25">
      <c r="A25" s="295" t="s">
        <v>522</v>
      </c>
      <c r="B25" s="292">
        <v>46055.912865416671</v>
      </c>
      <c r="C25" s="292">
        <v>3.5201759225</v>
      </c>
      <c r="D25" s="292">
        <v>1.1264562951999999</v>
      </c>
      <c r="E25" s="296">
        <v>504.06504986911966</v>
      </c>
      <c r="F25" s="296">
        <v>79.731529299018959</v>
      </c>
      <c r="G25" s="296">
        <v>38.628071801561717</v>
      </c>
      <c r="H25" s="296">
        <v>59.549191471448658</v>
      </c>
    </row>
    <row r="26" spans="1:8" x14ac:dyDescent="0.25">
      <c r="A26" s="295" t="s">
        <v>523</v>
      </c>
      <c r="B26" s="292">
        <v>38024.136018348065</v>
      </c>
      <c r="C26" s="292">
        <v>16.174692701572852</v>
      </c>
      <c r="D26" s="292">
        <v>0.73291389331867995</v>
      </c>
      <c r="E26" s="296">
        <v>564.78322714808633</v>
      </c>
      <c r="F26" s="296">
        <v>1625.6330147817607</v>
      </c>
      <c r="G26" s="296">
        <v>797.79002364334588</v>
      </c>
      <c r="H26" s="296">
        <v>168.62503652225149</v>
      </c>
    </row>
    <row r="27" spans="1:8" ht="15.75" thickBot="1" x14ac:dyDescent="0.3">
      <c r="A27" s="295" t="s">
        <v>524</v>
      </c>
      <c r="B27" s="292">
        <v>32390.631664594664</v>
      </c>
      <c r="C27" s="292">
        <v>42.78562494471668</v>
      </c>
      <c r="D27" s="292">
        <v>22.8286814646106</v>
      </c>
      <c r="E27" s="296">
        <v>1620.9664128309175</v>
      </c>
      <c r="F27" s="296">
        <v>17850.702527462247</v>
      </c>
      <c r="G27" s="296">
        <v>1742.6735648381459</v>
      </c>
      <c r="H27" s="296">
        <v>226.77422938043526</v>
      </c>
    </row>
    <row r="28" spans="1:8" ht="15.75" thickTop="1" x14ac:dyDescent="0.25">
      <c r="A28" s="299" t="s">
        <v>525</v>
      </c>
      <c r="B28" s="292">
        <v>586285.4434706961</v>
      </c>
      <c r="C28" s="292">
        <v>205.34813377159594</v>
      </c>
      <c r="D28" s="292">
        <v>4.1002059296026401</v>
      </c>
      <c r="E28" s="292">
        <v>908.26373148672474</v>
      </c>
      <c r="F28" s="292">
        <v>3021.6454373622296</v>
      </c>
      <c r="G28" s="292">
        <v>706.60096524296171</v>
      </c>
      <c r="H28" s="292">
        <v>527.57585355553215</v>
      </c>
    </row>
    <row r="29" spans="1:8" x14ac:dyDescent="0.25">
      <c r="A29" s="295" t="s">
        <v>526</v>
      </c>
      <c r="B29" s="292">
        <v>227130.02298152124</v>
      </c>
      <c r="C29" s="292">
        <v>43.127051806573057</v>
      </c>
      <c r="D29" s="292">
        <v>1.1609958550767701</v>
      </c>
      <c r="E29" s="296">
        <v>490.17465541376572</v>
      </c>
      <c r="F29" s="296">
        <v>165.62633435353089</v>
      </c>
      <c r="G29" s="296">
        <v>188.2774974794886</v>
      </c>
      <c r="H29" s="296">
        <v>369.97578072655716</v>
      </c>
    </row>
    <row r="30" spans="1:8" x14ac:dyDescent="0.25">
      <c r="A30" s="295" t="s">
        <v>527</v>
      </c>
      <c r="B30" s="292">
        <v>358897.51072027022</v>
      </c>
      <c r="C30" s="292">
        <v>162.20807697148538</v>
      </c>
      <c r="D30" s="292">
        <v>2.9373316220328798</v>
      </c>
      <c r="E30" s="296">
        <v>418.08907607295907</v>
      </c>
      <c r="F30" s="296">
        <v>2856.0191030086989</v>
      </c>
      <c r="G30" s="296">
        <v>518.3234677634731</v>
      </c>
      <c r="H30" s="296">
        <v>157.60007282897502</v>
      </c>
    </row>
    <row r="31" spans="1:8" x14ac:dyDescent="0.25">
      <c r="A31" s="295" t="s">
        <v>528</v>
      </c>
      <c r="B31" s="292">
        <v>257.90976890459297</v>
      </c>
      <c r="C31" s="292">
        <v>1.300499353749E-2</v>
      </c>
      <c r="D31" s="292">
        <v>1.87845249299E-3</v>
      </c>
      <c r="E31" s="296" t="s">
        <v>511</v>
      </c>
      <c r="F31" s="296" t="s">
        <v>511</v>
      </c>
      <c r="G31" s="296" t="s">
        <v>511</v>
      </c>
      <c r="H31" s="296" t="s">
        <v>511</v>
      </c>
    </row>
    <row r="32" spans="1:8" x14ac:dyDescent="0.25">
      <c r="A32" s="297" t="s">
        <v>3472</v>
      </c>
      <c r="B32" s="292">
        <v>226133.22271687587</v>
      </c>
      <c r="C32" s="292">
        <v>4.1196270916394298</v>
      </c>
      <c r="D32" s="292">
        <v>2.5601844175807398</v>
      </c>
      <c r="E32" s="292">
        <v>128.24903986696705</v>
      </c>
      <c r="F32" s="292">
        <v>1403.092346692003</v>
      </c>
      <c r="G32" s="292">
        <v>241.28268231324299</v>
      </c>
      <c r="H32" s="292">
        <v>24.535279992929539</v>
      </c>
    </row>
    <row r="33" spans="1:8" x14ac:dyDescent="0.25">
      <c r="A33" s="295" t="s">
        <v>529</v>
      </c>
      <c r="B33" s="292">
        <v>198086.65897924625</v>
      </c>
      <c r="C33" s="292">
        <v>3.6313603130694299</v>
      </c>
      <c r="D33" s="292">
        <v>1.7785747835824199</v>
      </c>
      <c r="E33" s="296">
        <v>128.24903986696705</v>
      </c>
      <c r="F33" s="296">
        <v>1403.092346692003</v>
      </c>
      <c r="G33" s="296">
        <v>241.28268231324299</v>
      </c>
      <c r="H33" s="296">
        <v>24.535279992929539</v>
      </c>
    </row>
    <row r="34" spans="1:8" x14ac:dyDescent="0.25">
      <c r="A34" s="295" t="s">
        <v>530</v>
      </c>
      <c r="B34" s="292">
        <v>28046.5637376296</v>
      </c>
      <c r="C34" s="292">
        <v>0.48826677857</v>
      </c>
      <c r="D34" s="292">
        <v>0.78160963399831995</v>
      </c>
      <c r="E34" s="296" t="s">
        <v>509</v>
      </c>
      <c r="F34" s="296" t="s">
        <v>509</v>
      </c>
      <c r="G34" s="296" t="s">
        <v>509</v>
      </c>
      <c r="H34" s="296" t="s">
        <v>509</v>
      </c>
    </row>
    <row r="35" spans="1:8" x14ac:dyDescent="0.25">
      <c r="A35" s="300" t="s">
        <v>531</v>
      </c>
      <c r="B35" s="292">
        <v>41114.874805169908</v>
      </c>
      <c r="C35" s="292">
        <v>11857.283753580201</v>
      </c>
      <c r="D35" s="292">
        <v>9.1870284291349996E-2</v>
      </c>
      <c r="E35" s="292">
        <v>208.89432174184356</v>
      </c>
      <c r="F35" s="292">
        <v>105.47180460606191</v>
      </c>
      <c r="G35" s="292">
        <v>355.97410702367489</v>
      </c>
      <c r="H35" s="292">
        <v>65.111291475618813</v>
      </c>
    </row>
    <row r="36" spans="1:8" x14ac:dyDescent="0.25">
      <c r="A36" s="297" t="s">
        <v>533</v>
      </c>
      <c r="B36" s="292">
        <v>4169.7141237857086</v>
      </c>
      <c r="C36" s="292">
        <v>2828.7193306107342</v>
      </c>
      <c r="D36" s="292" t="s">
        <v>509</v>
      </c>
      <c r="E36" s="292" t="s">
        <v>509</v>
      </c>
      <c r="F36" s="292" t="s">
        <v>509</v>
      </c>
      <c r="G36" s="292" t="s">
        <v>509</v>
      </c>
      <c r="H36" s="292" t="s">
        <v>509</v>
      </c>
    </row>
    <row r="37" spans="1:8" x14ac:dyDescent="0.25">
      <c r="A37" s="295" t="s">
        <v>535</v>
      </c>
      <c r="B37" s="292">
        <v>4169.7141237857086</v>
      </c>
      <c r="C37" s="292">
        <v>2828.7193306107342</v>
      </c>
      <c r="D37" s="296" t="s">
        <v>509</v>
      </c>
      <c r="E37" s="296" t="s">
        <v>509</v>
      </c>
      <c r="F37" s="296" t="s">
        <v>509</v>
      </c>
      <c r="G37" s="296" t="s">
        <v>509</v>
      </c>
      <c r="H37" s="301" t="s">
        <v>196</v>
      </c>
    </row>
    <row r="38" spans="1:8" x14ac:dyDescent="0.25">
      <c r="A38" s="295" t="s">
        <v>537</v>
      </c>
      <c r="B38" s="292" t="s">
        <v>511</v>
      </c>
      <c r="C38" s="292" t="s">
        <v>511</v>
      </c>
      <c r="D38" s="296" t="s">
        <v>509</v>
      </c>
      <c r="E38" s="296" t="s">
        <v>509</v>
      </c>
      <c r="F38" s="296" t="s">
        <v>509</v>
      </c>
      <c r="G38" s="296" t="s">
        <v>509</v>
      </c>
      <c r="H38" s="296" t="s">
        <v>509</v>
      </c>
    </row>
    <row r="39" spans="1:8" x14ac:dyDescent="0.25">
      <c r="A39" s="295" t="s">
        <v>3473</v>
      </c>
      <c r="B39" s="292" t="s">
        <v>538</v>
      </c>
      <c r="C39" s="292" t="s">
        <v>538</v>
      </c>
      <c r="D39" s="296" t="s">
        <v>509</v>
      </c>
      <c r="E39" s="292" t="s">
        <v>509</v>
      </c>
      <c r="F39" s="292" t="s">
        <v>509</v>
      </c>
      <c r="G39" s="292" t="s">
        <v>509</v>
      </c>
      <c r="H39" s="292" t="s">
        <v>509</v>
      </c>
    </row>
    <row r="40" spans="1:8" x14ac:dyDescent="0.25">
      <c r="A40" s="297" t="s">
        <v>539</v>
      </c>
      <c r="B40" s="292">
        <v>36945.160681384201</v>
      </c>
      <c r="C40" s="292">
        <v>9028.5644229694662</v>
      </c>
      <c r="D40" s="292">
        <v>9.1870284291349996E-2</v>
      </c>
      <c r="E40" s="292">
        <v>208.89432174184356</v>
      </c>
      <c r="F40" s="292">
        <v>105.47180460606191</v>
      </c>
      <c r="G40" s="292">
        <v>355.97410702367489</v>
      </c>
      <c r="H40" s="292">
        <v>65.111291475618813</v>
      </c>
    </row>
    <row r="41" spans="1:8" x14ac:dyDescent="0.25">
      <c r="A41" s="295" t="s">
        <v>540</v>
      </c>
      <c r="B41" s="292">
        <v>11998.333379274758</v>
      </c>
      <c r="C41" s="292">
        <v>1877.1194091493796</v>
      </c>
      <c r="D41" s="292">
        <v>3.5424165198090003E-2</v>
      </c>
      <c r="E41" s="296" t="s">
        <v>511</v>
      </c>
      <c r="F41" s="296" t="s">
        <v>511</v>
      </c>
      <c r="G41" s="296" t="s">
        <v>511</v>
      </c>
      <c r="H41" s="296" t="s">
        <v>511</v>
      </c>
    </row>
    <row r="42" spans="1:8" x14ac:dyDescent="0.25">
      <c r="A42" s="295" t="s">
        <v>541</v>
      </c>
      <c r="B42" s="292">
        <v>24946.827302109439</v>
      </c>
      <c r="C42" s="292">
        <v>7151.4450138200864</v>
      </c>
      <c r="D42" s="301" t="s">
        <v>196</v>
      </c>
      <c r="E42" s="301" t="s">
        <v>196</v>
      </c>
      <c r="F42" s="301" t="s">
        <v>196</v>
      </c>
      <c r="G42" s="296" t="s">
        <v>511</v>
      </c>
      <c r="H42" s="296" t="s">
        <v>511</v>
      </c>
    </row>
    <row r="43" spans="1:8" x14ac:dyDescent="0.25">
      <c r="A43" s="295" t="s">
        <v>542</v>
      </c>
      <c r="B43" s="292" t="s">
        <v>511</v>
      </c>
      <c r="C43" s="292" t="s">
        <v>511</v>
      </c>
      <c r="D43" s="292">
        <v>5.644611909326E-2</v>
      </c>
      <c r="E43" s="296" t="s">
        <v>511</v>
      </c>
      <c r="F43" s="296" t="s">
        <v>511</v>
      </c>
      <c r="G43" s="296" t="s">
        <v>511</v>
      </c>
      <c r="H43" s="296" t="s">
        <v>511</v>
      </c>
    </row>
    <row r="44" spans="1:8" x14ac:dyDescent="0.25">
      <c r="A44" s="295" t="s">
        <v>3474</v>
      </c>
      <c r="B44" s="292" t="s">
        <v>538</v>
      </c>
      <c r="C44" s="292" t="s">
        <v>538</v>
      </c>
      <c r="D44" s="292" t="s">
        <v>538</v>
      </c>
      <c r="E44" s="292">
        <v>208.89432174184356</v>
      </c>
      <c r="F44" s="292">
        <v>105.47180460606191</v>
      </c>
      <c r="G44" s="292">
        <v>355.97410702367489</v>
      </c>
      <c r="H44" s="292">
        <v>65.111291475618813</v>
      </c>
    </row>
    <row r="45" spans="1:8" x14ac:dyDescent="0.25">
      <c r="A45" s="302" t="s">
        <v>3475</v>
      </c>
      <c r="B45" s="292" t="s">
        <v>543</v>
      </c>
      <c r="C45" s="301" t="s">
        <v>196</v>
      </c>
      <c r="D45" s="301" t="s">
        <v>196</v>
      </c>
      <c r="E45" s="301" t="s">
        <v>196</v>
      </c>
      <c r="F45" s="301" t="s">
        <v>196</v>
      </c>
      <c r="G45" s="301" t="s">
        <v>196</v>
      </c>
      <c r="H45" s="301" t="s">
        <v>196</v>
      </c>
    </row>
    <row r="46" spans="1:8" x14ac:dyDescent="0.25">
      <c r="A46" s="297" t="s">
        <v>3476</v>
      </c>
      <c r="B46" s="292" t="s">
        <v>511</v>
      </c>
      <c r="C46" s="301" t="s">
        <v>196</v>
      </c>
      <c r="D46" s="301" t="s">
        <v>196</v>
      </c>
      <c r="E46" s="301" t="s">
        <v>196</v>
      </c>
      <c r="F46" s="301" t="s">
        <v>196</v>
      </c>
      <c r="G46" s="301" t="s">
        <v>196</v>
      </c>
      <c r="H46" s="301" t="s">
        <v>196</v>
      </c>
    </row>
    <row r="47" spans="1:8" x14ac:dyDescent="0.25">
      <c r="A47" s="297" t="s">
        <v>544</v>
      </c>
      <c r="B47" s="292" t="s">
        <v>511</v>
      </c>
      <c r="C47" s="301" t="s">
        <v>196</v>
      </c>
      <c r="D47" s="301" t="s">
        <v>196</v>
      </c>
      <c r="E47" s="301" t="s">
        <v>196</v>
      </c>
      <c r="F47" s="301" t="s">
        <v>196</v>
      </c>
      <c r="G47" s="301" t="s">
        <v>196</v>
      </c>
      <c r="H47" s="301" t="s">
        <v>196</v>
      </c>
    </row>
    <row r="48" spans="1:8" x14ac:dyDescent="0.25">
      <c r="A48" s="294" t="s">
        <v>545</v>
      </c>
      <c r="B48" s="292" t="s">
        <v>543</v>
      </c>
      <c r="C48" s="301" t="s">
        <v>196</v>
      </c>
      <c r="D48" s="301" t="s">
        <v>196</v>
      </c>
      <c r="E48" s="301" t="s">
        <v>196</v>
      </c>
      <c r="F48" s="301" t="s">
        <v>196</v>
      </c>
      <c r="G48" s="301" t="s">
        <v>196</v>
      </c>
      <c r="H48" s="301" t="s">
        <v>196</v>
      </c>
    </row>
    <row r="49" spans="1:8" x14ac:dyDescent="0.25">
      <c r="A49" s="302" t="s">
        <v>3477</v>
      </c>
      <c r="B49" s="301" t="s">
        <v>196</v>
      </c>
      <c r="C49" s="301" t="s">
        <v>196</v>
      </c>
      <c r="D49" s="301" t="s">
        <v>196</v>
      </c>
      <c r="E49" s="301" t="s">
        <v>196</v>
      </c>
      <c r="F49" s="301" t="s">
        <v>196</v>
      </c>
      <c r="G49" s="301" t="s">
        <v>196</v>
      </c>
      <c r="H49" s="301" t="s">
        <v>196</v>
      </c>
    </row>
    <row r="50" spans="1:8" x14ac:dyDescent="0.25">
      <c r="A50" s="294" t="s">
        <v>546</v>
      </c>
      <c r="B50" s="292">
        <v>113327.83658654301</v>
      </c>
      <c r="C50" s="292">
        <v>5.2928930187330101</v>
      </c>
      <c r="D50" s="292">
        <v>3.2441550799905401</v>
      </c>
      <c r="E50" s="292">
        <v>1699.3376784668872</v>
      </c>
      <c r="F50" s="292">
        <v>130.7216571044716</v>
      </c>
      <c r="G50" s="292">
        <v>53.656498765611978</v>
      </c>
      <c r="H50" s="292" t="s">
        <v>536</v>
      </c>
    </row>
    <row r="51" spans="1:8" x14ac:dyDescent="0.25">
      <c r="A51" s="303" t="s">
        <v>547</v>
      </c>
      <c r="B51" s="292">
        <v>60220.980376771418</v>
      </c>
      <c r="C51" s="292" t="s">
        <v>571</v>
      </c>
      <c r="D51" s="292">
        <v>1.8999282815821601</v>
      </c>
      <c r="E51" s="296">
        <v>237.49103519777046</v>
      </c>
      <c r="F51" s="296">
        <v>98.796270642272503</v>
      </c>
      <c r="G51" s="296">
        <v>14.819440596340881</v>
      </c>
      <c r="H51" s="296" t="s">
        <v>536</v>
      </c>
    </row>
    <row r="52" spans="1:8" x14ac:dyDescent="0.25">
      <c r="A52" s="303" t="s">
        <v>548</v>
      </c>
      <c r="B52" s="292">
        <v>53106.856209771599</v>
      </c>
      <c r="C52" s="292">
        <v>5.2928930187330101</v>
      </c>
      <c r="D52" s="292">
        <v>1.34422679840838</v>
      </c>
      <c r="E52" s="296">
        <v>1461.8466432691168</v>
      </c>
      <c r="F52" s="296">
        <v>31.9253864621991</v>
      </c>
      <c r="G52" s="296">
        <v>38.837058169271103</v>
      </c>
      <c r="H52" s="296" t="s">
        <v>536</v>
      </c>
    </row>
    <row r="53" spans="1:8" x14ac:dyDescent="0.25">
      <c r="A53" s="294" t="s">
        <v>549</v>
      </c>
      <c r="B53" s="292" t="s">
        <v>511</v>
      </c>
      <c r="C53" s="292" t="s">
        <v>511</v>
      </c>
      <c r="D53" s="292" t="s">
        <v>511</v>
      </c>
      <c r="E53" s="296" t="s">
        <v>511</v>
      </c>
      <c r="F53" s="296" t="s">
        <v>511</v>
      </c>
      <c r="G53" s="296" t="s">
        <v>511</v>
      </c>
      <c r="H53" s="296" t="s">
        <v>536</v>
      </c>
    </row>
    <row r="54" spans="1:8" x14ac:dyDescent="0.25">
      <c r="A54" s="304" t="s">
        <v>3478</v>
      </c>
      <c r="B54" s="292">
        <v>230699.51036740557</v>
      </c>
      <c r="C54" s="301" t="s">
        <v>196</v>
      </c>
      <c r="D54" s="301" t="s">
        <v>196</v>
      </c>
      <c r="E54" s="301" t="s">
        <v>196</v>
      </c>
      <c r="F54" s="301" t="s">
        <v>196</v>
      </c>
      <c r="G54" s="301" t="s">
        <v>196</v>
      </c>
      <c r="H54" s="301" t="s">
        <v>196</v>
      </c>
    </row>
    <row r="55" spans="1:8" x14ac:dyDescent="0.25">
      <c r="A55" s="234" t="s">
        <v>3479</v>
      </c>
      <c r="B55" s="292" t="s">
        <v>571</v>
      </c>
      <c r="C55" s="301" t="s">
        <v>196</v>
      </c>
      <c r="D55" s="301" t="s">
        <v>196</v>
      </c>
      <c r="E55" s="301" t="s">
        <v>196</v>
      </c>
      <c r="F55" s="301" t="s">
        <v>196</v>
      </c>
      <c r="G55" s="301" t="s">
        <v>196</v>
      </c>
      <c r="H55" s="301" t="s">
        <v>196</v>
      </c>
    </row>
    <row r="56" spans="1:8" x14ac:dyDescent="0.25">
      <c r="A56" s="305" t="s">
        <v>550</v>
      </c>
      <c r="B56" s="296" t="s">
        <v>509</v>
      </c>
      <c r="C56" s="301" t="s">
        <v>196</v>
      </c>
      <c r="D56" s="301" t="s">
        <v>196</v>
      </c>
      <c r="E56" s="301" t="s">
        <v>196</v>
      </c>
      <c r="F56" s="301" t="s">
        <v>196</v>
      </c>
      <c r="G56" s="301" t="s">
        <v>196</v>
      </c>
      <c r="H56" s="301" t="s">
        <v>196</v>
      </c>
    </row>
    <row r="57" spans="1:8" x14ac:dyDescent="0.25">
      <c r="A57" s="305" t="s">
        <v>551</v>
      </c>
      <c r="B57" s="296" t="s">
        <v>509</v>
      </c>
      <c r="C57" s="301" t="s">
        <v>196</v>
      </c>
      <c r="D57" s="301" t="s">
        <v>196</v>
      </c>
      <c r="E57" s="301" t="s">
        <v>196</v>
      </c>
      <c r="F57" s="301" t="s">
        <v>196</v>
      </c>
      <c r="G57" s="301" t="s">
        <v>196</v>
      </c>
      <c r="H57" s="301" t="s">
        <v>196</v>
      </c>
    </row>
    <row r="58" spans="1:8" x14ac:dyDescent="0.25">
      <c r="C58" s="5"/>
      <c r="D58" s="5"/>
    </row>
    <row r="59" spans="1:8" x14ac:dyDescent="0.25">
      <c r="A59" s="58" t="s">
        <v>552</v>
      </c>
      <c r="B59" s="59">
        <f>B8+B50</f>
        <v>6048689.0414711749</v>
      </c>
      <c r="C59" s="59">
        <f t="shared" ref="C59:G59" si="0">C8+C50</f>
        <v>12336.648060651123</v>
      </c>
      <c r="D59" s="59">
        <f t="shared" si="0"/>
        <v>258.66228519992751</v>
      </c>
      <c r="E59" s="59">
        <f t="shared" si="0"/>
        <v>18301.073699767901</v>
      </c>
      <c r="F59" s="59">
        <f t="shared" si="0"/>
        <v>65115.232968226752</v>
      </c>
      <c r="G59" s="59">
        <f t="shared" si="0"/>
        <v>7399.0875263533071</v>
      </c>
      <c r="H59" s="59">
        <f>H8</f>
        <v>12364.091048770906</v>
      </c>
    </row>
    <row r="60" spans="1:8" x14ac:dyDescent="0.25">
      <c r="A60" s="58" t="s">
        <v>94</v>
      </c>
      <c r="B60" s="59">
        <f>B11</f>
        <v>2400057.4856406469</v>
      </c>
      <c r="C60" s="59">
        <f t="shared" ref="C60:H60" si="1">C11</f>
        <v>34.823479419570468</v>
      </c>
      <c r="D60" s="59">
        <f t="shared" si="1"/>
        <v>100.86538569159121</v>
      </c>
      <c r="E60" s="59">
        <f t="shared" si="1"/>
        <v>3434.4290996747714</v>
      </c>
      <c r="F60" s="59">
        <f t="shared" si="1"/>
        <v>581.83867235005948</v>
      </c>
      <c r="G60" s="59">
        <f t="shared" si="1"/>
        <v>43.701395420034459</v>
      </c>
      <c r="H60" s="59">
        <f t="shared" si="1"/>
        <v>9439.0432746602182</v>
      </c>
    </row>
    <row r="61" spans="1:8" x14ac:dyDescent="0.25">
      <c r="A61" s="58" t="s">
        <v>4</v>
      </c>
      <c r="B61" s="59">
        <f>SUM(B22,B50)-G293</f>
        <v>1911442.8105552257</v>
      </c>
      <c r="C61" s="59">
        <f t="shared" ref="C61:H61" si="2">SUM(C22,C50)</f>
        <v>165.57291285866268</v>
      </c>
      <c r="D61" s="59">
        <f t="shared" si="2"/>
        <v>141.22138300660743</v>
      </c>
      <c r="E61" s="59">
        <f t="shared" si="2"/>
        <v>11993.96820796089</v>
      </c>
      <c r="F61" s="59">
        <f t="shared" si="2"/>
        <v>58745.519506243923</v>
      </c>
      <c r="G61" s="59">
        <f t="shared" si="2"/>
        <v>5777.2545334153529</v>
      </c>
      <c r="H61" s="59">
        <f t="shared" si="2"/>
        <v>618.63077203361581</v>
      </c>
    </row>
    <row r="62" spans="1:8" x14ac:dyDescent="0.25">
      <c r="A62" s="58" t="s">
        <v>2452</v>
      </c>
      <c r="B62" s="59">
        <f>SUM(B29:B30)</f>
        <v>586027.53370179143</v>
      </c>
      <c r="C62" s="59">
        <f t="shared" ref="C62:H62" si="3">SUM(C29:C30)</f>
        <v>205.33512877805845</v>
      </c>
      <c r="D62" s="59">
        <f t="shared" si="3"/>
        <v>4.0983274771096498</v>
      </c>
      <c r="E62" s="59">
        <f t="shared" si="3"/>
        <v>908.26373148672474</v>
      </c>
      <c r="F62" s="59">
        <f t="shared" si="3"/>
        <v>3021.64543736223</v>
      </c>
      <c r="G62" s="59">
        <f t="shared" si="3"/>
        <v>706.60096524296171</v>
      </c>
      <c r="H62" s="59">
        <f t="shared" si="3"/>
        <v>527.57585355553215</v>
      </c>
    </row>
    <row r="63" spans="1:8" x14ac:dyDescent="0.25">
      <c r="A63" s="58" t="s">
        <v>9</v>
      </c>
      <c r="B63" s="59">
        <f>SUM(B12:B14,B35,B45,B32)+G293-G374</f>
        <v>1137620.3858851495</v>
      </c>
      <c r="C63" s="59">
        <f>SUM(C12:C14,C35,C45,C32)-H374</f>
        <v>11930.898339782843</v>
      </c>
      <c r="D63" s="59">
        <f>SUM(D12:D14,D35,D45,D32)-I374</f>
        <v>11.176634590788881</v>
      </c>
      <c r="E63" s="59">
        <f t="shared" ref="E63:H63" si="4">SUM(E12:E14,E35,E45,E32)</f>
        <v>1964.4126606455166</v>
      </c>
      <c r="F63" s="59">
        <f t="shared" si="4"/>
        <v>2766.2293522705422</v>
      </c>
      <c r="G63" s="59">
        <f t="shared" si="4"/>
        <v>871.53063227495795</v>
      </c>
      <c r="H63" s="59">
        <f t="shared" si="4"/>
        <v>1778.8411485215402</v>
      </c>
    </row>
    <row r="64" spans="1:8" x14ac:dyDescent="0.25">
      <c r="A64" s="58" t="s">
        <v>136</v>
      </c>
      <c r="B64" s="59">
        <f>B31</f>
        <v>257.90976890459297</v>
      </c>
      <c r="C64" s="59">
        <f t="shared" ref="C64:H64" si="5">C31</f>
        <v>1.300499353749E-2</v>
      </c>
      <c r="D64" s="59">
        <f t="shared" si="5"/>
        <v>1.87845249299E-3</v>
      </c>
      <c r="E64" s="59" t="str">
        <f t="shared" si="5"/>
        <v>IE</v>
      </c>
      <c r="F64" s="59" t="str">
        <f t="shared" si="5"/>
        <v>IE</v>
      </c>
      <c r="G64" s="59" t="str">
        <f t="shared" si="5"/>
        <v>IE</v>
      </c>
      <c r="H64" s="59" t="str">
        <f t="shared" si="5"/>
        <v>IE</v>
      </c>
    </row>
    <row r="65" spans="1:10" x14ac:dyDescent="0.25">
      <c r="A65" s="58" t="s">
        <v>3160</v>
      </c>
      <c r="B65" s="59">
        <f>G374</f>
        <v>13282.915919456782</v>
      </c>
      <c r="C65" s="59">
        <f t="shared" ref="C65:D65" si="6">H374</f>
        <v>5.1948184495699996E-3</v>
      </c>
      <c r="D65" s="59">
        <f t="shared" si="6"/>
        <v>1.29867598133739</v>
      </c>
      <c r="E65" s="59"/>
      <c r="F65" s="59"/>
      <c r="G65" s="59"/>
      <c r="H65" s="59"/>
    </row>
    <row r="66" spans="1:10" ht="60" x14ac:dyDescent="0.25">
      <c r="A66" s="1" t="s">
        <v>3161</v>
      </c>
      <c r="B66" s="5"/>
      <c r="C66" s="5"/>
      <c r="D66" s="5"/>
      <c r="E66" s="5"/>
      <c r="F66" s="5"/>
      <c r="G66" s="5"/>
      <c r="H66" s="5"/>
    </row>
    <row r="67" spans="1:10" ht="15.75" thickBot="1" x14ac:dyDescent="0.3">
      <c r="B67" s="89"/>
      <c r="C67" s="89"/>
      <c r="D67" s="89"/>
      <c r="E67" s="89"/>
      <c r="F67" s="89"/>
      <c r="G67" s="89"/>
      <c r="H67" s="89"/>
    </row>
    <row r="68" spans="1:10" ht="15.75" x14ac:dyDescent="0.25">
      <c r="A68" s="414" t="s">
        <v>553</v>
      </c>
      <c r="B68" s="415"/>
      <c r="C68" s="235"/>
      <c r="D68" s="235"/>
      <c r="E68" s="235"/>
      <c r="F68" s="235"/>
      <c r="G68" s="235"/>
      <c r="H68" s="235"/>
      <c r="I68" s="62"/>
      <c r="J68" s="57" t="s">
        <v>493</v>
      </c>
    </row>
    <row r="69" spans="1:10" ht="15.75" x14ac:dyDescent="0.25">
      <c r="A69" s="56" t="s">
        <v>554</v>
      </c>
      <c r="B69" s="60"/>
      <c r="C69" s="61"/>
      <c r="D69" s="61"/>
      <c r="E69" s="61"/>
      <c r="F69" s="61"/>
      <c r="G69" s="61"/>
      <c r="H69" s="61"/>
      <c r="I69" s="62"/>
      <c r="J69" s="57" t="s">
        <v>3480</v>
      </c>
    </row>
    <row r="70" spans="1:10" ht="15.75" x14ac:dyDescent="0.25">
      <c r="A70" s="56"/>
      <c r="B70" s="60"/>
      <c r="C70" s="61"/>
      <c r="D70" s="61"/>
      <c r="E70" s="61"/>
      <c r="F70" s="61"/>
      <c r="G70" s="61"/>
      <c r="H70" s="57"/>
      <c r="I70" s="62"/>
      <c r="J70" s="57" t="s">
        <v>494</v>
      </c>
    </row>
    <row r="71" spans="1:10" x14ac:dyDescent="0.25">
      <c r="A71" s="416" t="s">
        <v>495</v>
      </c>
      <c r="B71" s="419" t="s">
        <v>555</v>
      </c>
      <c r="C71" s="420"/>
      <c r="D71" s="419" t="s">
        <v>556</v>
      </c>
      <c r="E71" s="421"/>
      <c r="F71" s="422"/>
      <c r="G71" s="419" t="s">
        <v>557</v>
      </c>
      <c r="H71" s="423"/>
      <c r="I71" s="423"/>
      <c r="J71" s="420"/>
    </row>
    <row r="72" spans="1:10" x14ac:dyDescent="0.25">
      <c r="A72" s="417"/>
      <c r="B72" s="424" t="s">
        <v>558</v>
      </c>
      <c r="C72" s="425"/>
      <c r="D72" s="428" t="s">
        <v>559</v>
      </c>
      <c r="E72" s="424" t="s">
        <v>497</v>
      </c>
      <c r="F72" s="425" t="s">
        <v>498</v>
      </c>
      <c r="G72" s="428" t="s">
        <v>560</v>
      </c>
      <c r="H72" s="428" t="s">
        <v>497</v>
      </c>
      <c r="I72" s="428" t="s">
        <v>498</v>
      </c>
      <c r="J72" s="286" t="s">
        <v>496</v>
      </c>
    </row>
    <row r="73" spans="1:10" x14ac:dyDescent="0.25">
      <c r="A73" s="417"/>
      <c r="B73" s="426"/>
      <c r="C73" s="427"/>
      <c r="D73" s="429"/>
      <c r="E73" s="426"/>
      <c r="F73" s="427"/>
      <c r="G73" s="430"/>
      <c r="H73" s="429"/>
      <c r="I73" s="429"/>
      <c r="J73" s="286" t="s">
        <v>561</v>
      </c>
    </row>
    <row r="74" spans="1:10" ht="15.75" thickBot="1" x14ac:dyDescent="0.3">
      <c r="A74" s="418"/>
      <c r="B74" s="289" t="s">
        <v>562</v>
      </c>
      <c r="C74" s="63" t="s">
        <v>563</v>
      </c>
      <c r="D74" s="63" t="s">
        <v>564</v>
      </c>
      <c r="E74" s="436" t="s">
        <v>565</v>
      </c>
      <c r="F74" s="437"/>
      <c r="G74" s="436" t="s">
        <v>503</v>
      </c>
      <c r="H74" s="434"/>
      <c r="I74" s="434"/>
      <c r="J74" s="435"/>
    </row>
    <row r="75" spans="1:10" ht="15.75" thickTop="1" x14ac:dyDescent="0.25">
      <c r="A75" s="64" t="s">
        <v>566</v>
      </c>
      <c r="B75" s="350">
        <v>91119552.110468924</v>
      </c>
      <c r="C75" s="350" t="s">
        <v>567</v>
      </c>
      <c r="D75" s="351" t="s">
        <v>196</v>
      </c>
      <c r="E75" s="351" t="s">
        <v>196</v>
      </c>
      <c r="F75" s="351" t="s">
        <v>196</v>
      </c>
      <c r="G75" s="350">
        <v>5894246.3300794624</v>
      </c>
      <c r="H75" s="350">
        <v>474.07141405218891</v>
      </c>
      <c r="I75" s="350">
        <v>255.32625983564566</v>
      </c>
      <c r="J75" s="350" t="s">
        <v>571</v>
      </c>
    </row>
    <row r="76" spans="1:10" x14ac:dyDescent="0.25">
      <c r="A76" s="306" t="s">
        <v>568</v>
      </c>
      <c r="B76" s="350">
        <v>39518350.449221194</v>
      </c>
      <c r="C76" s="350" t="s">
        <v>567</v>
      </c>
      <c r="D76" s="350">
        <v>62.818550609275022</v>
      </c>
      <c r="E76" s="350">
        <v>4.71081601067928</v>
      </c>
      <c r="F76" s="350">
        <v>3.6043774931421502</v>
      </c>
      <c r="G76" s="350">
        <v>2482485.4976894674</v>
      </c>
      <c r="H76" s="350">
        <v>186.16367801182585</v>
      </c>
      <c r="I76" s="350">
        <v>142.439052925277</v>
      </c>
      <c r="J76" s="350" t="s">
        <v>509</v>
      </c>
    </row>
    <row r="77" spans="1:10" x14ac:dyDescent="0.25">
      <c r="A77" s="306" t="s">
        <v>569</v>
      </c>
      <c r="B77" s="350">
        <v>23547856.46013758</v>
      </c>
      <c r="C77" s="350" t="s">
        <v>567</v>
      </c>
      <c r="D77" s="350">
        <v>90.390222007608685</v>
      </c>
      <c r="E77" s="350">
        <v>1.3293847084140999</v>
      </c>
      <c r="F77" s="350">
        <v>4.0838943275543604</v>
      </c>
      <c r="G77" s="350">
        <v>2128495.9732351382</v>
      </c>
      <c r="H77" s="350">
        <v>31.304160294037182</v>
      </c>
      <c r="I77" s="350">
        <v>96.166957423620104</v>
      </c>
      <c r="J77" s="350" t="s">
        <v>509</v>
      </c>
    </row>
    <row r="78" spans="1:10" x14ac:dyDescent="0.25">
      <c r="A78" s="306" t="s">
        <v>570</v>
      </c>
      <c r="B78" s="350">
        <v>25079732.293968797</v>
      </c>
      <c r="C78" s="350" t="s">
        <v>567</v>
      </c>
      <c r="D78" s="350">
        <v>50.61939699547608</v>
      </c>
      <c r="E78" s="350">
        <v>2.9025747542863098</v>
      </c>
      <c r="F78" s="350">
        <v>0.31864834210840998</v>
      </c>
      <c r="G78" s="350">
        <v>1269520.9255286683</v>
      </c>
      <c r="H78" s="350">
        <v>72.795797800732927</v>
      </c>
      <c r="I78" s="350">
        <v>7.9916151159959297</v>
      </c>
      <c r="J78" s="350" t="s">
        <v>509</v>
      </c>
    </row>
    <row r="79" spans="1:10" x14ac:dyDescent="0.25">
      <c r="A79" s="306" t="s">
        <v>3287</v>
      </c>
      <c r="B79" s="350">
        <v>353451.33084586024</v>
      </c>
      <c r="C79" s="350" t="s">
        <v>567</v>
      </c>
      <c r="D79" s="350">
        <v>38.884939528440349</v>
      </c>
      <c r="E79" s="350">
        <v>1.469740809049E-2</v>
      </c>
      <c r="F79" s="350">
        <v>3.6742710183873699</v>
      </c>
      <c r="G79" s="350">
        <v>13743.93362618804</v>
      </c>
      <c r="H79" s="350">
        <v>5.1948184495699996E-3</v>
      </c>
      <c r="I79" s="350">
        <v>1.29867598133739</v>
      </c>
      <c r="J79" s="350" t="s">
        <v>571</v>
      </c>
    </row>
    <row r="80" spans="1:10" x14ac:dyDescent="0.25">
      <c r="A80" s="306" t="s">
        <v>3288</v>
      </c>
      <c r="B80" s="350" t="s">
        <v>538</v>
      </c>
      <c r="C80" s="350" t="s">
        <v>567</v>
      </c>
      <c r="D80" s="350" t="s">
        <v>538</v>
      </c>
      <c r="E80" s="350" t="s">
        <v>538</v>
      </c>
      <c r="F80" s="350" t="s">
        <v>538</v>
      </c>
      <c r="G80" s="350" t="s">
        <v>538</v>
      </c>
      <c r="H80" s="350" t="s">
        <v>538</v>
      </c>
      <c r="I80" s="350" t="s">
        <v>538</v>
      </c>
      <c r="J80" s="350" t="s">
        <v>538</v>
      </c>
    </row>
    <row r="81" spans="1:10" x14ac:dyDescent="0.25">
      <c r="A81" s="306" t="s">
        <v>3289</v>
      </c>
      <c r="B81" s="350">
        <v>2620161.5762954974</v>
      </c>
      <c r="C81" s="350" t="s">
        <v>567</v>
      </c>
      <c r="D81" s="350">
        <v>88.047818292785962</v>
      </c>
      <c r="E81" s="350">
        <v>70.149331548862634</v>
      </c>
      <c r="F81" s="350">
        <v>2.8356871028999802</v>
      </c>
      <c r="G81" s="351" t="s">
        <v>196</v>
      </c>
      <c r="H81" s="350">
        <v>183.80258312714338</v>
      </c>
      <c r="I81" s="350">
        <v>7.4299583894152299</v>
      </c>
      <c r="J81" s="350" t="s">
        <v>509</v>
      </c>
    </row>
    <row r="82" spans="1:10" x14ac:dyDescent="0.25">
      <c r="A82" s="307" t="s">
        <v>572</v>
      </c>
      <c r="B82" s="350">
        <v>32351773.409563068</v>
      </c>
      <c r="C82" s="350" t="s">
        <v>567</v>
      </c>
      <c r="D82" s="351" t="s">
        <v>196</v>
      </c>
      <c r="E82" s="351" t="s">
        <v>196</v>
      </c>
      <c r="F82" s="351" t="s">
        <v>196</v>
      </c>
      <c r="G82" s="350">
        <v>2540094.5307982946</v>
      </c>
      <c r="H82" s="350">
        <v>37.656050059714502</v>
      </c>
      <c r="I82" s="350">
        <v>101.32241952488565</v>
      </c>
      <c r="J82" s="350" t="s">
        <v>571</v>
      </c>
    </row>
    <row r="83" spans="1:10" x14ac:dyDescent="0.25">
      <c r="A83" s="308" t="s">
        <v>568</v>
      </c>
      <c r="B83" s="350">
        <v>1343810.0384583769</v>
      </c>
      <c r="C83" s="350" t="s">
        <v>567</v>
      </c>
      <c r="D83" s="350">
        <v>75.928141051021797</v>
      </c>
      <c r="E83" s="350">
        <v>0.76379847184557004</v>
      </c>
      <c r="F83" s="350">
        <v>0.35425092693756</v>
      </c>
      <c r="G83" s="350">
        <v>102032.99814584665</v>
      </c>
      <c r="H83" s="350">
        <v>1.02640005382524</v>
      </c>
      <c r="I83" s="350">
        <v>0.47604595175188003</v>
      </c>
      <c r="J83" s="350" t="s">
        <v>509</v>
      </c>
    </row>
    <row r="84" spans="1:10" x14ac:dyDescent="0.25">
      <c r="A84" s="308" t="s">
        <v>569</v>
      </c>
      <c r="B84" s="350">
        <v>21964918.19043801</v>
      </c>
      <c r="C84" s="350" t="s">
        <v>567</v>
      </c>
      <c r="D84" s="350">
        <v>90.62078968100333</v>
      </c>
      <c r="E84" s="350">
        <v>0.73257570335638</v>
      </c>
      <c r="F84" s="350">
        <v>4.2890443345528002</v>
      </c>
      <c r="G84" s="350">
        <v>1990478.2316961272</v>
      </c>
      <c r="H84" s="350">
        <v>16.09096539252544</v>
      </c>
      <c r="I84" s="350">
        <v>94.208507923613965</v>
      </c>
      <c r="J84" s="350" t="s">
        <v>509</v>
      </c>
    </row>
    <row r="85" spans="1:10" x14ac:dyDescent="0.25">
      <c r="A85" s="308" t="s">
        <v>570</v>
      </c>
      <c r="B85" s="350">
        <v>8795000.2471165303</v>
      </c>
      <c r="C85" s="350" t="s">
        <v>567</v>
      </c>
      <c r="D85" s="350">
        <v>50.838234302060421</v>
      </c>
      <c r="E85" s="350">
        <v>2.3338941529224702</v>
      </c>
      <c r="F85" s="350">
        <v>0.75335764658167004</v>
      </c>
      <c r="G85" s="350">
        <v>447122.28324958944</v>
      </c>
      <c r="H85" s="350">
        <v>20.526599651696909</v>
      </c>
      <c r="I85" s="350">
        <v>6.6257806878528998</v>
      </c>
      <c r="J85" s="350" t="s">
        <v>509</v>
      </c>
    </row>
    <row r="86" spans="1:10" x14ac:dyDescent="0.25">
      <c r="A86" s="308" t="s">
        <v>3287</v>
      </c>
      <c r="B86" s="350">
        <v>52888.087323471489</v>
      </c>
      <c r="C86" s="350" t="s">
        <v>567</v>
      </c>
      <c r="D86" s="350">
        <v>8.7168534553273496</v>
      </c>
      <c r="E86" s="350" t="s">
        <v>3167</v>
      </c>
      <c r="F86" s="350" t="s">
        <v>3167</v>
      </c>
      <c r="G86" s="350">
        <v>461.01770673125719</v>
      </c>
      <c r="H86" s="350" t="s">
        <v>3167</v>
      </c>
      <c r="I86" s="350" t="s">
        <v>3167</v>
      </c>
      <c r="J86" s="350" t="s">
        <v>571</v>
      </c>
    </row>
    <row r="87" spans="1:10" x14ac:dyDescent="0.25">
      <c r="A87" s="308" t="s">
        <v>3288</v>
      </c>
      <c r="B87" s="350" t="s">
        <v>538</v>
      </c>
      <c r="C87" s="350" t="s">
        <v>567</v>
      </c>
      <c r="D87" s="350" t="s">
        <v>538</v>
      </c>
      <c r="E87" s="350" t="s">
        <v>538</v>
      </c>
      <c r="F87" s="350" t="s">
        <v>538</v>
      </c>
      <c r="G87" s="350" t="s">
        <v>538</v>
      </c>
      <c r="H87" s="350" t="s">
        <v>538</v>
      </c>
      <c r="I87" s="350" t="s">
        <v>538</v>
      </c>
      <c r="J87" s="350" t="s">
        <v>538</v>
      </c>
    </row>
    <row r="88" spans="1:10" x14ac:dyDescent="0.25">
      <c r="A88" s="308" t="s">
        <v>3289</v>
      </c>
      <c r="B88" s="350">
        <v>195156.84622667928</v>
      </c>
      <c r="C88" s="350" t="s">
        <v>567</v>
      </c>
      <c r="D88" s="350">
        <v>97.735736802039924</v>
      </c>
      <c r="E88" s="350">
        <v>6.192435418265E-2</v>
      </c>
      <c r="F88" s="350">
        <v>6.192435418265E-2</v>
      </c>
      <c r="G88" s="350">
        <v>19073.798157926904</v>
      </c>
      <c r="H88" s="350">
        <v>1.2084961666909999E-2</v>
      </c>
      <c r="I88" s="350">
        <v>1.2084961666909999E-2</v>
      </c>
      <c r="J88" s="350" t="s">
        <v>509</v>
      </c>
    </row>
    <row r="89" spans="1:10" x14ac:dyDescent="0.25">
      <c r="A89" s="309" t="s">
        <v>3290</v>
      </c>
      <c r="B89" s="350">
        <v>29762022.261531696</v>
      </c>
      <c r="C89" s="350" t="s">
        <v>567</v>
      </c>
      <c r="D89" s="351" t="s">
        <v>196</v>
      </c>
      <c r="E89" s="351" t="s">
        <v>196</v>
      </c>
      <c r="F89" s="351" t="s">
        <v>196</v>
      </c>
      <c r="G89" s="350">
        <v>2400057.4856406469</v>
      </c>
      <c r="H89" s="350">
        <v>34.823479419570468</v>
      </c>
      <c r="I89" s="350">
        <v>100.86538569159121</v>
      </c>
      <c r="J89" s="350" t="s">
        <v>571</v>
      </c>
    </row>
    <row r="90" spans="1:10" x14ac:dyDescent="0.25">
      <c r="A90" s="308" t="s">
        <v>568</v>
      </c>
      <c r="B90" s="350">
        <v>1289345.7754762077</v>
      </c>
      <c r="C90" s="350" t="s">
        <v>567</v>
      </c>
      <c r="D90" s="350">
        <v>75.981710695644367</v>
      </c>
      <c r="E90" s="350">
        <v>0.66331306705496995</v>
      </c>
      <c r="F90" s="350">
        <v>0.25283307148143003</v>
      </c>
      <c r="G90" s="350">
        <v>97966.697698884454</v>
      </c>
      <c r="H90" s="350">
        <v>0.85523990082548995</v>
      </c>
      <c r="I90" s="350">
        <v>0.32598925261525002</v>
      </c>
      <c r="J90" s="350" t="s">
        <v>509</v>
      </c>
    </row>
    <row r="91" spans="1:10" x14ac:dyDescent="0.25">
      <c r="A91" s="308" t="s">
        <v>569</v>
      </c>
      <c r="B91" s="350">
        <v>21878947.484241422</v>
      </c>
      <c r="C91" s="350" t="s">
        <v>567</v>
      </c>
      <c r="D91" s="350">
        <v>90.624623010701626</v>
      </c>
      <c r="E91" s="350">
        <v>0.69812515865578995</v>
      </c>
      <c r="F91" s="350">
        <v>4.3002982540659396</v>
      </c>
      <c r="G91" s="350">
        <v>1982771.3676303178</v>
      </c>
      <c r="H91" s="350">
        <v>15.27424368365784</v>
      </c>
      <c r="I91" s="350">
        <v>94.085999667283815</v>
      </c>
      <c r="J91" s="350" t="s">
        <v>509</v>
      </c>
    </row>
    <row r="92" spans="1:10" x14ac:dyDescent="0.25">
      <c r="A92" s="308" t="s">
        <v>570</v>
      </c>
      <c r="B92" s="350">
        <v>6345684.0682639154</v>
      </c>
      <c r="C92" s="350" t="s">
        <v>567</v>
      </c>
      <c r="D92" s="350">
        <v>50.248073994006518</v>
      </c>
      <c r="E92" s="350">
        <v>2.9440341927598199</v>
      </c>
      <c r="F92" s="350">
        <v>1.01506972939916</v>
      </c>
      <c r="G92" s="350">
        <v>318858.40260471357</v>
      </c>
      <c r="H92" s="350">
        <v>18.681910873420229</v>
      </c>
      <c r="I92" s="350">
        <v>6.4413118100252298</v>
      </c>
      <c r="J92" s="350" t="s">
        <v>509</v>
      </c>
    </row>
    <row r="93" spans="1:10" x14ac:dyDescent="0.25">
      <c r="A93" s="308" t="s">
        <v>3287</v>
      </c>
      <c r="B93" s="350">
        <v>52888.087323471489</v>
      </c>
      <c r="C93" s="350" t="s">
        <v>567</v>
      </c>
      <c r="D93" s="350">
        <v>8.7168534553273496</v>
      </c>
      <c r="E93" s="350" t="s">
        <v>543</v>
      </c>
      <c r="F93" s="350" t="s">
        <v>543</v>
      </c>
      <c r="G93" s="350">
        <v>461.01770673125719</v>
      </c>
      <c r="H93" s="350" t="s">
        <v>543</v>
      </c>
      <c r="I93" s="350" t="s">
        <v>543</v>
      </c>
      <c r="J93" s="350" t="s">
        <v>509</v>
      </c>
    </row>
    <row r="94" spans="1:10" x14ac:dyDescent="0.25">
      <c r="A94" s="308" t="s">
        <v>3288</v>
      </c>
      <c r="B94" s="350" t="s">
        <v>538</v>
      </c>
      <c r="C94" s="350" t="s">
        <v>567</v>
      </c>
      <c r="D94" s="350" t="s">
        <v>538</v>
      </c>
      <c r="E94" s="350" t="s">
        <v>538</v>
      </c>
      <c r="F94" s="350" t="s">
        <v>538</v>
      </c>
      <c r="G94" s="350" t="s">
        <v>538</v>
      </c>
      <c r="H94" s="350" t="s">
        <v>538</v>
      </c>
      <c r="I94" s="350" t="s">
        <v>538</v>
      </c>
      <c r="J94" s="350" t="s">
        <v>538</v>
      </c>
    </row>
    <row r="95" spans="1:10" x14ac:dyDescent="0.25">
      <c r="A95" s="308" t="s">
        <v>3289</v>
      </c>
      <c r="B95" s="350">
        <v>195156.84622667928</v>
      </c>
      <c r="C95" s="350" t="s">
        <v>567</v>
      </c>
      <c r="D95" s="350">
        <v>97.735736802039924</v>
      </c>
      <c r="E95" s="350">
        <v>6.192435418265E-2</v>
      </c>
      <c r="F95" s="350">
        <v>6.192435418265E-2</v>
      </c>
      <c r="G95" s="350">
        <v>19073.798157926904</v>
      </c>
      <c r="H95" s="350">
        <v>1.2084961666909999E-2</v>
      </c>
      <c r="I95" s="350">
        <v>1.2084961666909999E-2</v>
      </c>
      <c r="J95" s="350" t="s">
        <v>509</v>
      </c>
    </row>
    <row r="96" spans="1:10" x14ac:dyDescent="0.25">
      <c r="A96" s="310" t="s">
        <v>573</v>
      </c>
      <c r="B96" s="350">
        <v>29762022.261531696</v>
      </c>
      <c r="C96" s="350" t="s">
        <v>567</v>
      </c>
      <c r="D96" s="351" t="s">
        <v>196</v>
      </c>
      <c r="E96" s="351" t="s">
        <v>196</v>
      </c>
      <c r="F96" s="351" t="s">
        <v>196</v>
      </c>
      <c r="G96" s="350">
        <v>2400057.4856406469</v>
      </c>
      <c r="H96" s="350">
        <v>34.823479419570468</v>
      </c>
      <c r="I96" s="350">
        <v>100.86538569159121</v>
      </c>
      <c r="J96" s="350" t="s">
        <v>571</v>
      </c>
    </row>
    <row r="97" spans="1:10" x14ac:dyDescent="0.25">
      <c r="A97" s="311" t="s">
        <v>574</v>
      </c>
      <c r="B97" s="352">
        <v>1289345.7754762077</v>
      </c>
      <c r="C97" s="350" t="s">
        <v>567</v>
      </c>
      <c r="D97" s="350">
        <v>75.981710695644367</v>
      </c>
      <c r="E97" s="350">
        <v>0.66331306705496995</v>
      </c>
      <c r="F97" s="350">
        <v>0.25283307148143003</v>
      </c>
      <c r="G97" s="352">
        <v>97966.697698884454</v>
      </c>
      <c r="H97" s="352">
        <v>0.85523990082548995</v>
      </c>
      <c r="I97" s="352">
        <v>0.32598925261525002</v>
      </c>
      <c r="J97" s="352" t="s">
        <v>509</v>
      </c>
    </row>
    <row r="98" spans="1:10" x14ac:dyDescent="0.25">
      <c r="A98" s="311" t="s">
        <v>575</v>
      </c>
      <c r="B98" s="352">
        <v>21878947.484241422</v>
      </c>
      <c r="C98" s="350" t="s">
        <v>567</v>
      </c>
      <c r="D98" s="350">
        <v>90.624623010701626</v>
      </c>
      <c r="E98" s="350">
        <v>0.69812515865578995</v>
      </c>
      <c r="F98" s="350">
        <v>4.3002982540659396</v>
      </c>
      <c r="G98" s="352">
        <v>1982771.3676303178</v>
      </c>
      <c r="H98" s="352">
        <v>15.27424368365784</v>
      </c>
      <c r="I98" s="352">
        <v>94.085999667283815</v>
      </c>
      <c r="J98" s="352" t="s">
        <v>509</v>
      </c>
    </row>
    <row r="99" spans="1:10" x14ac:dyDescent="0.25">
      <c r="A99" s="311" t="s">
        <v>576</v>
      </c>
      <c r="B99" s="352">
        <v>6345684.0682639154</v>
      </c>
      <c r="C99" s="350" t="s">
        <v>567</v>
      </c>
      <c r="D99" s="350">
        <v>50.248073994006518</v>
      </c>
      <c r="E99" s="350">
        <v>2.9440341927598199</v>
      </c>
      <c r="F99" s="350">
        <v>1.01506972939916</v>
      </c>
      <c r="G99" s="352">
        <v>318858.40260471357</v>
      </c>
      <c r="H99" s="352">
        <v>18.681910873420229</v>
      </c>
      <c r="I99" s="352">
        <v>6.4413118100252298</v>
      </c>
      <c r="J99" s="352" t="s">
        <v>509</v>
      </c>
    </row>
    <row r="100" spans="1:10" x14ac:dyDescent="0.25">
      <c r="A100" s="311" t="s">
        <v>577</v>
      </c>
      <c r="B100" s="352">
        <v>52888.087323471489</v>
      </c>
      <c r="C100" s="350" t="s">
        <v>567</v>
      </c>
      <c r="D100" s="350">
        <v>8.7168534553273496</v>
      </c>
      <c r="E100" s="350" t="s">
        <v>509</v>
      </c>
      <c r="F100" s="350" t="s">
        <v>509</v>
      </c>
      <c r="G100" s="352">
        <v>461.01770673125719</v>
      </c>
      <c r="H100" s="352" t="s">
        <v>509</v>
      </c>
      <c r="I100" s="352" t="s">
        <v>509</v>
      </c>
      <c r="J100" s="352" t="s">
        <v>509</v>
      </c>
    </row>
    <row r="101" spans="1:10" x14ac:dyDescent="0.25">
      <c r="A101" s="311" t="s">
        <v>578</v>
      </c>
      <c r="B101" s="352" t="s">
        <v>538</v>
      </c>
      <c r="C101" s="350" t="s">
        <v>567</v>
      </c>
      <c r="D101" s="350" t="s">
        <v>538</v>
      </c>
      <c r="E101" s="350" t="s">
        <v>538</v>
      </c>
      <c r="F101" s="350" t="s">
        <v>538</v>
      </c>
      <c r="G101" s="352" t="s">
        <v>538</v>
      </c>
      <c r="H101" s="352" t="s">
        <v>538</v>
      </c>
      <c r="I101" s="352" t="s">
        <v>538</v>
      </c>
      <c r="J101" s="352" t="s">
        <v>538</v>
      </c>
    </row>
    <row r="102" spans="1:10" x14ac:dyDescent="0.25">
      <c r="A102" s="311" t="s">
        <v>93</v>
      </c>
      <c r="B102" s="352">
        <v>195156.84622667928</v>
      </c>
      <c r="C102" s="350" t="s">
        <v>567</v>
      </c>
      <c r="D102" s="350">
        <v>97.735736802039924</v>
      </c>
      <c r="E102" s="350">
        <v>6.192435418265E-2</v>
      </c>
      <c r="F102" s="350">
        <v>6.192435418265E-2</v>
      </c>
      <c r="G102" s="352">
        <v>19073.798157926904</v>
      </c>
      <c r="H102" s="352">
        <v>1.2084961666909999E-2</v>
      </c>
      <c r="I102" s="352">
        <v>1.2084961666909999E-2</v>
      </c>
      <c r="J102" s="352" t="s">
        <v>509</v>
      </c>
    </row>
    <row r="103" spans="1:10" x14ac:dyDescent="0.25">
      <c r="A103" s="310" t="s">
        <v>579</v>
      </c>
      <c r="B103" s="350" t="s">
        <v>3168</v>
      </c>
      <c r="C103" s="350" t="s">
        <v>567</v>
      </c>
      <c r="D103" s="351" t="s">
        <v>196</v>
      </c>
      <c r="E103" s="351" t="s">
        <v>196</v>
      </c>
      <c r="F103" s="351" t="s">
        <v>196</v>
      </c>
      <c r="G103" s="350" t="s">
        <v>3168</v>
      </c>
      <c r="H103" s="350" t="s">
        <v>583</v>
      </c>
      <c r="I103" s="350" t="s">
        <v>583</v>
      </c>
      <c r="J103" s="350" t="s">
        <v>571</v>
      </c>
    </row>
    <row r="104" spans="1:10" x14ac:dyDescent="0.25">
      <c r="A104" s="311" t="s">
        <v>574</v>
      </c>
      <c r="B104" s="352" t="s">
        <v>511</v>
      </c>
      <c r="C104" s="350" t="s">
        <v>567</v>
      </c>
      <c r="D104" s="350" t="s">
        <v>543</v>
      </c>
      <c r="E104" s="350" t="s">
        <v>511</v>
      </c>
      <c r="F104" s="350" t="s">
        <v>511</v>
      </c>
      <c r="G104" s="352" t="s">
        <v>511</v>
      </c>
      <c r="H104" s="352" t="s">
        <v>511</v>
      </c>
      <c r="I104" s="352" t="s">
        <v>511</v>
      </c>
      <c r="J104" s="352" t="s">
        <v>509</v>
      </c>
    </row>
    <row r="105" spans="1:10" x14ac:dyDescent="0.25">
      <c r="A105" s="311" t="s">
        <v>575</v>
      </c>
      <c r="B105" s="352" t="s">
        <v>511</v>
      </c>
      <c r="C105" s="350" t="s">
        <v>567</v>
      </c>
      <c r="D105" s="350" t="s">
        <v>543</v>
      </c>
      <c r="E105" s="350" t="s">
        <v>511</v>
      </c>
      <c r="F105" s="350" t="s">
        <v>511</v>
      </c>
      <c r="G105" s="352" t="s">
        <v>511</v>
      </c>
      <c r="H105" s="352" t="s">
        <v>511</v>
      </c>
      <c r="I105" s="352" t="s">
        <v>511</v>
      </c>
      <c r="J105" s="352" t="s">
        <v>509</v>
      </c>
    </row>
    <row r="106" spans="1:10" x14ac:dyDescent="0.25">
      <c r="A106" s="311" t="s">
        <v>576</v>
      </c>
      <c r="B106" s="352" t="s">
        <v>511</v>
      </c>
      <c r="C106" s="350" t="s">
        <v>567</v>
      </c>
      <c r="D106" s="350" t="s">
        <v>543</v>
      </c>
      <c r="E106" s="350" t="s">
        <v>511</v>
      </c>
      <c r="F106" s="350" t="s">
        <v>511</v>
      </c>
      <c r="G106" s="352" t="s">
        <v>511</v>
      </c>
      <c r="H106" s="352" t="s">
        <v>511</v>
      </c>
      <c r="I106" s="352" t="s">
        <v>511</v>
      </c>
      <c r="J106" s="352" t="s">
        <v>509</v>
      </c>
    </row>
    <row r="107" spans="1:10" x14ac:dyDescent="0.25">
      <c r="A107" s="311" t="s">
        <v>577</v>
      </c>
      <c r="B107" s="352" t="s">
        <v>511</v>
      </c>
      <c r="C107" s="350" t="s">
        <v>567</v>
      </c>
      <c r="D107" s="350" t="s">
        <v>543</v>
      </c>
      <c r="E107" s="350" t="s">
        <v>511</v>
      </c>
      <c r="F107" s="350" t="s">
        <v>511</v>
      </c>
      <c r="G107" s="352" t="s">
        <v>511</v>
      </c>
      <c r="H107" s="352" t="s">
        <v>511</v>
      </c>
      <c r="I107" s="352" t="s">
        <v>511</v>
      </c>
      <c r="J107" s="352" t="s">
        <v>509</v>
      </c>
    </row>
    <row r="108" spans="1:10" x14ac:dyDescent="0.25">
      <c r="A108" s="311" t="s">
        <v>578</v>
      </c>
      <c r="B108" s="352" t="s">
        <v>538</v>
      </c>
      <c r="C108" s="350" t="s">
        <v>567</v>
      </c>
      <c r="D108" s="350" t="s">
        <v>538</v>
      </c>
      <c r="E108" s="350" t="s">
        <v>538</v>
      </c>
      <c r="F108" s="350" t="s">
        <v>538</v>
      </c>
      <c r="G108" s="352" t="s">
        <v>538</v>
      </c>
      <c r="H108" s="352" t="s">
        <v>538</v>
      </c>
      <c r="I108" s="352" t="s">
        <v>538</v>
      </c>
      <c r="J108" s="352" t="s">
        <v>538</v>
      </c>
    </row>
    <row r="109" spans="1:10" x14ac:dyDescent="0.25">
      <c r="A109" s="311" t="s">
        <v>93</v>
      </c>
      <c r="B109" s="352" t="s">
        <v>511</v>
      </c>
      <c r="C109" s="350" t="s">
        <v>567</v>
      </c>
      <c r="D109" s="350" t="s">
        <v>543</v>
      </c>
      <c r="E109" s="350" t="s">
        <v>511</v>
      </c>
      <c r="F109" s="350" t="s">
        <v>511</v>
      </c>
      <c r="G109" s="352" t="s">
        <v>511</v>
      </c>
      <c r="H109" s="352" t="s">
        <v>511</v>
      </c>
      <c r="I109" s="352" t="s">
        <v>511</v>
      </c>
      <c r="J109" s="352" t="s">
        <v>509</v>
      </c>
    </row>
    <row r="110" spans="1:10" x14ac:dyDescent="0.25">
      <c r="A110" s="310" t="s">
        <v>580</v>
      </c>
      <c r="B110" s="350" t="s">
        <v>3168</v>
      </c>
      <c r="C110" s="350" t="s">
        <v>567</v>
      </c>
      <c r="D110" s="351" t="s">
        <v>196</v>
      </c>
      <c r="E110" s="351" t="s">
        <v>196</v>
      </c>
      <c r="F110" s="351" t="s">
        <v>196</v>
      </c>
      <c r="G110" s="350" t="s">
        <v>583</v>
      </c>
      <c r="H110" s="350" t="s">
        <v>3168</v>
      </c>
      <c r="I110" s="350" t="s">
        <v>583</v>
      </c>
      <c r="J110" s="350" t="s">
        <v>571</v>
      </c>
    </row>
    <row r="111" spans="1:10" x14ac:dyDescent="0.25">
      <c r="A111" s="311" t="s">
        <v>574</v>
      </c>
      <c r="B111" s="352" t="s">
        <v>511</v>
      </c>
      <c r="C111" s="350" t="s">
        <v>567</v>
      </c>
      <c r="D111" s="350" t="s">
        <v>543</v>
      </c>
      <c r="E111" s="350" t="s">
        <v>511</v>
      </c>
      <c r="F111" s="350" t="s">
        <v>511</v>
      </c>
      <c r="G111" s="352" t="s">
        <v>511</v>
      </c>
      <c r="H111" s="352" t="s">
        <v>511</v>
      </c>
      <c r="I111" s="352" t="s">
        <v>511</v>
      </c>
      <c r="J111" s="352" t="s">
        <v>509</v>
      </c>
    </row>
    <row r="112" spans="1:10" x14ac:dyDescent="0.25">
      <c r="A112" s="311" t="s">
        <v>575</v>
      </c>
      <c r="B112" s="352" t="s">
        <v>511</v>
      </c>
      <c r="C112" s="350" t="s">
        <v>567</v>
      </c>
      <c r="D112" s="350" t="s">
        <v>543</v>
      </c>
      <c r="E112" s="350" t="s">
        <v>511</v>
      </c>
      <c r="F112" s="350" t="s">
        <v>511</v>
      </c>
      <c r="G112" s="352" t="s">
        <v>511</v>
      </c>
      <c r="H112" s="352" t="s">
        <v>511</v>
      </c>
      <c r="I112" s="352" t="s">
        <v>511</v>
      </c>
      <c r="J112" s="352" t="s">
        <v>509</v>
      </c>
    </row>
    <row r="113" spans="1:10" x14ac:dyDescent="0.25">
      <c r="A113" s="311" t="s">
        <v>576</v>
      </c>
      <c r="B113" s="352" t="s">
        <v>511</v>
      </c>
      <c r="C113" s="350" t="s">
        <v>567</v>
      </c>
      <c r="D113" s="350" t="s">
        <v>543</v>
      </c>
      <c r="E113" s="350" t="s">
        <v>511</v>
      </c>
      <c r="F113" s="350" t="s">
        <v>511</v>
      </c>
      <c r="G113" s="352" t="s">
        <v>511</v>
      </c>
      <c r="H113" s="352" t="s">
        <v>511</v>
      </c>
      <c r="I113" s="352" t="s">
        <v>511</v>
      </c>
      <c r="J113" s="352" t="s">
        <v>509</v>
      </c>
    </row>
    <row r="114" spans="1:10" x14ac:dyDescent="0.25">
      <c r="A114" s="311" t="s">
        <v>577</v>
      </c>
      <c r="B114" s="352" t="s">
        <v>511</v>
      </c>
      <c r="C114" s="350" t="s">
        <v>567</v>
      </c>
      <c r="D114" s="350" t="s">
        <v>543</v>
      </c>
      <c r="E114" s="350" t="s">
        <v>511</v>
      </c>
      <c r="F114" s="350" t="s">
        <v>511</v>
      </c>
      <c r="G114" s="352" t="s">
        <v>511</v>
      </c>
      <c r="H114" s="352" t="s">
        <v>511</v>
      </c>
      <c r="I114" s="352" t="s">
        <v>511</v>
      </c>
      <c r="J114" s="352" t="s">
        <v>509</v>
      </c>
    </row>
    <row r="115" spans="1:10" x14ac:dyDescent="0.25">
      <c r="A115" s="311" t="s">
        <v>578</v>
      </c>
      <c r="B115" s="352" t="s">
        <v>538</v>
      </c>
      <c r="C115" s="350" t="s">
        <v>567</v>
      </c>
      <c r="D115" s="350" t="s">
        <v>538</v>
      </c>
      <c r="E115" s="350" t="s">
        <v>538</v>
      </c>
      <c r="F115" s="350" t="s">
        <v>538</v>
      </c>
      <c r="G115" s="352" t="s">
        <v>538</v>
      </c>
      <c r="H115" s="352" t="s">
        <v>538</v>
      </c>
      <c r="I115" s="352" t="s">
        <v>538</v>
      </c>
      <c r="J115" s="352" t="s">
        <v>538</v>
      </c>
    </row>
    <row r="116" spans="1:10" x14ac:dyDescent="0.25">
      <c r="A116" s="311" t="s">
        <v>93</v>
      </c>
      <c r="B116" s="352" t="s">
        <v>511</v>
      </c>
      <c r="C116" s="350" t="s">
        <v>567</v>
      </c>
      <c r="D116" s="350" t="s">
        <v>543</v>
      </c>
      <c r="E116" s="350" t="s">
        <v>511</v>
      </c>
      <c r="F116" s="350" t="s">
        <v>511</v>
      </c>
      <c r="G116" s="352" t="s">
        <v>511</v>
      </c>
      <c r="H116" s="352" t="s">
        <v>511</v>
      </c>
      <c r="I116" s="352" t="s">
        <v>511</v>
      </c>
      <c r="J116" s="352" t="s">
        <v>509</v>
      </c>
    </row>
    <row r="117" spans="1:10" x14ac:dyDescent="0.25">
      <c r="A117" s="312" t="s">
        <v>508</v>
      </c>
      <c r="B117" s="350">
        <v>1778687.0543379753</v>
      </c>
      <c r="C117" s="350" t="s">
        <v>567</v>
      </c>
      <c r="D117" s="351" t="s">
        <v>196</v>
      </c>
      <c r="E117" s="351" t="s">
        <v>196</v>
      </c>
      <c r="F117" s="351" t="s">
        <v>196</v>
      </c>
      <c r="G117" s="350">
        <v>94253.062008181601</v>
      </c>
      <c r="H117" s="350">
        <v>1.46027512323081</v>
      </c>
      <c r="I117" s="350">
        <v>0.26593010197444999</v>
      </c>
      <c r="J117" s="350" t="s">
        <v>571</v>
      </c>
    </row>
    <row r="118" spans="1:10" x14ac:dyDescent="0.25">
      <c r="A118" s="308" t="s">
        <v>568</v>
      </c>
      <c r="B118" s="352">
        <v>49045.406851392239</v>
      </c>
      <c r="C118" s="350" t="s">
        <v>567</v>
      </c>
      <c r="D118" s="350">
        <v>74.659973794071973</v>
      </c>
      <c r="E118" s="350">
        <v>3.1426139568948201</v>
      </c>
      <c r="F118" s="350">
        <v>2.75514054391506</v>
      </c>
      <c r="G118" s="352">
        <v>3661.7287902445428</v>
      </c>
      <c r="H118" s="352">
        <v>0.15413078009277001</v>
      </c>
      <c r="I118" s="352">
        <v>0.13512698890908001</v>
      </c>
      <c r="J118" s="352" t="s">
        <v>509</v>
      </c>
    </row>
    <row r="119" spans="1:10" x14ac:dyDescent="0.25">
      <c r="A119" s="308" t="s">
        <v>569</v>
      </c>
      <c r="B119" s="352">
        <v>397.21842434588893</v>
      </c>
      <c r="C119" s="350" t="s">
        <v>567</v>
      </c>
      <c r="D119" s="350">
        <v>89.645233903118736</v>
      </c>
      <c r="E119" s="350">
        <v>9.5000000000102105</v>
      </c>
      <c r="F119" s="350">
        <v>1.4249999999927201</v>
      </c>
      <c r="G119" s="352">
        <v>35.608738561115487</v>
      </c>
      <c r="H119" s="352">
        <v>3.77357503129E-3</v>
      </c>
      <c r="I119" s="352">
        <v>5.6603625469000001E-4</v>
      </c>
      <c r="J119" s="352" t="s">
        <v>509</v>
      </c>
    </row>
    <row r="120" spans="1:10" x14ac:dyDescent="0.25">
      <c r="A120" s="308" t="s">
        <v>570</v>
      </c>
      <c r="B120" s="352">
        <v>1729244.4290622373</v>
      </c>
      <c r="C120" s="350" t="s">
        <v>567</v>
      </c>
      <c r="D120" s="350">
        <v>52.367220594999381</v>
      </c>
      <c r="E120" s="350">
        <v>0.75314440585650999</v>
      </c>
      <c r="F120" s="350">
        <v>7.5314440585649997E-2</v>
      </c>
      <c r="G120" s="352">
        <v>90555.724479375946</v>
      </c>
      <c r="H120" s="352">
        <v>1.30237076810675</v>
      </c>
      <c r="I120" s="352">
        <v>0.13023707681068</v>
      </c>
      <c r="J120" s="352" t="s">
        <v>509</v>
      </c>
    </row>
    <row r="121" spans="1:10" x14ac:dyDescent="0.25">
      <c r="A121" s="308" t="s">
        <v>3287</v>
      </c>
      <c r="B121" s="352" t="s">
        <v>538</v>
      </c>
      <c r="C121" s="350" t="s">
        <v>567</v>
      </c>
      <c r="D121" s="350" t="s">
        <v>538</v>
      </c>
      <c r="E121" s="350" t="s">
        <v>538</v>
      </c>
      <c r="F121" s="350" t="s">
        <v>538</v>
      </c>
      <c r="G121" s="352" t="s">
        <v>538</v>
      </c>
      <c r="H121" s="352" t="s">
        <v>538</v>
      </c>
      <c r="I121" s="352" t="s">
        <v>538</v>
      </c>
      <c r="J121" s="352" t="s">
        <v>538</v>
      </c>
    </row>
    <row r="122" spans="1:10" x14ac:dyDescent="0.25">
      <c r="A122" s="308" t="s">
        <v>3288</v>
      </c>
      <c r="B122" s="352" t="s">
        <v>538</v>
      </c>
      <c r="C122" s="350" t="s">
        <v>567</v>
      </c>
      <c r="D122" s="350" t="s">
        <v>538</v>
      </c>
      <c r="E122" s="350" t="s">
        <v>538</v>
      </c>
      <c r="F122" s="350" t="s">
        <v>538</v>
      </c>
      <c r="G122" s="352" t="s">
        <v>538</v>
      </c>
      <c r="H122" s="352" t="s">
        <v>538</v>
      </c>
      <c r="I122" s="352" t="s">
        <v>538</v>
      </c>
      <c r="J122" s="352" t="s">
        <v>538</v>
      </c>
    </row>
    <row r="123" spans="1:10" x14ac:dyDescent="0.25">
      <c r="A123" s="308" t="s">
        <v>3289</v>
      </c>
      <c r="B123" s="352" t="s">
        <v>511</v>
      </c>
      <c r="C123" s="350" t="s">
        <v>567</v>
      </c>
      <c r="D123" s="350" t="s">
        <v>543</v>
      </c>
      <c r="E123" s="350" t="s">
        <v>511</v>
      </c>
      <c r="F123" s="350" t="s">
        <v>511</v>
      </c>
      <c r="G123" s="352" t="s">
        <v>511</v>
      </c>
      <c r="H123" s="352" t="s">
        <v>511</v>
      </c>
      <c r="I123" s="352" t="s">
        <v>511</v>
      </c>
      <c r="J123" s="352" t="s">
        <v>509</v>
      </c>
    </row>
    <row r="124" spans="1:10" x14ac:dyDescent="0.25">
      <c r="A124" s="313" t="s">
        <v>3291</v>
      </c>
      <c r="B124" s="350">
        <v>811064.09369339747</v>
      </c>
      <c r="C124" s="350" t="s">
        <v>567</v>
      </c>
      <c r="D124" s="351" t="s">
        <v>196</v>
      </c>
      <c r="E124" s="351" t="s">
        <v>196</v>
      </c>
      <c r="F124" s="351" t="s">
        <v>196</v>
      </c>
      <c r="G124" s="350">
        <v>45783.983149465937</v>
      </c>
      <c r="H124" s="350">
        <v>1.37229551691322</v>
      </c>
      <c r="I124" s="350">
        <v>0.19110373131999001</v>
      </c>
      <c r="J124" s="350" t="s">
        <v>571</v>
      </c>
    </row>
    <row r="125" spans="1:10" x14ac:dyDescent="0.25">
      <c r="A125" s="306" t="s">
        <v>568</v>
      </c>
      <c r="B125" s="350">
        <v>5418.8561307769987</v>
      </c>
      <c r="C125" s="350" t="s">
        <v>567</v>
      </c>
      <c r="D125" s="350">
        <v>74.659973794071973</v>
      </c>
      <c r="E125" s="350">
        <v>3.14261395689392</v>
      </c>
      <c r="F125" s="350">
        <v>2.7551405439157199</v>
      </c>
      <c r="G125" s="350">
        <v>404.57165671765699</v>
      </c>
      <c r="H125" s="350">
        <v>1.7029372906979999E-2</v>
      </c>
      <c r="I125" s="350">
        <v>1.492971022755E-2</v>
      </c>
      <c r="J125" s="350" t="s">
        <v>509</v>
      </c>
    </row>
    <row r="126" spans="1:10" x14ac:dyDescent="0.25">
      <c r="A126" s="306" t="s">
        <v>569</v>
      </c>
      <c r="B126" s="350">
        <v>85573.487772242661</v>
      </c>
      <c r="C126" s="350" t="s">
        <v>567</v>
      </c>
      <c r="D126" s="350">
        <v>89.645233903118736</v>
      </c>
      <c r="E126" s="350">
        <v>9.5000000000000604</v>
      </c>
      <c r="F126" s="350">
        <v>1.42500000000005</v>
      </c>
      <c r="G126" s="350">
        <v>7671.2553272483647</v>
      </c>
      <c r="H126" s="350">
        <v>0.81294813383631004</v>
      </c>
      <c r="I126" s="350">
        <v>0.12194222007545</v>
      </c>
      <c r="J126" s="350" t="s">
        <v>509</v>
      </c>
    </row>
    <row r="127" spans="1:10" x14ac:dyDescent="0.25">
      <c r="A127" s="306" t="s">
        <v>570</v>
      </c>
      <c r="B127" s="350">
        <v>720071.7497903778</v>
      </c>
      <c r="C127" s="350" t="s">
        <v>567</v>
      </c>
      <c r="D127" s="350">
        <v>52.367220594999388</v>
      </c>
      <c r="E127" s="350">
        <v>0.75314440585650999</v>
      </c>
      <c r="F127" s="350">
        <v>7.5314440585649997E-2</v>
      </c>
      <c r="G127" s="350">
        <v>37708.156165499917</v>
      </c>
      <c r="H127" s="350">
        <v>0.54231801016992998</v>
      </c>
      <c r="I127" s="350">
        <v>5.4231801016990003E-2</v>
      </c>
      <c r="J127" s="350" t="s">
        <v>509</v>
      </c>
    </row>
    <row r="128" spans="1:10" x14ac:dyDescent="0.25">
      <c r="A128" s="306" t="s">
        <v>3287</v>
      </c>
      <c r="B128" s="350" t="s">
        <v>538</v>
      </c>
      <c r="C128" s="350" t="s">
        <v>567</v>
      </c>
      <c r="D128" s="350" t="s">
        <v>538</v>
      </c>
      <c r="E128" s="350" t="s">
        <v>538</v>
      </c>
      <c r="F128" s="350" t="s">
        <v>538</v>
      </c>
      <c r="G128" s="350" t="s">
        <v>538</v>
      </c>
      <c r="H128" s="350" t="s">
        <v>538</v>
      </c>
      <c r="I128" s="350" t="s">
        <v>538</v>
      </c>
      <c r="J128" s="350" t="s">
        <v>538</v>
      </c>
    </row>
    <row r="129" spans="1:10" x14ac:dyDescent="0.25">
      <c r="A129" s="306" t="s">
        <v>3288</v>
      </c>
      <c r="B129" s="350" t="s">
        <v>538</v>
      </c>
      <c r="C129" s="350" t="s">
        <v>567</v>
      </c>
      <c r="D129" s="350" t="s">
        <v>538</v>
      </c>
      <c r="E129" s="350" t="s">
        <v>538</v>
      </c>
      <c r="F129" s="350" t="s">
        <v>538</v>
      </c>
      <c r="G129" s="350" t="s">
        <v>538</v>
      </c>
      <c r="H129" s="350" t="s">
        <v>538</v>
      </c>
      <c r="I129" s="350" t="s">
        <v>538</v>
      </c>
      <c r="J129" s="350" t="s">
        <v>538</v>
      </c>
    </row>
    <row r="130" spans="1:10" x14ac:dyDescent="0.25">
      <c r="A130" s="306" t="s">
        <v>3289</v>
      </c>
      <c r="B130" s="350" t="s">
        <v>511</v>
      </c>
      <c r="C130" s="350" t="s">
        <v>567</v>
      </c>
      <c r="D130" s="350" t="s">
        <v>543</v>
      </c>
      <c r="E130" s="350" t="s">
        <v>511</v>
      </c>
      <c r="F130" s="350" t="s">
        <v>511</v>
      </c>
      <c r="G130" s="350" t="s">
        <v>511</v>
      </c>
      <c r="H130" s="350" t="s">
        <v>511</v>
      </c>
      <c r="I130" s="350" t="s">
        <v>511</v>
      </c>
      <c r="J130" s="350" t="s">
        <v>509</v>
      </c>
    </row>
    <row r="131" spans="1:10" x14ac:dyDescent="0.25">
      <c r="A131" s="310" t="s">
        <v>581</v>
      </c>
      <c r="B131" s="350">
        <v>811064.09369339747</v>
      </c>
      <c r="C131" s="350" t="s">
        <v>567</v>
      </c>
      <c r="D131" s="351" t="s">
        <v>196</v>
      </c>
      <c r="E131" s="351" t="s">
        <v>196</v>
      </c>
      <c r="F131" s="351" t="s">
        <v>196</v>
      </c>
      <c r="G131" s="350">
        <v>45783.983149465937</v>
      </c>
      <c r="H131" s="350">
        <v>1.37229551691322</v>
      </c>
      <c r="I131" s="350">
        <v>0.19110373131999001</v>
      </c>
      <c r="J131" s="350" t="s">
        <v>571</v>
      </c>
    </row>
    <row r="132" spans="1:10" x14ac:dyDescent="0.25">
      <c r="A132" s="311" t="s">
        <v>574</v>
      </c>
      <c r="B132" s="352">
        <v>5418.8561307769987</v>
      </c>
      <c r="C132" s="350" t="s">
        <v>567</v>
      </c>
      <c r="D132" s="350">
        <v>74.659973794071973</v>
      </c>
      <c r="E132" s="350">
        <v>3.14261395689392</v>
      </c>
      <c r="F132" s="350">
        <v>2.7551405439157199</v>
      </c>
      <c r="G132" s="352">
        <v>404.57165671765699</v>
      </c>
      <c r="H132" s="352">
        <v>1.7029372906979999E-2</v>
      </c>
      <c r="I132" s="352">
        <v>1.492971022755E-2</v>
      </c>
      <c r="J132" s="352" t="s">
        <v>509</v>
      </c>
    </row>
    <row r="133" spans="1:10" x14ac:dyDescent="0.25">
      <c r="A133" s="311" t="s">
        <v>575</v>
      </c>
      <c r="B133" s="352">
        <v>85573.487772242661</v>
      </c>
      <c r="C133" s="350" t="s">
        <v>567</v>
      </c>
      <c r="D133" s="350">
        <v>89.645233903118736</v>
      </c>
      <c r="E133" s="350">
        <v>9.5000000000000604</v>
      </c>
      <c r="F133" s="350">
        <v>1.42500000000005</v>
      </c>
      <c r="G133" s="352">
        <v>7671.2553272483647</v>
      </c>
      <c r="H133" s="352">
        <v>0.81294813383631004</v>
      </c>
      <c r="I133" s="352">
        <v>0.12194222007545</v>
      </c>
      <c r="J133" s="352" t="s">
        <v>509</v>
      </c>
    </row>
    <row r="134" spans="1:10" x14ac:dyDescent="0.25">
      <c r="A134" s="311" t="s">
        <v>576</v>
      </c>
      <c r="B134" s="352">
        <v>720071.7497903778</v>
      </c>
      <c r="C134" s="350" t="s">
        <v>567</v>
      </c>
      <c r="D134" s="350">
        <v>52.367220594999388</v>
      </c>
      <c r="E134" s="350">
        <v>0.75314440585650999</v>
      </c>
      <c r="F134" s="350">
        <v>7.5314440585649997E-2</v>
      </c>
      <c r="G134" s="352">
        <v>37708.156165499917</v>
      </c>
      <c r="H134" s="352">
        <v>0.54231801016992998</v>
      </c>
      <c r="I134" s="352">
        <v>5.4231801016990003E-2</v>
      </c>
      <c r="J134" s="352" t="s">
        <v>509</v>
      </c>
    </row>
    <row r="135" spans="1:10" x14ac:dyDescent="0.25">
      <c r="A135" s="311" t="s">
        <v>577</v>
      </c>
      <c r="B135" s="352" t="s">
        <v>538</v>
      </c>
      <c r="C135" s="350" t="s">
        <v>567</v>
      </c>
      <c r="D135" s="350" t="s">
        <v>538</v>
      </c>
      <c r="E135" s="350" t="s">
        <v>538</v>
      </c>
      <c r="F135" s="350" t="s">
        <v>538</v>
      </c>
      <c r="G135" s="352" t="s">
        <v>538</v>
      </c>
      <c r="H135" s="352" t="s">
        <v>538</v>
      </c>
      <c r="I135" s="352" t="s">
        <v>538</v>
      </c>
      <c r="J135" s="352" t="s">
        <v>538</v>
      </c>
    </row>
    <row r="136" spans="1:10" x14ac:dyDescent="0.25">
      <c r="A136" s="311" t="s">
        <v>578</v>
      </c>
      <c r="B136" s="352" t="s">
        <v>538</v>
      </c>
      <c r="C136" s="350" t="s">
        <v>567</v>
      </c>
      <c r="D136" s="350" t="s">
        <v>538</v>
      </c>
      <c r="E136" s="350" t="s">
        <v>538</v>
      </c>
      <c r="F136" s="350" t="s">
        <v>538</v>
      </c>
      <c r="G136" s="352" t="s">
        <v>538</v>
      </c>
      <c r="H136" s="352" t="s">
        <v>538</v>
      </c>
      <c r="I136" s="352" t="s">
        <v>538</v>
      </c>
      <c r="J136" s="352" t="s">
        <v>538</v>
      </c>
    </row>
    <row r="137" spans="1:10" x14ac:dyDescent="0.25">
      <c r="A137" s="311" t="s">
        <v>93</v>
      </c>
      <c r="B137" s="352" t="s">
        <v>511</v>
      </c>
      <c r="C137" s="350" t="s">
        <v>567</v>
      </c>
      <c r="D137" s="350" t="s">
        <v>543</v>
      </c>
      <c r="E137" s="350" t="s">
        <v>511</v>
      </c>
      <c r="F137" s="350" t="s">
        <v>511</v>
      </c>
      <c r="G137" s="352" t="s">
        <v>511</v>
      </c>
      <c r="H137" s="352" t="s">
        <v>511</v>
      </c>
      <c r="I137" s="352" t="s">
        <v>511</v>
      </c>
      <c r="J137" s="352" t="s">
        <v>509</v>
      </c>
    </row>
    <row r="138" spans="1:10" x14ac:dyDescent="0.25">
      <c r="A138" s="310" t="s">
        <v>582</v>
      </c>
      <c r="B138" s="350" t="s">
        <v>583</v>
      </c>
      <c r="C138" s="350" t="s">
        <v>567</v>
      </c>
      <c r="D138" s="351" t="s">
        <v>196</v>
      </c>
      <c r="E138" s="351" t="s">
        <v>196</v>
      </c>
      <c r="F138" s="351" t="s">
        <v>196</v>
      </c>
      <c r="G138" s="350" t="s">
        <v>583</v>
      </c>
      <c r="H138" s="350" t="s">
        <v>583</v>
      </c>
      <c r="I138" s="350" t="s">
        <v>583</v>
      </c>
      <c r="J138" s="350" t="s">
        <v>571</v>
      </c>
    </row>
    <row r="139" spans="1:10" x14ac:dyDescent="0.25">
      <c r="A139" s="311" t="s">
        <v>574</v>
      </c>
      <c r="B139" s="352" t="s">
        <v>511</v>
      </c>
      <c r="C139" s="350" t="s">
        <v>567</v>
      </c>
      <c r="D139" s="350" t="s">
        <v>543</v>
      </c>
      <c r="E139" s="350" t="s">
        <v>511</v>
      </c>
      <c r="F139" s="350" t="s">
        <v>511</v>
      </c>
      <c r="G139" s="352" t="s">
        <v>511</v>
      </c>
      <c r="H139" s="352" t="s">
        <v>511</v>
      </c>
      <c r="I139" s="352" t="s">
        <v>511</v>
      </c>
      <c r="J139" s="352" t="s">
        <v>509</v>
      </c>
    </row>
    <row r="140" spans="1:10" x14ac:dyDescent="0.25">
      <c r="A140" s="311" t="s">
        <v>575</v>
      </c>
      <c r="B140" s="352" t="s">
        <v>511</v>
      </c>
      <c r="C140" s="350" t="s">
        <v>567</v>
      </c>
      <c r="D140" s="350" t="s">
        <v>543</v>
      </c>
      <c r="E140" s="350" t="s">
        <v>511</v>
      </c>
      <c r="F140" s="350" t="s">
        <v>511</v>
      </c>
      <c r="G140" s="352" t="s">
        <v>511</v>
      </c>
      <c r="H140" s="352" t="s">
        <v>511</v>
      </c>
      <c r="I140" s="352" t="s">
        <v>511</v>
      </c>
      <c r="J140" s="352" t="s">
        <v>509</v>
      </c>
    </row>
    <row r="141" spans="1:10" x14ac:dyDescent="0.25">
      <c r="A141" s="311" t="s">
        <v>576</v>
      </c>
      <c r="B141" s="352" t="s">
        <v>511</v>
      </c>
      <c r="C141" s="350" t="s">
        <v>567</v>
      </c>
      <c r="D141" s="350" t="s">
        <v>543</v>
      </c>
      <c r="E141" s="350" t="s">
        <v>511</v>
      </c>
      <c r="F141" s="350" t="s">
        <v>511</v>
      </c>
      <c r="G141" s="352" t="s">
        <v>511</v>
      </c>
      <c r="H141" s="352" t="s">
        <v>511</v>
      </c>
      <c r="I141" s="352" t="s">
        <v>511</v>
      </c>
      <c r="J141" s="352" t="s">
        <v>509</v>
      </c>
    </row>
    <row r="142" spans="1:10" x14ac:dyDescent="0.25">
      <c r="A142" s="311" t="s">
        <v>577</v>
      </c>
      <c r="B142" s="352" t="s">
        <v>538</v>
      </c>
      <c r="C142" s="350" t="s">
        <v>567</v>
      </c>
      <c r="D142" s="350" t="s">
        <v>538</v>
      </c>
      <c r="E142" s="350" t="s">
        <v>538</v>
      </c>
      <c r="F142" s="350" t="s">
        <v>538</v>
      </c>
      <c r="G142" s="352" t="s">
        <v>538</v>
      </c>
      <c r="H142" s="352" t="s">
        <v>538</v>
      </c>
      <c r="I142" s="352" t="s">
        <v>538</v>
      </c>
      <c r="J142" s="352" t="s">
        <v>538</v>
      </c>
    </row>
    <row r="143" spans="1:10" x14ac:dyDescent="0.25">
      <c r="A143" s="311" t="s">
        <v>578</v>
      </c>
      <c r="B143" s="352" t="s">
        <v>538</v>
      </c>
      <c r="C143" s="350" t="s">
        <v>567</v>
      </c>
      <c r="D143" s="350" t="s">
        <v>538</v>
      </c>
      <c r="E143" s="350" t="s">
        <v>538</v>
      </c>
      <c r="F143" s="350" t="s">
        <v>538</v>
      </c>
      <c r="G143" s="352" t="s">
        <v>538</v>
      </c>
      <c r="H143" s="352" t="s">
        <v>538</v>
      </c>
      <c r="I143" s="352" t="s">
        <v>538</v>
      </c>
      <c r="J143" s="352" t="s">
        <v>538</v>
      </c>
    </row>
    <row r="144" spans="1:10" x14ac:dyDescent="0.25">
      <c r="A144" s="311" t="s">
        <v>93</v>
      </c>
      <c r="B144" s="352" t="s">
        <v>511</v>
      </c>
      <c r="C144" s="350" t="s">
        <v>567</v>
      </c>
      <c r="D144" s="350" t="s">
        <v>543</v>
      </c>
      <c r="E144" s="350" t="s">
        <v>511</v>
      </c>
      <c r="F144" s="350" t="s">
        <v>511</v>
      </c>
      <c r="G144" s="352" t="s">
        <v>511</v>
      </c>
      <c r="H144" s="352" t="s">
        <v>511</v>
      </c>
      <c r="I144" s="352" t="s">
        <v>511</v>
      </c>
      <c r="J144" s="352" t="s">
        <v>509</v>
      </c>
    </row>
    <row r="145" spans="1:10" x14ac:dyDescent="0.25">
      <c r="A145" s="310" t="s">
        <v>584</v>
      </c>
      <c r="B145" s="350" t="s">
        <v>583</v>
      </c>
      <c r="C145" s="350" t="s">
        <v>567</v>
      </c>
      <c r="D145" s="351" t="s">
        <v>196</v>
      </c>
      <c r="E145" s="351" t="s">
        <v>196</v>
      </c>
      <c r="F145" s="351" t="s">
        <v>196</v>
      </c>
      <c r="G145" s="350" t="s">
        <v>583</v>
      </c>
      <c r="H145" s="350" t="s">
        <v>583</v>
      </c>
      <c r="I145" s="350" t="s">
        <v>583</v>
      </c>
      <c r="J145" s="350" t="s">
        <v>571</v>
      </c>
    </row>
    <row r="146" spans="1:10" x14ac:dyDescent="0.25">
      <c r="A146" s="311" t="s">
        <v>574</v>
      </c>
      <c r="B146" s="352" t="s">
        <v>511</v>
      </c>
      <c r="C146" s="350" t="s">
        <v>567</v>
      </c>
      <c r="D146" s="350" t="s">
        <v>543</v>
      </c>
      <c r="E146" s="350" t="s">
        <v>511</v>
      </c>
      <c r="F146" s="350" t="s">
        <v>511</v>
      </c>
      <c r="G146" s="352" t="s">
        <v>511</v>
      </c>
      <c r="H146" s="352" t="s">
        <v>511</v>
      </c>
      <c r="I146" s="352" t="s">
        <v>511</v>
      </c>
      <c r="J146" s="352" t="s">
        <v>509</v>
      </c>
    </row>
    <row r="147" spans="1:10" x14ac:dyDescent="0.25">
      <c r="A147" s="311" t="s">
        <v>575</v>
      </c>
      <c r="B147" s="352" t="s">
        <v>511</v>
      </c>
      <c r="C147" s="350" t="s">
        <v>567</v>
      </c>
      <c r="D147" s="350" t="s">
        <v>543</v>
      </c>
      <c r="E147" s="350" t="s">
        <v>511</v>
      </c>
      <c r="F147" s="350" t="s">
        <v>511</v>
      </c>
      <c r="G147" s="352" t="s">
        <v>511</v>
      </c>
      <c r="H147" s="352" t="s">
        <v>511</v>
      </c>
      <c r="I147" s="352" t="s">
        <v>511</v>
      </c>
      <c r="J147" s="352" t="s">
        <v>509</v>
      </c>
    </row>
    <row r="148" spans="1:10" x14ac:dyDescent="0.25">
      <c r="A148" s="311" t="s">
        <v>576</v>
      </c>
      <c r="B148" s="352" t="s">
        <v>511</v>
      </c>
      <c r="C148" s="350" t="s">
        <v>567</v>
      </c>
      <c r="D148" s="350" t="s">
        <v>543</v>
      </c>
      <c r="E148" s="350" t="s">
        <v>511</v>
      </c>
      <c r="F148" s="350" t="s">
        <v>511</v>
      </c>
      <c r="G148" s="352" t="s">
        <v>511</v>
      </c>
      <c r="H148" s="352" t="s">
        <v>511</v>
      </c>
      <c r="I148" s="352" t="s">
        <v>511</v>
      </c>
      <c r="J148" s="352" t="s">
        <v>509</v>
      </c>
    </row>
    <row r="149" spans="1:10" x14ac:dyDescent="0.25">
      <c r="A149" s="311" t="s">
        <v>577</v>
      </c>
      <c r="B149" s="352" t="s">
        <v>538</v>
      </c>
      <c r="C149" s="350" t="s">
        <v>567</v>
      </c>
      <c r="D149" s="350" t="s">
        <v>538</v>
      </c>
      <c r="E149" s="350" t="s">
        <v>538</v>
      </c>
      <c r="F149" s="350" t="s">
        <v>538</v>
      </c>
      <c r="G149" s="352" t="s">
        <v>538</v>
      </c>
      <c r="H149" s="352" t="s">
        <v>538</v>
      </c>
      <c r="I149" s="352" t="s">
        <v>538</v>
      </c>
      <c r="J149" s="352" t="s">
        <v>538</v>
      </c>
    </row>
    <row r="150" spans="1:10" x14ac:dyDescent="0.25">
      <c r="A150" s="311" t="s">
        <v>578</v>
      </c>
      <c r="B150" s="352" t="s">
        <v>538</v>
      </c>
      <c r="C150" s="350" t="s">
        <v>567</v>
      </c>
      <c r="D150" s="350" t="s">
        <v>538</v>
      </c>
      <c r="E150" s="350" t="s">
        <v>538</v>
      </c>
      <c r="F150" s="350" t="s">
        <v>538</v>
      </c>
      <c r="G150" s="352" t="s">
        <v>538</v>
      </c>
      <c r="H150" s="352" t="s">
        <v>538</v>
      </c>
      <c r="I150" s="352" t="s">
        <v>538</v>
      </c>
      <c r="J150" s="352" t="s">
        <v>538</v>
      </c>
    </row>
    <row r="151" spans="1:10" x14ac:dyDescent="0.25">
      <c r="A151" s="311" t="s">
        <v>93</v>
      </c>
      <c r="B151" s="352" t="s">
        <v>511</v>
      </c>
      <c r="C151" s="350" t="s">
        <v>567</v>
      </c>
      <c r="D151" s="350" t="s">
        <v>543</v>
      </c>
      <c r="E151" s="350" t="s">
        <v>511</v>
      </c>
      <c r="F151" s="350" t="s">
        <v>511</v>
      </c>
      <c r="G151" s="352" t="s">
        <v>511</v>
      </c>
      <c r="H151" s="352" t="s">
        <v>511</v>
      </c>
      <c r="I151" s="352" t="s">
        <v>511</v>
      </c>
      <c r="J151" s="352" t="s">
        <v>509</v>
      </c>
    </row>
    <row r="152" spans="1:10" x14ac:dyDescent="0.25">
      <c r="A152" s="236" t="s">
        <v>585</v>
      </c>
      <c r="B152" s="350">
        <v>12857095.578220105</v>
      </c>
      <c r="C152" s="350" t="s">
        <v>567</v>
      </c>
      <c r="D152" s="351" t="s">
        <v>196</v>
      </c>
      <c r="E152" s="351" t="s">
        <v>196</v>
      </c>
      <c r="F152" s="351" t="s">
        <v>196</v>
      </c>
      <c r="G152" s="350">
        <v>711227.52746031829</v>
      </c>
      <c r="H152" s="350">
        <v>66.667583289309391</v>
      </c>
      <c r="I152" s="350">
        <v>9.3662220369597406</v>
      </c>
      <c r="J152" s="350" t="s">
        <v>571</v>
      </c>
    </row>
    <row r="153" spans="1:10" x14ac:dyDescent="0.25">
      <c r="A153" s="314" t="s">
        <v>568</v>
      </c>
      <c r="B153" s="350">
        <v>3289687.0402968642</v>
      </c>
      <c r="C153" s="350" t="s">
        <v>567</v>
      </c>
      <c r="D153" s="350">
        <v>74.659973794071988</v>
      </c>
      <c r="E153" s="350">
        <v>2.5953153081467302</v>
      </c>
      <c r="F153" s="350">
        <v>0.48384345490726</v>
      </c>
      <c r="G153" s="350">
        <v>245607.94821926212</v>
      </c>
      <c r="H153" s="350">
        <v>8.5377751346943498</v>
      </c>
      <c r="I153" s="350">
        <v>1.5916935431408601</v>
      </c>
      <c r="J153" s="350" t="s">
        <v>509</v>
      </c>
    </row>
    <row r="154" spans="1:10" x14ac:dyDescent="0.25">
      <c r="A154" s="314" t="s">
        <v>569</v>
      </c>
      <c r="B154" s="350">
        <v>1227490.5647916261</v>
      </c>
      <c r="C154" s="350" t="s">
        <v>567</v>
      </c>
      <c r="D154" s="350">
        <v>89.645233903118751</v>
      </c>
      <c r="E154" s="350">
        <v>9.5</v>
      </c>
      <c r="F154" s="350">
        <v>1.4249999999999901</v>
      </c>
      <c r="G154" s="350">
        <v>110038.67879461666</v>
      </c>
      <c r="H154" s="350">
        <v>11.66116036552045</v>
      </c>
      <c r="I154" s="350">
        <v>1.7491740548280601</v>
      </c>
      <c r="J154" s="350" t="s">
        <v>509</v>
      </c>
    </row>
    <row r="155" spans="1:10" x14ac:dyDescent="0.25">
      <c r="A155" s="314" t="s">
        <v>570</v>
      </c>
      <c r="B155" s="350">
        <v>6790142.6962574841</v>
      </c>
      <c r="C155" s="350" t="s">
        <v>567</v>
      </c>
      <c r="D155" s="350">
        <v>52.367220594999381</v>
      </c>
      <c r="E155" s="350">
        <v>0.75314440585650999</v>
      </c>
      <c r="F155" s="350">
        <v>7.5314440585649997E-2</v>
      </c>
      <c r="G155" s="350">
        <v>355580.90044643951</v>
      </c>
      <c r="H155" s="350">
        <v>5.1139579866537304</v>
      </c>
      <c r="I155" s="350">
        <v>0.51139579866536999</v>
      </c>
      <c r="J155" s="350" t="s">
        <v>509</v>
      </c>
    </row>
    <row r="156" spans="1:10" x14ac:dyDescent="0.25">
      <c r="A156" s="314" t="s">
        <v>3292</v>
      </c>
      <c r="B156" s="350" t="s">
        <v>538</v>
      </c>
      <c r="C156" s="350" t="s">
        <v>567</v>
      </c>
      <c r="D156" s="350" t="s">
        <v>538</v>
      </c>
      <c r="E156" s="350" t="s">
        <v>538</v>
      </c>
      <c r="F156" s="350" t="s">
        <v>538</v>
      </c>
      <c r="G156" s="350" t="s">
        <v>538</v>
      </c>
      <c r="H156" s="350" t="s">
        <v>538</v>
      </c>
      <c r="I156" s="350" t="s">
        <v>538</v>
      </c>
      <c r="J156" s="350" t="s">
        <v>538</v>
      </c>
    </row>
    <row r="157" spans="1:10" x14ac:dyDescent="0.25">
      <c r="A157" s="314" t="s">
        <v>3293</v>
      </c>
      <c r="B157" s="350" t="s">
        <v>538</v>
      </c>
      <c r="C157" s="350" t="s">
        <v>567</v>
      </c>
      <c r="D157" s="350" t="s">
        <v>538</v>
      </c>
      <c r="E157" s="350" t="s">
        <v>538</v>
      </c>
      <c r="F157" s="350" t="s">
        <v>538</v>
      </c>
      <c r="G157" s="350" t="s">
        <v>538</v>
      </c>
      <c r="H157" s="350" t="s">
        <v>538</v>
      </c>
      <c r="I157" s="350" t="s">
        <v>538</v>
      </c>
      <c r="J157" s="350" t="s">
        <v>538</v>
      </c>
    </row>
    <row r="158" spans="1:10" x14ac:dyDescent="0.25">
      <c r="A158" s="314" t="s">
        <v>3294</v>
      </c>
      <c r="B158" s="350">
        <v>1549775.2768741304</v>
      </c>
      <c r="C158" s="350" t="s">
        <v>567</v>
      </c>
      <c r="D158" s="350">
        <v>88.686898265961545</v>
      </c>
      <c r="E158" s="350">
        <v>26.684313796676729</v>
      </c>
      <c r="F158" s="350">
        <v>3.55790850622357</v>
      </c>
      <c r="G158" s="350">
        <v>137444.76231523839</v>
      </c>
      <c r="H158" s="350">
        <v>41.354689802440859</v>
      </c>
      <c r="I158" s="350">
        <v>5.5139586403254501</v>
      </c>
      <c r="J158" s="350" t="s">
        <v>509</v>
      </c>
    </row>
    <row r="159" spans="1:10" x14ac:dyDescent="0.25">
      <c r="A159" s="315" t="s">
        <v>513</v>
      </c>
      <c r="B159" s="350">
        <v>281318.6741082315</v>
      </c>
      <c r="C159" s="350" t="s">
        <v>567</v>
      </c>
      <c r="D159" s="351" t="s">
        <v>196</v>
      </c>
      <c r="E159" s="351" t="s">
        <v>196</v>
      </c>
      <c r="F159" s="351" t="s">
        <v>196</v>
      </c>
      <c r="G159" s="350">
        <v>14978.572362155866</v>
      </c>
      <c r="H159" s="350">
        <v>0.23835740177008</v>
      </c>
      <c r="I159" s="350">
        <v>5.0815371746130003E-2</v>
      </c>
      <c r="J159" s="350" t="s">
        <v>571</v>
      </c>
    </row>
    <row r="160" spans="1:10" x14ac:dyDescent="0.25">
      <c r="A160" s="314" t="s">
        <v>568</v>
      </c>
      <c r="B160" s="352">
        <v>11051.541643286968</v>
      </c>
      <c r="C160" s="350" t="s">
        <v>567</v>
      </c>
      <c r="D160" s="350">
        <v>74.659973794071973</v>
      </c>
      <c r="E160" s="350">
        <v>3.1426139568950102</v>
      </c>
      <c r="F160" s="350">
        <v>2.7551405439145502</v>
      </c>
      <c r="G160" s="352">
        <v>825.10780947190017</v>
      </c>
      <c r="H160" s="352">
        <v>3.4730729013399998E-2</v>
      </c>
      <c r="I160" s="352">
        <v>3.044855045418E-2</v>
      </c>
      <c r="J160" s="352" t="s">
        <v>509</v>
      </c>
    </row>
    <row r="161" spans="1:10" x14ac:dyDescent="0.25">
      <c r="A161" s="314" t="s">
        <v>569</v>
      </c>
      <c r="B161" s="352">
        <v>8.7452974385318907</v>
      </c>
      <c r="C161" s="350" t="s">
        <v>567</v>
      </c>
      <c r="D161" s="350">
        <v>89.645233903119134</v>
      </c>
      <c r="E161" s="350">
        <v>9.5000000004513296</v>
      </c>
      <c r="F161" s="350">
        <v>1.4250000000105301</v>
      </c>
      <c r="G161" s="352">
        <v>0.78397423442953995</v>
      </c>
      <c r="H161" s="352">
        <v>8.3080325669999998E-5</v>
      </c>
      <c r="I161" s="352">
        <v>1.246204885E-5</v>
      </c>
      <c r="J161" s="352" t="s">
        <v>509</v>
      </c>
    </row>
    <row r="162" spans="1:10" x14ac:dyDescent="0.25">
      <c r="A162" s="314" t="s">
        <v>570</v>
      </c>
      <c r="B162" s="352">
        <v>270258.38716750598</v>
      </c>
      <c r="C162" s="350" t="s">
        <v>567</v>
      </c>
      <c r="D162" s="350">
        <v>52.367220594999388</v>
      </c>
      <c r="E162" s="350">
        <v>0.75314440585650999</v>
      </c>
      <c r="F162" s="350">
        <v>7.5314440585649997E-2</v>
      </c>
      <c r="G162" s="352">
        <v>14152.680578449537</v>
      </c>
      <c r="H162" s="352">
        <v>0.20354359243101</v>
      </c>
      <c r="I162" s="352">
        <v>2.0354359243100001E-2</v>
      </c>
      <c r="J162" s="352" t="s">
        <v>509</v>
      </c>
    </row>
    <row r="163" spans="1:10" x14ac:dyDescent="0.25">
      <c r="A163" s="314" t="s">
        <v>3292</v>
      </c>
      <c r="B163" s="352" t="s">
        <v>538</v>
      </c>
      <c r="C163" s="350" t="s">
        <v>567</v>
      </c>
      <c r="D163" s="350" t="s">
        <v>538</v>
      </c>
      <c r="E163" s="350" t="s">
        <v>538</v>
      </c>
      <c r="F163" s="350" t="s">
        <v>538</v>
      </c>
      <c r="G163" s="352" t="s">
        <v>538</v>
      </c>
      <c r="H163" s="352" t="s">
        <v>538</v>
      </c>
      <c r="I163" s="352" t="s">
        <v>538</v>
      </c>
      <c r="J163" s="352" t="s">
        <v>538</v>
      </c>
    </row>
    <row r="164" spans="1:10" x14ac:dyDescent="0.25">
      <c r="A164" s="314" t="s">
        <v>3293</v>
      </c>
      <c r="B164" s="352" t="s">
        <v>538</v>
      </c>
      <c r="C164" s="350" t="s">
        <v>567</v>
      </c>
      <c r="D164" s="350" t="s">
        <v>538</v>
      </c>
      <c r="E164" s="350" t="s">
        <v>538</v>
      </c>
      <c r="F164" s="350" t="s">
        <v>538</v>
      </c>
      <c r="G164" s="352" t="s">
        <v>538</v>
      </c>
      <c r="H164" s="352" t="s">
        <v>538</v>
      </c>
      <c r="I164" s="352" t="s">
        <v>538</v>
      </c>
      <c r="J164" s="352" t="s">
        <v>538</v>
      </c>
    </row>
    <row r="165" spans="1:10" x14ac:dyDescent="0.25">
      <c r="A165" s="314" t="s">
        <v>3294</v>
      </c>
      <c r="B165" s="352" t="s">
        <v>511</v>
      </c>
      <c r="C165" s="350" t="s">
        <v>567</v>
      </c>
      <c r="D165" s="350" t="s">
        <v>543</v>
      </c>
      <c r="E165" s="350" t="s">
        <v>511</v>
      </c>
      <c r="F165" s="350" t="s">
        <v>511</v>
      </c>
      <c r="G165" s="352" t="s">
        <v>511</v>
      </c>
      <c r="H165" s="352" t="s">
        <v>511</v>
      </c>
      <c r="I165" s="352" t="s">
        <v>511</v>
      </c>
      <c r="J165" s="352" t="s">
        <v>509</v>
      </c>
    </row>
    <row r="166" spans="1:10" x14ac:dyDescent="0.25">
      <c r="A166" s="315" t="s">
        <v>514</v>
      </c>
      <c r="B166" s="350">
        <v>80551.220863386668</v>
      </c>
      <c r="C166" s="350" t="s">
        <v>567</v>
      </c>
      <c r="D166" s="351" t="s">
        <v>196</v>
      </c>
      <c r="E166" s="351" t="s">
        <v>196</v>
      </c>
      <c r="F166" s="351" t="s">
        <v>196</v>
      </c>
      <c r="G166" s="350">
        <v>5057.2748720254449</v>
      </c>
      <c r="H166" s="350">
        <v>0.25516926930848</v>
      </c>
      <c r="I166" s="350">
        <v>3.8004328346280002E-2</v>
      </c>
      <c r="J166" s="350" t="s">
        <v>571</v>
      </c>
    </row>
    <row r="167" spans="1:10" x14ac:dyDescent="0.25">
      <c r="A167" s="314" t="s">
        <v>568</v>
      </c>
      <c r="B167" s="352">
        <v>832.8845414672511</v>
      </c>
      <c r="C167" s="350" t="s">
        <v>567</v>
      </c>
      <c r="D167" s="350">
        <v>74.659973794071973</v>
      </c>
      <c r="E167" s="350">
        <v>3.1426139568985101</v>
      </c>
      <c r="F167" s="350">
        <v>2.75514054391923</v>
      </c>
      <c r="G167" s="352">
        <v>62.18313803943262</v>
      </c>
      <c r="H167" s="352">
        <v>2.6174345845000001E-3</v>
      </c>
      <c r="I167" s="352">
        <v>2.2947139686E-3</v>
      </c>
      <c r="J167" s="352" t="s">
        <v>509</v>
      </c>
    </row>
    <row r="168" spans="1:10" x14ac:dyDescent="0.25">
      <c r="A168" s="314" t="s">
        <v>569</v>
      </c>
      <c r="B168" s="352">
        <v>22009.328221657259</v>
      </c>
      <c r="C168" s="350" t="s">
        <v>567</v>
      </c>
      <c r="D168" s="350">
        <v>89.645233903118736</v>
      </c>
      <c r="E168" s="350">
        <v>9.4999999999998206</v>
      </c>
      <c r="F168" s="350">
        <v>1.4249999999999301</v>
      </c>
      <c r="G168" s="352">
        <v>1973.0313764809773</v>
      </c>
      <c r="H168" s="352">
        <v>0.20908861810574</v>
      </c>
      <c r="I168" s="352">
        <v>3.1363292715859997E-2</v>
      </c>
      <c r="J168" s="352" t="s">
        <v>509</v>
      </c>
    </row>
    <row r="169" spans="1:10" x14ac:dyDescent="0.25">
      <c r="A169" s="314" t="s">
        <v>570</v>
      </c>
      <c r="B169" s="352">
        <v>57709.008100262159</v>
      </c>
      <c r="C169" s="350" t="s">
        <v>567</v>
      </c>
      <c r="D169" s="350">
        <v>52.367220594999388</v>
      </c>
      <c r="E169" s="350">
        <v>0.7531444058565</v>
      </c>
      <c r="F169" s="350">
        <v>7.5314440585579998E-2</v>
      </c>
      <c r="G169" s="352">
        <v>3022.060357505035</v>
      </c>
      <c r="H169" s="352">
        <v>4.346321661824E-2</v>
      </c>
      <c r="I169" s="352">
        <v>4.3463216618200001E-3</v>
      </c>
      <c r="J169" s="352" t="s">
        <v>509</v>
      </c>
    </row>
    <row r="170" spans="1:10" x14ac:dyDescent="0.25">
      <c r="A170" s="314" t="s">
        <v>3292</v>
      </c>
      <c r="B170" s="352" t="s">
        <v>538</v>
      </c>
      <c r="C170" s="350" t="s">
        <v>567</v>
      </c>
      <c r="D170" s="350" t="s">
        <v>538</v>
      </c>
      <c r="E170" s="350" t="s">
        <v>538</v>
      </c>
      <c r="F170" s="350" t="s">
        <v>538</v>
      </c>
      <c r="G170" s="352" t="s">
        <v>538</v>
      </c>
      <c r="H170" s="352" t="s">
        <v>538</v>
      </c>
      <c r="I170" s="352" t="s">
        <v>538</v>
      </c>
      <c r="J170" s="352" t="s">
        <v>538</v>
      </c>
    </row>
    <row r="171" spans="1:10" x14ac:dyDescent="0.25">
      <c r="A171" s="314" t="s">
        <v>3293</v>
      </c>
      <c r="B171" s="352" t="s">
        <v>538</v>
      </c>
      <c r="C171" s="350" t="s">
        <v>567</v>
      </c>
      <c r="D171" s="350" t="s">
        <v>538</v>
      </c>
      <c r="E171" s="350" t="s">
        <v>538</v>
      </c>
      <c r="F171" s="350" t="s">
        <v>538</v>
      </c>
      <c r="G171" s="352" t="s">
        <v>538</v>
      </c>
      <c r="H171" s="352" t="s">
        <v>538</v>
      </c>
      <c r="I171" s="352" t="s">
        <v>538</v>
      </c>
      <c r="J171" s="352" t="s">
        <v>538</v>
      </c>
    </row>
    <row r="172" spans="1:10" x14ac:dyDescent="0.25">
      <c r="A172" s="314" t="s">
        <v>3294</v>
      </c>
      <c r="B172" s="352" t="s">
        <v>511</v>
      </c>
      <c r="C172" s="350" t="s">
        <v>567</v>
      </c>
      <c r="D172" s="350" t="s">
        <v>543</v>
      </c>
      <c r="E172" s="350" t="s">
        <v>511</v>
      </c>
      <c r="F172" s="350" t="s">
        <v>511</v>
      </c>
      <c r="G172" s="352" t="s">
        <v>511</v>
      </c>
      <c r="H172" s="352" t="s">
        <v>511</v>
      </c>
      <c r="I172" s="352" t="s">
        <v>511</v>
      </c>
      <c r="J172" s="352" t="s">
        <v>509</v>
      </c>
    </row>
    <row r="173" spans="1:10" x14ac:dyDescent="0.25">
      <c r="A173" s="315" t="s">
        <v>515</v>
      </c>
      <c r="B173" s="350">
        <v>1201393.2916326267</v>
      </c>
      <c r="C173" s="350" t="s">
        <v>567</v>
      </c>
      <c r="D173" s="351" t="s">
        <v>196</v>
      </c>
      <c r="E173" s="351" t="s">
        <v>196</v>
      </c>
      <c r="F173" s="351" t="s">
        <v>196</v>
      </c>
      <c r="G173" s="350">
        <v>67269.957813983725</v>
      </c>
      <c r="H173" s="350">
        <v>1.85662734289529</v>
      </c>
      <c r="I173" s="350">
        <v>0.29458061428601001</v>
      </c>
      <c r="J173" s="350" t="s">
        <v>571</v>
      </c>
    </row>
    <row r="174" spans="1:10" x14ac:dyDescent="0.25">
      <c r="A174" s="314" t="s">
        <v>568</v>
      </c>
      <c r="B174" s="352">
        <v>24762.86184900811</v>
      </c>
      <c r="C174" s="350" t="s">
        <v>567</v>
      </c>
      <c r="D174" s="350">
        <v>74.659973794071973</v>
      </c>
      <c r="E174" s="350">
        <v>3.14261395689477</v>
      </c>
      <c r="F174" s="350">
        <v>2.7551405439150698</v>
      </c>
      <c r="G174" s="352">
        <v>1848.7946167131702</v>
      </c>
      <c r="H174" s="352">
        <v>7.7820115259349995E-2</v>
      </c>
      <c r="I174" s="352">
        <v>6.8225164663569995E-2</v>
      </c>
      <c r="J174" s="352" t="s">
        <v>509</v>
      </c>
    </row>
    <row r="175" spans="1:10" x14ac:dyDescent="0.25">
      <c r="A175" s="314" t="s">
        <v>569</v>
      </c>
      <c r="B175" s="352">
        <v>102052.05654493057</v>
      </c>
      <c r="C175" s="350" t="s">
        <v>567</v>
      </c>
      <c r="D175" s="350">
        <v>89.645233903118736</v>
      </c>
      <c r="E175" s="350">
        <v>9.5</v>
      </c>
      <c r="F175" s="350">
        <v>1.42500000000004</v>
      </c>
      <c r="G175" s="352">
        <v>9148.4804792646009</v>
      </c>
      <c r="H175" s="352">
        <v>0.96949453717683998</v>
      </c>
      <c r="I175" s="352">
        <v>0.14542418057653</v>
      </c>
      <c r="J175" s="352" t="s">
        <v>509</v>
      </c>
    </row>
    <row r="176" spans="1:10" x14ac:dyDescent="0.25">
      <c r="A176" s="314" t="s">
        <v>570</v>
      </c>
      <c r="B176" s="352">
        <v>1074578.3732386879</v>
      </c>
      <c r="C176" s="350" t="s">
        <v>567</v>
      </c>
      <c r="D176" s="350">
        <v>52.367220594999388</v>
      </c>
      <c r="E176" s="350">
        <v>0.7531444058565</v>
      </c>
      <c r="F176" s="350">
        <v>7.5314440585649997E-2</v>
      </c>
      <c r="G176" s="352">
        <v>56272.682718005955</v>
      </c>
      <c r="H176" s="352">
        <v>0.80931269045910004</v>
      </c>
      <c r="I176" s="352">
        <v>8.0931269045909998E-2</v>
      </c>
      <c r="J176" s="352" t="s">
        <v>509</v>
      </c>
    </row>
    <row r="177" spans="1:10" x14ac:dyDescent="0.25">
      <c r="A177" s="314" t="s">
        <v>3292</v>
      </c>
      <c r="B177" s="352" t="s">
        <v>538</v>
      </c>
      <c r="C177" s="350" t="s">
        <v>567</v>
      </c>
      <c r="D177" s="350" t="s">
        <v>538</v>
      </c>
      <c r="E177" s="350" t="s">
        <v>538</v>
      </c>
      <c r="F177" s="350" t="s">
        <v>538</v>
      </c>
      <c r="G177" s="352" t="s">
        <v>538</v>
      </c>
      <c r="H177" s="352" t="s">
        <v>538</v>
      </c>
      <c r="I177" s="352" t="s">
        <v>538</v>
      </c>
      <c r="J177" s="352" t="s">
        <v>538</v>
      </c>
    </row>
    <row r="178" spans="1:10" x14ac:dyDescent="0.25">
      <c r="A178" s="314" t="s">
        <v>3293</v>
      </c>
      <c r="B178" s="352" t="s">
        <v>538</v>
      </c>
      <c r="C178" s="350" t="s">
        <v>567</v>
      </c>
      <c r="D178" s="350" t="s">
        <v>538</v>
      </c>
      <c r="E178" s="350" t="s">
        <v>538</v>
      </c>
      <c r="F178" s="350" t="s">
        <v>538</v>
      </c>
      <c r="G178" s="352" t="s">
        <v>538</v>
      </c>
      <c r="H178" s="352" t="s">
        <v>538</v>
      </c>
      <c r="I178" s="352" t="s">
        <v>538</v>
      </c>
      <c r="J178" s="352" t="s">
        <v>538</v>
      </c>
    </row>
    <row r="179" spans="1:10" x14ac:dyDescent="0.25">
      <c r="A179" s="314" t="s">
        <v>3294</v>
      </c>
      <c r="B179" s="352" t="s">
        <v>511</v>
      </c>
      <c r="C179" s="350" t="s">
        <v>567</v>
      </c>
      <c r="D179" s="350" t="s">
        <v>543</v>
      </c>
      <c r="E179" s="350" t="s">
        <v>511</v>
      </c>
      <c r="F179" s="350" t="s">
        <v>511</v>
      </c>
      <c r="G179" s="352" t="s">
        <v>511</v>
      </c>
      <c r="H179" s="352" t="s">
        <v>511</v>
      </c>
      <c r="I179" s="352" t="s">
        <v>511</v>
      </c>
      <c r="J179" s="352" t="s">
        <v>509</v>
      </c>
    </row>
    <row r="180" spans="1:10" x14ac:dyDescent="0.25">
      <c r="A180" s="315" t="s">
        <v>516</v>
      </c>
      <c r="B180" s="350">
        <v>644986.316561252</v>
      </c>
      <c r="C180" s="350" t="s">
        <v>567</v>
      </c>
      <c r="D180" s="351" t="s">
        <v>196</v>
      </c>
      <c r="E180" s="351" t="s">
        <v>196</v>
      </c>
      <c r="F180" s="351" t="s">
        <v>196</v>
      </c>
      <c r="G180" s="350">
        <v>45070.579654334128</v>
      </c>
      <c r="H180" s="350">
        <v>3.0283235843053902</v>
      </c>
      <c r="I180" s="350">
        <v>0.52839203850651995</v>
      </c>
      <c r="J180" s="350" t="s">
        <v>571</v>
      </c>
    </row>
    <row r="181" spans="1:10" x14ac:dyDescent="0.25">
      <c r="A181" s="314" t="s">
        <v>568</v>
      </c>
      <c r="B181" s="352">
        <v>37854.22878650669</v>
      </c>
      <c r="C181" s="350" t="s">
        <v>567</v>
      </c>
      <c r="D181" s="350">
        <v>74.659973794071973</v>
      </c>
      <c r="E181" s="350">
        <v>3.1426139568949401</v>
      </c>
      <c r="F181" s="350">
        <v>2.7551405439150298</v>
      </c>
      <c r="G181" s="352">
        <v>2826.1957291953945</v>
      </c>
      <c r="H181" s="352">
        <v>0.11896122771197</v>
      </c>
      <c r="I181" s="352">
        <v>0.10429372048834</v>
      </c>
      <c r="J181" s="352" t="s">
        <v>509</v>
      </c>
    </row>
    <row r="182" spans="1:10" x14ac:dyDescent="0.25">
      <c r="A182" s="314" t="s">
        <v>569</v>
      </c>
      <c r="B182" s="352">
        <v>280341.22601860663</v>
      </c>
      <c r="C182" s="350" t="s">
        <v>567</v>
      </c>
      <c r="D182" s="350">
        <v>89.645233903118736</v>
      </c>
      <c r="E182" s="350">
        <v>9.4999999999999893</v>
      </c>
      <c r="F182" s="350">
        <v>1.4249999999999801</v>
      </c>
      <c r="G182" s="352">
        <v>25131.254779125069</v>
      </c>
      <c r="H182" s="352">
        <v>2.6632416471767599</v>
      </c>
      <c r="I182" s="352">
        <v>0.39948624707650998</v>
      </c>
      <c r="J182" s="352" t="s">
        <v>509</v>
      </c>
    </row>
    <row r="183" spans="1:10" x14ac:dyDescent="0.25">
      <c r="A183" s="314" t="s">
        <v>570</v>
      </c>
      <c r="B183" s="352">
        <v>326790.86175613868</v>
      </c>
      <c r="C183" s="350" t="s">
        <v>567</v>
      </c>
      <c r="D183" s="350">
        <v>52.367220594999388</v>
      </c>
      <c r="E183" s="350">
        <v>0.7531444058565</v>
      </c>
      <c r="F183" s="350">
        <v>7.5314440585660003E-2</v>
      </c>
      <c r="G183" s="352">
        <v>17113.129146013664</v>
      </c>
      <c r="H183" s="352">
        <v>0.24612070941666001</v>
      </c>
      <c r="I183" s="352">
        <v>2.4612070941669999E-2</v>
      </c>
      <c r="J183" s="352" t="s">
        <v>509</v>
      </c>
    </row>
    <row r="184" spans="1:10" x14ac:dyDescent="0.25">
      <c r="A184" s="314" t="s">
        <v>3292</v>
      </c>
      <c r="B184" s="352" t="s">
        <v>538</v>
      </c>
      <c r="C184" s="350" t="s">
        <v>567</v>
      </c>
      <c r="D184" s="350" t="s">
        <v>538</v>
      </c>
      <c r="E184" s="350" t="s">
        <v>538</v>
      </c>
      <c r="F184" s="350" t="s">
        <v>538</v>
      </c>
      <c r="G184" s="352" t="s">
        <v>538</v>
      </c>
      <c r="H184" s="352" t="s">
        <v>538</v>
      </c>
      <c r="I184" s="352" t="s">
        <v>538</v>
      </c>
      <c r="J184" s="352" t="s">
        <v>538</v>
      </c>
    </row>
    <row r="185" spans="1:10" x14ac:dyDescent="0.25">
      <c r="A185" s="314" t="s">
        <v>3293</v>
      </c>
      <c r="B185" s="352" t="s">
        <v>538</v>
      </c>
      <c r="C185" s="350" t="s">
        <v>567</v>
      </c>
      <c r="D185" s="350" t="s">
        <v>538</v>
      </c>
      <c r="E185" s="350" t="s">
        <v>538</v>
      </c>
      <c r="F185" s="350" t="s">
        <v>538</v>
      </c>
      <c r="G185" s="352" t="s">
        <v>538</v>
      </c>
      <c r="H185" s="352" t="s">
        <v>538</v>
      </c>
      <c r="I185" s="352" t="s">
        <v>538</v>
      </c>
      <c r="J185" s="352" t="s">
        <v>538</v>
      </c>
    </row>
    <row r="186" spans="1:10" x14ac:dyDescent="0.25">
      <c r="A186" s="314" t="s">
        <v>3294</v>
      </c>
      <c r="B186" s="352" t="s">
        <v>511</v>
      </c>
      <c r="C186" s="350" t="s">
        <v>567</v>
      </c>
      <c r="D186" s="350" t="s">
        <v>543</v>
      </c>
      <c r="E186" s="350" t="s">
        <v>511</v>
      </c>
      <c r="F186" s="350" t="s">
        <v>511</v>
      </c>
      <c r="G186" s="352" t="s">
        <v>511</v>
      </c>
      <c r="H186" s="352" t="s">
        <v>511</v>
      </c>
      <c r="I186" s="352" t="s">
        <v>511</v>
      </c>
      <c r="J186" s="352" t="s">
        <v>509</v>
      </c>
    </row>
    <row r="187" spans="1:10" x14ac:dyDescent="0.25">
      <c r="A187" s="315" t="s">
        <v>517</v>
      </c>
      <c r="B187" s="350">
        <v>644167.08432937111</v>
      </c>
      <c r="C187" s="350" t="s">
        <v>567</v>
      </c>
      <c r="D187" s="351" t="s">
        <v>196</v>
      </c>
      <c r="E187" s="351" t="s">
        <v>196</v>
      </c>
      <c r="F187" s="351" t="s">
        <v>196</v>
      </c>
      <c r="G187" s="350">
        <v>46357.764227420019</v>
      </c>
      <c r="H187" s="350">
        <v>3.41919088614388</v>
      </c>
      <c r="I187" s="350">
        <v>0.52415757023381004</v>
      </c>
      <c r="J187" s="350" t="s">
        <v>571</v>
      </c>
    </row>
    <row r="188" spans="1:10" x14ac:dyDescent="0.25">
      <c r="A188" s="314" t="s">
        <v>568</v>
      </c>
      <c r="B188" s="352">
        <v>9910.6834716533631</v>
      </c>
      <c r="C188" s="350" t="s">
        <v>567</v>
      </c>
      <c r="D188" s="350">
        <v>74.659973794071973</v>
      </c>
      <c r="E188" s="350">
        <v>3.1426139568943499</v>
      </c>
      <c r="F188" s="350">
        <v>2.7551405439149499</v>
      </c>
      <c r="G188" s="352">
        <v>739.93136827498245</v>
      </c>
      <c r="H188" s="352">
        <v>3.1145452200380001E-2</v>
      </c>
      <c r="I188" s="352">
        <v>2.7305325850659999E-2</v>
      </c>
      <c r="J188" s="352" t="s">
        <v>509</v>
      </c>
    </row>
    <row r="189" spans="1:10" x14ac:dyDescent="0.25">
      <c r="A189" s="314" t="s">
        <v>569</v>
      </c>
      <c r="B189" s="352">
        <v>332732.0020816935</v>
      </c>
      <c r="C189" s="350" t="s">
        <v>567</v>
      </c>
      <c r="D189" s="350">
        <v>89.645233903118736</v>
      </c>
      <c r="E189" s="350">
        <v>9.5000000000000107</v>
      </c>
      <c r="F189" s="350">
        <v>1.4249999999999901</v>
      </c>
      <c r="G189" s="352">
        <v>29827.838153666406</v>
      </c>
      <c r="H189" s="352">
        <v>3.1609540197760899</v>
      </c>
      <c r="I189" s="352">
        <v>0.47414310296640999</v>
      </c>
      <c r="J189" s="352" t="s">
        <v>509</v>
      </c>
    </row>
    <row r="190" spans="1:10" x14ac:dyDescent="0.25">
      <c r="A190" s="314" t="s">
        <v>570</v>
      </c>
      <c r="B190" s="352">
        <v>301524.39877602429</v>
      </c>
      <c r="C190" s="350" t="s">
        <v>567</v>
      </c>
      <c r="D190" s="350">
        <v>52.367220594999388</v>
      </c>
      <c r="E190" s="350">
        <v>0.75314440585650999</v>
      </c>
      <c r="F190" s="350">
        <v>7.5314440585649997E-2</v>
      </c>
      <c r="G190" s="352">
        <v>15789.994705478628</v>
      </c>
      <c r="H190" s="352">
        <v>0.22709141416740999</v>
      </c>
      <c r="I190" s="352">
        <v>2.2709141416739999E-2</v>
      </c>
      <c r="J190" s="352" t="s">
        <v>509</v>
      </c>
    </row>
    <row r="191" spans="1:10" x14ac:dyDescent="0.25">
      <c r="A191" s="314" t="s">
        <v>3292</v>
      </c>
      <c r="B191" s="352" t="s">
        <v>538</v>
      </c>
      <c r="C191" s="350" t="s">
        <v>567</v>
      </c>
      <c r="D191" s="350" t="s">
        <v>538</v>
      </c>
      <c r="E191" s="350" t="s">
        <v>538</v>
      </c>
      <c r="F191" s="350" t="s">
        <v>538</v>
      </c>
      <c r="G191" s="352" t="s">
        <v>538</v>
      </c>
      <c r="H191" s="352" t="s">
        <v>538</v>
      </c>
      <c r="I191" s="352" t="s">
        <v>538</v>
      </c>
      <c r="J191" s="352" t="s">
        <v>538</v>
      </c>
    </row>
    <row r="192" spans="1:10" x14ac:dyDescent="0.25">
      <c r="A192" s="314" t="s">
        <v>3293</v>
      </c>
      <c r="B192" s="352" t="s">
        <v>538</v>
      </c>
      <c r="C192" s="350" t="s">
        <v>567</v>
      </c>
      <c r="D192" s="350" t="s">
        <v>538</v>
      </c>
      <c r="E192" s="350" t="s">
        <v>538</v>
      </c>
      <c r="F192" s="350" t="s">
        <v>538</v>
      </c>
      <c r="G192" s="352" t="s">
        <v>538</v>
      </c>
      <c r="H192" s="352" t="s">
        <v>538</v>
      </c>
      <c r="I192" s="352" t="s">
        <v>538</v>
      </c>
      <c r="J192" s="352" t="s">
        <v>538</v>
      </c>
    </row>
    <row r="193" spans="1:10" x14ac:dyDescent="0.25">
      <c r="A193" s="314" t="s">
        <v>3294</v>
      </c>
      <c r="B193" s="352" t="s">
        <v>511</v>
      </c>
      <c r="C193" s="350" t="s">
        <v>567</v>
      </c>
      <c r="D193" s="350" t="s">
        <v>543</v>
      </c>
      <c r="E193" s="350" t="s">
        <v>511</v>
      </c>
      <c r="F193" s="350" t="s">
        <v>511</v>
      </c>
      <c r="G193" s="352" t="s">
        <v>511</v>
      </c>
      <c r="H193" s="352" t="s">
        <v>511</v>
      </c>
      <c r="I193" s="352" t="s">
        <v>511</v>
      </c>
      <c r="J193" s="352" t="s">
        <v>509</v>
      </c>
    </row>
    <row r="194" spans="1:10" x14ac:dyDescent="0.25">
      <c r="A194" s="315" t="s">
        <v>518</v>
      </c>
      <c r="B194" s="350">
        <v>526636.63815383136</v>
      </c>
      <c r="C194" s="350" t="s">
        <v>567</v>
      </c>
      <c r="D194" s="351" t="s">
        <v>196</v>
      </c>
      <c r="E194" s="351" t="s">
        <v>196</v>
      </c>
      <c r="F194" s="351" t="s">
        <v>196</v>
      </c>
      <c r="G194" s="350">
        <v>36302.033778109631</v>
      </c>
      <c r="H194" s="350">
        <v>2.4295382607283198</v>
      </c>
      <c r="I194" s="350">
        <v>0.36471649490099001</v>
      </c>
      <c r="J194" s="350" t="s">
        <v>571</v>
      </c>
    </row>
    <row r="195" spans="1:10" x14ac:dyDescent="0.25">
      <c r="A195" s="314" t="s">
        <v>568</v>
      </c>
      <c r="B195" s="352">
        <v>4917.664842663351</v>
      </c>
      <c r="C195" s="350" t="s">
        <v>567</v>
      </c>
      <c r="D195" s="350">
        <v>74.659973794071973</v>
      </c>
      <c r="E195" s="350">
        <v>3.14261395689384</v>
      </c>
      <c r="F195" s="350">
        <v>2.7551405439155698</v>
      </c>
      <c r="G195" s="352">
        <v>367.1527282812749</v>
      </c>
      <c r="H195" s="352">
        <v>1.545432216988E-2</v>
      </c>
      <c r="I195" s="352">
        <v>1.354885778941E-2</v>
      </c>
      <c r="J195" s="352" t="s">
        <v>509</v>
      </c>
    </row>
    <row r="196" spans="1:10" x14ac:dyDescent="0.25">
      <c r="A196" s="314" t="s">
        <v>569</v>
      </c>
      <c r="B196" s="352">
        <v>231072.091064726</v>
      </c>
      <c r="C196" s="350" t="s">
        <v>567</v>
      </c>
      <c r="D196" s="350">
        <v>89.645233903118736</v>
      </c>
      <c r="E196" s="350">
        <v>9.5000000000000107</v>
      </c>
      <c r="F196" s="350">
        <v>1.4249999999999801</v>
      </c>
      <c r="G196" s="352">
        <v>20714.511651980116</v>
      </c>
      <c r="H196" s="352">
        <v>2.1951848651149</v>
      </c>
      <c r="I196" s="352">
        <v>0.32927772976723002</v>
      </c>
      <c r="J196" s="352" t="s">
        <v>509</v>
      </c>
    </row>
    <row r="197" spans="1:10" x14ac:dyDescent="0.25">
      <c r="A197" s="314" t="s">
        <v>570</v>
      </c>
      <c r="B197" s="352">
        <v>290646.88224644202</v>
      </c>
      <c r="C197" s="350" t="s">
        <v>567</v>
      </c>
      <c r="D197" s="350">
        <v>52.367220594999388</v>
      </c>
      <c r="E197" s="350">
        <v>0.7531444058565</v>
      </c>
      <c r="F197" s="350">
        <v>7.5314440585640005E-2</v>
      </c>
      <c r="G197" s="352">
        <v>15220.369397848241</v>
      </c>
      <c r="H197" s="352">
        <v>0.21889907344354001</v>
      </c>
      <c r="I197" s="352">
        <v>2.188990734435E-2</v>
      </c>
      <c r="J197" s="352" t="s">
        <v>509</v>
      </c>
    </row>
    <row r="198" spans="1:10" x14ac:dyDescent="0.25">
      <c r="A198" s="314" t="s">
        <v>3292</v>
      </c>
      <c r="B198" s="352" t="s">
        <v>538</v>
      </c>
      <c r="C198" s="350" t="s">
        <v>567</v>
      </c>
      <c r="D198" s="350" t="s">
        <v>538</v>
      </c>
      <c r="E198" s="350" t="s">
        <v>538</v>
      </c>
      <c r="F198" s="350" t="s">
        <v>538</v>
      </c>
      <c r="G198" s="352" t="s">
        <v>538</v>
      </c>
      <c r="H198" s="352" t="s">
        <v>538</v>
      </c>
      <c r="I198" s="352" t="s">
        <v>538</v>
      </c>
      <c r="J198" s="352" t="s">
        <v>538</v>
      </c>
    </row>
    <row r="199" spans="1:10" x14ac:dyDescent="0.25">
      <c r="A199" s="316" t="s">
        <v>3293</v>
      </c>
      <c r="B199" s="352" t="s">
        <v>538</v>
      </c>
      <c r="C199" s="350" t="s">
        <v>567</v>
      </c>
      <c r="D199" s="350" t="s">
        <v>538</v>
      </c>
      <c r="E199" s="350" t="s">
        <v>538</v>
      </c>
      <c r="F199" s="350" t="s">
        <v>538</v>
      </c>
      <c r="G199" s="352" t="s">
        <v>538</v>
      </c>
      <c r="H199" s="352" t="s">
        <v>538</v>
      </c>
      <c r="I199" s="352" t="s">
        <v>538</v>
      </c>
      <c r="J199" s="352" t="s">
        <v>538</v>
      </c>
    </row>
    <row r="200" spans="1:10" x14ac:dyDescent="0.25">
      <c r="A200" s="314" t="s">
        <v>3294</v>
      </c>
      <c r="B200" s="352" t="s">
        <v>511</v>
      </c>
      <c r="C200" s="350" t="s">
        <v>567</v>
      </c>
      <c r="D200" s="350" t="s">
        <v>543</v>
      </c>
      <c r="E200" s="350" t="s">
        <v>511</v>
      </c>
      <c r="F200" s="350" t="s">
        <v>511</v>
      </c>
      <c r="G200" s="352" t="s">
        <v>511</v>
      </c>
      <c r="H200" s="352" t="s">
        <v>511</v>
      </c>
      <c r="I200" s="352" t="s">
        <v>511</v>
      </c>
      <c r="J200" s="352" t="s">
        <v>509</v>
      </c>
    </row>
    <row r="201" spans="1:10" x14ac:dyDescent="0.25">
      <c r="A201" s="315" t="s">
        <v>3295</v>
      </c>
      <c r="B201" s="350">
        <v>9478042.3525714055</v>
      </c>
      <c r="C201" s="350" t="s">
        <v>567</v>
      </c>
      <c r="D201" s="351" t="s">
        <v>196</v>
      </c>
      <c r="E201" s="351" t="s">
        <v>196</v>
      </c>
      <c r="F201" s="351" t="s">
        <v>196</v>
      </c>
      <c r="G201" s="350">
        <v>496191.34475228947</v>
      </c>
      <c r="H201" s="350">
        <v>55.440376544157949</v>
      </c>
      <c r="I201" s="350">
        <v>7.5655556189400004</v>
      </c>
      <c r="J201" s="350" t="s">
        <v>571</v>
      </c>
    </row>
    <row r="202" spans="1:10" x14ac:dyDescent="0.25">
      <c r="A202" s="310" t="s">
        <v>586</v>
      </c>
      <c r="B202" s="350">
        <v>9478042.3525714055</v>
      </c>
      <c r="C202" s="350" t="s">
        <v>567</v>
      </c>
      <c r="D202" s="351" t="s">
        <v>196</v>
      </c>
      <c r="E202" s="351" t="s">
        <v>196</v>
      </c>
      <c r="F202" s="351" t="s">
        <v>196</v>
      </c>
      <c r="G202" s="350">
        <v>496191.34475228947</v>
      </c>
      <c r="H202" s="350">
        <v>55.440376544157949</v>
      </c>
      <c r="I202" s="350">
        <v>7.5655556189400004</v>
      </c>
      <c r="J202" s="350" t="s">
        <v>571</v>
      </c>
    </row>
    <row r="203" spans="1:10" x14ac:dyDescent="0.25">
      <c r="A203" s="311" t="s">
        <v>587</v>
      </c>
      <c r="B203" s="350">
        <v>9478042.3525714055</v>
      </c>
      <c r="C203" s="350" t="s">
        <v>567</v>
      </c>
      <c r="D203" s="351" t="s">
        <v>196</v>
      </c>
      <c r="E203" s="351" t="s">
        <v>196</v>
      </c>
      <c r="F203" s="351" t="s">
        <v>196</v>
      </c>
      <c r="G203" s="350">
        <v>496191.34475228947</v>
      </c>
      <c r="H203" s="350">
        <v>55.440376544157949</v>
      </c>
      <c r="I203" s="350">
        <v>7.5655556189400004</v>
      </c>
      <c r="J203" s="350" t="s">
        <v>571</v>
      </c>
    </row>
    <row r="204" spans="1:10" x14ac:dyDescent="0.25">
      <c r="A204" s="317" t="s">
        <v>574</v>
      </c>
      <c r="B204" s="352">
        <v>3200357.1751622786</v>
      </c>
      <c r="C204" s="350" t="s">
        <v>567</v>
      </c>
      <c r="D204" s="350">
        <v>74.659973794071988</v>
      </c>
      <c r="E204" s="350">
        <v>2.5800388524872</v>
      </c>
      <c r="F204" s="350">
        <v>0.42044594908624999</v>
      </c>
      <c r="G204" s="352">
        <v>238938.58282928597</v>
      </c>
      <c r="H204" s="352">
        <v>8.2570458537548692</v>
      </c>
      <c r="I204" s="352">
        <v>1.3455772099261001</v>
      </c>
      <c r="J204" s="352" t="s">
        <v>509</v>
      </c>
    </row>
    <row r="205" spans="1:10" x14ac:dyDescent="0.25">
      <c r="A205" s="317" t="s">
        <v>575</v>
      </c>
      <c r="B205" s="352">
        <v>259275.11556257354</v>
      </c>
      <c r="C205" s="350" t="s">
        <v>567</v>
      </c>
      <c r="D205" s="350">
        <v>89.645233903118793</v>
      </c>
      <c r="E205" s="350">
        <v>9.5000000000000107</v>
      </c>
      <c r="F205" s="350">
        <v>1.42500000000001</v>
      </c>
      <c r="G205" s="352">
        <v>23242.778379865063</v>
      </c>
      <c r="H205" s="352">
        <v>2.4631135978444498</v>
      </c>
      <c r="I205" s="352">
        <v>0.36946703967666999</v>
      </c>
      <c r="J205" s="352" t="s">
        <v>509</v>
      </c>
    </row>
    <row r="206" spans="1:10" x14ac:dyDescent="0.25">
      <c r="A206" s="317" t="s">
        <v>576</v>
      </c>
      <c r="B206" s="352">
        <v>4468634.7849724228</v>
      </c>
      <c r="C206" s="350" t="s">
        <v>567</v>
      </c>
      <c r="D206" s="350">
        <v>52.367220594999367</v>
      </c>
      <c r="E206" s="350">
        <v>0.75314440585650999</v>
      </c>
      <c r="F206" s="350">
        <v>7.5314440585649997E-2</v>
      </c>
      <c r="G206" s="352">
        <v>234009.98354313846</v>
      </c>
      <c r="H206" s="352">
        <v>3.36552729011777</v>
      </c>
      <c r="I206" s="352">
        <v>0.33655272901178002</v>
      </c>
      <c r="J206" s="352" t="s">
        <v>509</v>
      </c>
    </row>
    <row r="207" spans="1:10" x14ac:dyDescent="0.25">
      <c r="A207" s="317" t="s">
        <v>577</v>
      </c>
      <c r="B207" s="352" t="s">
        <v>538</v>
      </c>
      <c r="C207" s="350" t="s">
        <v>567</v>
      </c>
      <c r="D207" s="350" t="s">
        <v>538</v>
      </c>
      <c r="E207" s="350" t="s">
        <v>538</v>
      </c>
      <c r="F207" s="350" t="s">
        <v>538</v>
      </c>
      <c r="G207" s="352" t="s">
        <v>538</v>
      </c>
      <c r="H207" s="352" t="s">
        <v>538</v>
      </c>
      <c r="I207" s="352" t="s">
        <v>538</v>
      </c>
      <c r="J207" s="352" t="s">
        <v>538</v>
      </c>
    </row>
    <row r="208" spans="1:10" x14ac:dyDescent="0.25">
      <c r="A208" s="317" t="s">
        <v>578</v>
      </c>
      <c r="B208" s="352" t="s">
        <v>538</v>
      </c>
      <c r="C208" s="350" t="s">
        <v>567</v>
      </c>
      <c r="D208" s="350" t="s">
        <v>538</v>
      </c>
      <c r="E208" s="350" t="s">
        <v>538</v>
      </c>
      <c r="F208" s="350" t="s">
        <v>538</v>
      </c>
      <c r="G208" s="352" t="s">
        <v>538</v>
      </c>
      <c r="H208" s="352" t="s">
        <v>538</v>
      </c>
      <c r="I208" s="352" t="s">
        <v>538</v>
      </c>
      <c r="J208" s="352" t="s">
        <v>538</v>
      </c>
    </row>
    <row r="209" spans="1:10" x14ac:dyDescent="0.25">
      <c r="A209" s="317" t="s">
        <v>93</v>
      </c>
      <c r="B209" s="352">
        <v>1549775.2768741304</v>
      </c>
      <c r="C209" s="350" t="s">
        <v>567</v>
      </c>
      <c r="D209" s="350">
        <v>88.686898265961545</v>
      </c>
      <c r="E209" s="350">
        <v>26.684313796676729</v>
      </c>
      <c r="F209" s="350">
        <v>3.55790850622357</v>
      </c>
      <c r="G209" s="352">
        <v>137444.76231523839</v>
      </c>
      <c r="H209" s="352">
        <v>41.354689802440859</v>
      </c>
      <c r="I209" s="352">
        <v>5.5139586403254501</v>
      </c>
      <c r="J209" s="352" t="s">
        <v>509</v>
      </c>
    </row>
    <row r="210" spans="1:10" x14ac:dyDescent="0.25">
      <c r="A210" s="318" t="s">
        <v>588</v>
      </c>
      <c r="B210" s="350">
        <v>27381911.119104017</v>
      </c>
      <c r="C210" s="350" t="s">
        <v>567</v>
      </c>
      <c r="D210" s="351" t="s">
        <v>196</v>
      </c>
      <c r="E210" s="351" t="s">
        <v>196</v>
      </c>
      <c r="F210" s="351" t="s">
        <v>196</v>
      </c>
      <c r="G210" s="350">
        <v>1830505.6056332772</v>
      </c>
      <c r="H210" s="350">
        <v>160.28001983992968</v>
      </c>
      <c r="I210" s="350">
        <v>137.97722792661688</v>
      </c>
    </row>
    <row r="211" spans="1:10" x14ac:dyDescent="0.25">
      <c r="A211" s="306" t="s">
        <v>568</v>
      </c>
      <c r="B211" s="350">
        <v>26378279.690856297</v>
      </c>
      <c r="C211" s="350" t="s">
        <v>567</v>
      </c>
      <c r="D211" s="350">
        <v>68.140519616442361</v>
      </c>
      <c r="E211" s="350">
        <v>5.7327599121391097</v>
      </c>
      <c r="F211" s="350">
        <v>5.2271031113979696</v>
      </c>
      <c r="G211" s="350">
        <v>1797429.6847227968</v>
      </c>
      <c r="H211" s="350">
        <v>151.2203443629343</v>
      </c>
      <c r="I211" s="350">
        <v>137.88198784540089</v>
      </c>
    </row>
    <row r="212" spans="1:10" x14ac:dyDescent="0.25">
      <c r="A212" s="306" t="s">
        <v>569</v>
      </c>
      <c r="B212" s="350" t="s">
        <v>538</v>
      </c>
      <c r="C212" s="350" t="s">
        <v>567</v>
      </c>
      <c r="D212" s="350" t="s">
        <v>538</v>
      </c>
      <c r="E212" s="350" t="s">
        <v>538</v>
      </c>
      <c r="F212" s="350" t="s">
        <v>538</v>
      </c>
      <c r="G212" s="350" t="s">
        <v>538</v>
      </c>
      <c r="H212" s="350" t="s">
        <v>538</v>
      </c>
      <c r="I212" s="350" t="s">
        <v>538</v>
      </c>
    </row>
    <row r="213" spans="1:10" x14ac:dyDescent="0.25">
      <c r="A213" s="306" t="s">
        <v>570</v>
      </c>
      <c r="B213" s="350">
        <v>658252.51161717589</v>
      </c>
      <c r="C213" s="350" t="s">
        <v>567</v>
      </c>
      <c r="D213" s="350">
        <v>50.248073994006511</v>
      </c>
      <c r="E213" s="350">
        <v>13.756093189850089</v>
      </c>
      <c r="F213" s="350">
        <v>0.13734370307478</v>
      </c>
      <c r="G213" s="350">
        <v>33075.920910480483</v>
      </c>
      <c r="H213" s="350">
        <v>9.0549828922587494</v>
      </c>
      <c r="I213" s="350">
        <v>9.0406837503779994E-2</v>
      </c>
    </row>
    <row r="214" spans="1:10" x14ac:dyDescent="0.25">
      <c r="A214" s="306" t="s">
        <v>3287</v>
      </c>
      <c r="B214" s="350" t="s">
        <v>583</v>
      </c>
      <c r="C214" s="350" t="s">
        <v>567</v>
      </c>
      <c r="D214" s="350" t="s">
        <v>583</v>
      </c>
      <c r="E214" s="350" t="s">
        <v>3167</v>
      </c>
      <c r="F214" s="350" t="s">
        <v>3167</v>
      </c>
      <c r="G214" s="350" t="s">
        <v>583</v>
      </c>
      <c r="H214" s="350" t="s">
        <v>3167</v>
      </c>
      <c r="I214" s="350" t="s">
        <v>3167</v>
      </c>
    </row>
    <row r="215" spans="1:10" x14ac:dyDescent="0.25">
      <c r="A215" s="306" t="s">
        <v>3289</v>
      </c>
      <c r="B215" s="350">
        <v>345378.91663054173</v>
      </c>
      <c r="C215" s="350" t="s">
        <v>567</v>
      </c>
      <c r="D215" s="350">
        <v>65.065035461819363</v>
      </c>
      <c r="E215" s="350">
        <v>1.358677241335E-2</v>
      </c>
      <c r="F215" s="350">
        <v>1.399403229176E-2</v>
      </c>
      <c r="G215" s="350">
        <v>22472.091458330953</v>
      </c>
      <c r="H215" s="350">
        <v>4.6925847366299997E-3</v>
      </c>
      <c r="I215" s="350">
        <v>4.8332437122200001E-3</v>
      </c>
    </row>
    <row r="216" spans="1:10" x14ac:dyDescent="0.25">
      <c r="A216" s="67" t="s">
        <v>3296</v>
      </c>
      <c r="B216" s="350">
        <v>2513561.9207105725</v>
      </c>
      <c r="C216" s="350" t="s">
        <v>567</v>
      </c>
      <c r="D216" s="351" t="s">
        <v>196</v>
      </c>
      <c r="E216" s="351" t="s">
        <v>196</v>
      </c>
      <c r="F216" s="351" t="s">
        <v>196</v>
      </c>
      <c r="G216" s="350">
        <v>170713.69036083069</v>
      </c>
      <c r="H216" s="350">
        <v>2.0771880881664</v>
      </c>
      <c r="I216" s="350">
        <v>5.2617344805668296</v>
      </c>
    </row>
    <row r="217" spans="1:10" x14ac:dyDescent="0.25">
      <c r="A217" s="306" t="s">
        <v>589</v>
      </c>
      <c r="B217" s="352">
        <v>37296.193325856322</v>
      </c>
      <c r="C217" s="350" t="s">
        <v>567</v>
      </c>
      <c r="D217" s="350">
        <v>65.528560814054615</v>
      </c>
      <c r="E217" s="350">
        <v>55.694372613795643</v>
      </c>
      <c r="F217" s="350">
        <v>0.84385413051206004</v>
      </c>
      <c r="G217" s="352">
        <v>2443.9658724861142</v>
      </c>
      <c r="H217" s="352">
        <v>2.0771880881664</v>
      </c>
      <c r="I217" s="352">
        <v>3.1472546790399999E-2</v>
      </c>
    </row>
    <row r="218" spans="1:10" x14ac:dyDescent="0.25">
      <c r="A218" s="306" t="s">
        <v>590</v>
      </c>
      <c r="B218" s="352">
        <v>2476265.7273847163</v>
      </c>
      <c r="C218" s="350" t="s">
        <v>567</v>
      </c>
      <c r="D218" s="350">
        <v>67.953015957645619</v>
      </c>
      <c r="E218" s="350" t="s">
        <v>538</v>
      </c>
      <c r="F218" s="350">
        <v>2.1121569773129001</v>
      </c>
      <c r="G218" s="352">
        <v>168269.72448834457</v>
      </c>
      <c r="H218" s="352" t="s">
        <v>538</v>
      </c>
      <c r="I218" s="352">
        <v>5.23026193377643</v>
      </c>
    </row>
    <row r="219" spans="1:10" x14ac:dyDescent="0.25">
      <c r="A219" s="306" t="s">
        <v>93</v>
      </c>
      <c r="B219" s="352" t="s">
        <v>538</v>
      </c>
      <c r="C219" s="350" t="s">
        <v>567</v>
      </c>
      <c r="D219" s="350" t="s">
        <v>538</v>
      </c>
      <c r="E219" s="350" t="s">
        <v>538</v>
      </c>
      <c r="F219" s="350" t="s">
        <v>538</v>
      </c>
      <c r="G219" s="352" t="s">
        <v>538</v>
      </c>
      <c r="H219" s="352" t="s">
        <v>538</v>
      </c>
      <c r="I219" s="352" t="s">
        <v>538</v>
      </c>
    </row>
    <row r="220" spans="1:10" x14ac:dyDescent="0.25">
      <c r="A220" s="319" t="s">
        <v>3297</v>
      </c>
      <c r="B220" s="350">
        <v>23026953.414224558</v>
      </c>
      <c r="C220" s="350" t="s">
        <v>567</v>
      </c>
      <c r="D220" s="351" t="s">
        <v>196</v>
      </c>
      <c r="E220" s="351" t="s">
        <v>196</v>
      </c>
      <c r="F220" s="351" t="s">
        <v>196</v>
      </c>
      <c r="G220" s="350">
        <v>1543321.2347240872</v>
      </c>
      <c r="H220" s="350">
        <v>95.722338182973743</v>
      </c>
      <c r="I220" s="350">
        <v>108.02744179292077</v>
      </c>
    </row>
    <row r="221" spans="1:10" x14ac:dyDescent="0.25">
      <c r="A221" s="306" t="s">
        <v>591</v>
      </c>
      <c r="B221" s="350">
        <v>16921811.276726622</v>
      </c>
      <c r="C221" s="350" t="s">
        <v>567</v>
      </c>
      <c r="D221" s="350">
        <v>67.143364802995379</v>
      </c>
      <c r="E221" s="350">
        <v>5.1050721535713901</v>
      </c>
      <c r="F221" s="350">
        <v>6.3193548667016204</v>
      </c>
      <c r="G221" s="350">
        <v>1136187.3476806968</v>
      </c>
      <c r="H221" s="350">
        <v>86.387067536807479</v>
      </c>
      <c r="I221" s="350">
        <v>106.93493044498868</v>
      </c>
    </row>
    <row r="222" spans="1:10" x14ac:dyDescent="0.25">
      <c r="A222" s="306" t="s">
        <v>592</v>
      </c>
      <c r="B222" s="350">
        <v>5716335.5992072541</v>
      </c>
      <c r="C222" s="350" t="s">
        <v>567</v>
      </c>
      <c r="D222" s="350">
        <v>70.79246071620166</v>
      </c>
      <c r="E222" s="350">
        <v>0.18688644136495999</v>
      </c>
      <c r="F222" s="350">
        <v>0.18566201675339999</v>
      </c>
      <c r="G222" s="350">
        <v>404673.46334750456</v>
      </c>
      <c r="H222" s="350">
        <v>1.0683056177837</v>
      </c>
      <c r="I222" s="350">
        <v>1.0613063957880999</v>
      </c>
    </row>
    <row r="223" spans="1:10" x14ac:dyDescent="0.25">
      <c r="A223" s="306" t="s">
        <v>593</v>
      </c>
      <c r="B223" s="350">
        <v>29789.5019987257</v>
      </c>
      <c r="C223" s="350" t="s">
        <v>567</v>
      </c>
      <c r="D223" s="350">
        <v>59.589262354098238</v>
      </c>
      <c r="E223" s="350">
        <v>0.32721071521896999</v>
      </c>
      <c r="F223" s="350">
        <v>0.67984698987101</v>
      </c>
      <c r="G223" s="350">
        <v>1775.1344499999996</v>
      </c>
      <c r="H223" s="350">
        <v>9.7474442550200009E-3</v>
      </c>
      <c r="I223" s="350">
        <v>2.025230326359E-2</v>
      </c>
    </row>
    <row r="224" spans="1:10" x14ac:dyDescent="0.25">
      <c r="A224" s="306" t="s">
        <v>3298</v>
      </c>
      <c r="B224" s="350" t="s">
        <v>583</v>
      </c>
      <c r="C224" s="350" t="s">
        <v>567</v>
      </c>
      <c r="D224" s="351" t="s">
        <v>196</v>
      </c>
      <c r="E224" s="351" t="s">
        <v>196</v>
      </c>
      <c r="F224" s="351" t="s">
        <v>196</v>
      </c>
      <c r="G224" s="350" t="s">
        <v>583</v>
      </c>
      <c r="H224" s="350">
        <v>1.05278679567487</v>
      </c>
      <c r="I224" s="350">
        <v>1.4965547714000001E-4</v>
      </c>
    </row>
    <row r="225" spans="1:9" x14ac:dyDescent="0.25">
      <c r="A225" s="306" t="s">
        <v>570</v>
      </c>
      <c r="B225" s="350">
        <v>13638.11966141349</v>
      </c>
      <c r="C225" s="350" t="s">
        <v>567</v>
      </c>
      <c r="D225" s="350">
        <v>50.248073994006518</v>
      </c>
      <c r="E225" s="350">
        <v>527.9128195425908</v>
      </c>
      <c r="F225" s="350">
        <v>0.43772527586264998</v>
      </c>
      <c r="G225" s="350">
        <v>685.28924588582026</v>
      </c>
      <c r="H225" s="350">
        <v>7.1997382037160396</v>
      </c>
      <c r="I225" s="350">
        <v>5.9697496910400003E-3</v>
      </c>
    </row>
    <row r="226" spans="1:9" x14ac:dyDescent="0.25">
      <c r="A226" s="306" t="s">
        <v>3289</v>
      </c>
      <c r="B226" s="350">
        <v>345378.91663054173</v>
      </c>
      <c r="C226" s="350" t="s">
        <v>567</v>
      </c>
      <c r="D226" s="350">
        <v>65.065035461819363</v>
      </c>
      <c r="E226" s="350">
        <v>1.358677241335E-2</v>
      </c>
      <c r="F226" s="350">
        <v>1.399403229176E-2</v>
      </c>
      <c r="G226" s="350">
        <v>22472.091458330953</v>
      </c>
      <c r="H226" s="350">
        <v>4.6925847366299997E-3</v>
      </c>
      <c r="I226" s="350">
        <v>4.8332437122200001E-3</v>
      </c>
    </row>
    <row r="227" spans="1:9" x14ac:dyDescent="0.25">
      <c r="A227" s="306" t="s">
        <v>3299</v>
      </c>
      <c r="B227" s="350" t="s">
        <v>583</v>
      </c>
      <c r="C227" s="350" t="s">
        <v>567</v>
      </c>
      <c r="D227" s="351" t="s">
        <v>196</v>
      </c>
      <c r="E227" s="351" t="s">
        <v>196</v>
      </c>
      <c r="F227" s="351" t="s">
        <v>196</v>
      </c>
      <c r="G227" s="350" t="s">
        <v>583</v>
      </c>
      <c r="H227" s="350" t="s">
        <v>3167</v>
      </c>
      <c r="I227" s="350" t="s">
        <v>3167</v>
      </c>
    </row>
    <row r="228" spans="1:9" x14ac:dyDescent="0.25">
      <c r="A228" s="320" t="s">
        <v>594</v>
      </c>
      <c r="B228" s="350">
        <v>9895321.6493915115</v>
      </c>
      <c r="C228" s="350" t="s">
        <v>567</v>
      </c>
      <c r="D228" s="351" t="s">
        <v>196</v>
      </c>
      <c r="E228" s="351" t="s">
        <v>196</v>
      </c>
      <c r="F228" s="351" t="s">
        <v>196</v>
      </c>
      <c r="G228" s="350">
        <v>641430.12035975454</v>
      </c>
      <c r="H228" s="350">
        <v>50.343513986278801</v>
      </c>
      <c r="I228" s="350">
        <v>58.026007452344672</v>
      </c>
    </row>
    <row r="229" spans="1:9" x14ac:dyDescent="0.25">
      <c r="A229" s="306" t="s">
        <v>591</v>
      </c>
      <c r="B229" s="352">
        <v>9488919.2231781483</v>
      </c>
      <c r="C229" s="350" t="s">
        <v>567</v>
      </c>
      <c r="D229" s="350">
        <v>67.143364802995379</v>
      </c>
      <c r="E229" s="350">
        <v>5.3042882930240696</v>
      </c>
      <c r="F229" s="350">
        <v>6.1142265296351903</v>
      </c>
      <c r="G229" s="352">
        <v>637117.96498800593</v>
      </c>
      <c r="H229" s="352">
        <v>50.331963148954898</v>
      </c>
      <c r="I229" s="352">
        <v>58.017401651921162</v>
      </c>
    </row>
    <row r="230" spans="1:9" x14ac:dyDescent="0.25">
      <c r="A230" s="306" t="s">
        <v>592</v>
      </c>
      <c r="B230" s="352">
        <v>60577.355202458224</v>
      </c>
      <c r="C230" s="350" t="s">
        <v>567</v>
      </c>
      <c r="D230" s="350">
        <v>70.792460716201674</v>
      </c>
      <c r="E230" s="350">
        <v>5.0531921540309999E-2</v>
      </c>
      <c r="F230" s="350">
        <v>0.11107027591734001</v>
      </c>
      <c r="G230" s="352">
        <v>4288.4200384614187</v>
      </c>
      <c r="H230" s="352">
        <v>3.06109016021E-3</v>
      </c>
      <c r="I230" s="352">
        <v>6.7283435566800002E-3</v>
      </c>
    </row>
    <row r="231" spans="1:9" x14ac:dyDescent="0.25">
      <c r="A231" s="306" t="s">
        <v>593</v>
      </c>
      <c r="B231" s="352">
        <v>140.98152388821543</v>
      </c>
      <c r="C231" s="350" t="s">
        <v>567</v>
      </c>
      <c r="D231" s="350">
        <v>59.58926235409826</v>
      </c>
      <c r="E231" s="350">
        <v>0.33296282083898998</v>
      </c>
      <c r="F231" s="350">
        <v>0.40322366046400998</v>
      </c>
      <c r="G231" s="352">
        <v>8.4009850140554398</v>
      </c>
      <c r="H231" s="352">
        <v>4.6941605880000003E-5</v>
      </c>
      <c r="I231" s="352">
        <v>5.684708612E-5</v>
      </c>
    </row>
    <row r="232" spans="1:9" x14ac:dyDescent="0.25">
      <c r="A232" s="306" t="s">
        <v>3298</v>
      </c>
      <c r="B232" s="350" t="s">
        <v>511</v>
      </c>
      <c r="C232" s="350" t="s">
        <v>567</v>
      </c>
      <c r="D232" s="351" t="s">
        <v>196</v>
      </c>
      <c r="E232" s="351" t="s">
        <v>196</v>
      </c>
      <c r="F232" s="351" t="s">
        <v>196</v>
      </c>
      <c r="G232" s="350" t="s">
        <v>511</v>
      </c>
      <c r="H232" s="350" t="s">
        <v>538</v>
      </c>
      <c r="I232" s="350" t="s">
        <v>538</v>
      </c>
    </row>
    <row r="233" spans="1:9" x14ac:dyDescent="0.25">
      <c r="A233" s="317" t="s">
        <v>595</v>
      </c>
      <c r="B233" s="352" t="s">
        <v>511</v>
      </c>
      <c r="C233" s="350" t="s">
        <v>567</v>
      </c>
      <c r="D233" s="350" t="s">
        <v>511</v>
      </c>
      <c r="E233" s="350" t="s">
        <v>538</v>
      </c>
      <c r="F233" s="350" t="s">
        <v>538</v>
      </c>
      <c r="G233" s="352" t="s">
        <v>511</v>
      </c>
      <c r="H233" s="352" t="s">
        <v>538</v>
      </c>
      <c r="I233" s="352" t="s">
        <v>538</v>
      </c>
    </row>
    <row r="234" spans="1:9" x14ac:dyDescent="0.25">
      <c r="A234" s="306" t="s">
        <v>570</v>
      </c>
      <c r="B234" s="352">
        <v>305.17285647552848</v>
      </c>
      <c r="C234" s="350" t="s">
        <v>567</v>
      </c>
      <c r="D234" s="350">
        <v>50.248073994006504</v>
      </c>
      <c r="E234" s="350">
        <v>25.74784814192703</v>
      </c>
      <c r="F234" s="350">
        <v>3.1181083671388201</v>
      </c>
      <c r="G234" s="352">
        <v>15.334348273144681</v>
      </c>
      <c r="H234" s="352">
        <v>7.8575443655700006E-3</v>
      </c>
      <c r="I234" s="352">
        <v>9.5156203720000001E-4</v>
      </c>
    </row>
    <row r="235" spans="1:9" x14ac:dyDescent="0.25">
      <c r="A235" s="306" t="s">
        <v>3289</v>
      </c>
      <c r="B235" s="352">
        <v>345378.91663054173</v>
      </c>
      <c r="C235" s="350" t="s">
        <v>567</v>
      </c>
      <c r="D235" s="350">
        <v>65.065035461819363</v>
      </c>
      <c r="E235" s="350">
        <v>1.6945481152999999E-3</v>
      </c>
      <c r="F235" s="350">
        <v>2.5162153845099998E-3</v>
      </c>
      <c r="G235" s="352">
        <v>22472.091458330953</v>
      </c>
      <c r="H235" s="352">
        <v>5.8526119223999997E-4</v>
      </c>
      <c r="I235" s="352">
        <v>8.6904774350999995E-4</v>
      </c>
    </row>
    <row r="236" spans="1:9" x14ac:dyDescent="0.25">
      <c r="A236" s="306" t="s">
        <v>3299</v>
      </c>
      <c r="B236" s="350" t="s">
        <v>511</v>
      </c>
      <c r="C236" s="350" t="s">
        <v>567</v>
      </c>
      <c r="D236" s="351" t="s">
        <v>196</v>
      </c>
      <c r="E236" s="351" t="s">
        <v>196</v>
      </c>
      <c r="F236" s="351" t="s">
        <v>196</v>
      </c>
      <c r="G236" s="350" t="s">
        <v>511</v>
      </c>
      <c r="H236" s="350" t="s">
        <v>511</v>
      </c>
      <c r="I236" s="350" t="s">
        <v>511</v>
      </c>
    </row>
    <row r="237" spans="1:9" x14ac:dyDescent="0.25">
      <c r="A237" s="317" t="s">
        <v>88</v>
      </c>
      <c r="B237" s="352" t="s">
        <v>511</v>
      </c>
      <c r="C237" s="350" t="s">
        <v>567</v>
      </c>
      <c r="D237" s="350" t="s">
        <v>511</v>
      </c>
      <c r="E237" s="350" t="s">
        <v>511</v>
      </c>
      <c r="F237" s="350" t="s">
        <v>511</v>
      </c>
      <c r="G237" s="352" t="s">
        <v>511</v>
      </c>
      <c r="H237" s="352" t="s">
        <v>511</v>
      </c>
      <c r="I237" s="352" t="s">
        <v>511</v>
      </c>
    </row>
    <row r="238" spans="1:9" x14ac:dyDescent="0.25">
      <c r="A238" s="320" t="s">
        <v>596</v>
      </c>
      <c r="B238" s="350">
        <v>7275346.9410186997</v>
      </c>
      <c r="C238" s="350" t="s">
        <v>567</v>
      </c>
      <c r="D238" s="351" t="s">
        <v>196</v>
      </c>
      <c r="E238" s="351" t="s">
        <v>196</v>
      </c>
      <c r="F238" s="351" t="s">
        <v>196</v>
      </c>
      <c r="G238" s="350">
        <v>489781.06499535905</v>
      </c>
      <c r="H238" s="350">
        <v>32.089244234644681</v>
      </c>
      <c r="I238" s="350">
        <v>45.787711245390042</v>
      </c>
    </row>
    <row r="239" spans="1:9" x14ac:dyDescent="0.25">
      <c r="A239" s="306" t="s">
        <v>591</v>
      </c>
      <c r="B239" s="352">
        <v>6900391.8026401587</v>
      </c>
      <c r="C239" s="350" t="s">
        <v>567</v>
      </c>
      <c r="D239" s="350">
        <v>67.143364802995393</v>
      </c>
      <c r="E239" s="350">
        <v>4.6393852673657197</v>
      </c>
      <c r="F239" s="350">
        <v>6.6251876256970998</v>
      </c>
      <c r="G239" s="352">
        <v>463315.52408826712</v>
      </c>
      <c r="H239" s="352">
        <v>32.013576068219912</v>
      </c>
      <c r="I239" s="352">
        <v>45.716390383313303</v>
      </c>
    </row>
    <row r="240" spans="1:9" x14ac:dyDescent="0.25">
      <c r="A240" s="306" t="s">
        <v>592</v>
      </c>
      <c r="B240" s="352">
        <v>368504.73200550408</v>
      </c>
      <c r="C240" s="350" t="s">
        <v>567</v>
      </c>
      <c r="D240" s="350">
        <v>70.79246071620166</v>
      </c>
      <c r="E240" s="350">
        <v>0.10430192094477</v>
      </c>
      <c r="F240" s="350">
        <v>0.16232031354685</v>
      </c>
      <c r="G240" s="352">
        <v>26087.356764234068</v>
      </c>
      <c r="H240" s="352">
        <v>3.8435751425410003E-2</v>
      </c>
      <c r="I240" s="352">
        <v>5.9815803642629999E-2</v>
      </c>
    </row>
    <row r="241" spans="1:9" x14ac:dyDescent="0.25">
      <c r="A241" s="306" t="s">
        <v>593</v>
      </c>
      <c r="B241" s="352">
        <v>5787.6625596214753</v>
      </c>
      <c r="C241" s="350" t="s">
        <v>567</v>
      </c>
      <c r="D241" s="350">
        <v>59.589262354098253</v>
      </c>
      <c r="E241" s="350">
        <v>0.62659220241706004</v>
      </c>
      <c r="F241" s="350">
        <v>0.80766557619863999</v>
      </c>
      <c r="G241" s="352">
        <v>344.88254268227587</v>
      </c>
      <c r="H241" s="352">
        <v>3.6265042300800002E-3</v>
      </c>
      <c r="I241" s="352">
        <v>4.6744958160599998E-3</v>
      </c>
    </row>
    <row r="242" spans="1:9" x14ac:dyDescent="0.25">
      <c r="A242" s="306" t="s">
        <v>3298</v>
      </c>
      <c r="B242" s="350" t="s">
        <v>511</v>
      </c>
      <c r="C242" s="350" t="s">
        <v>567</v>
      </c>
      <c r="D242" s="351" t="s">
        <v>196</v>
      </c>
      <c r="E242" s="351" t="s">
        <v>196</v>
      </c>
      <c r="F242" s="351" t="s">
        <v>196</v>
      </c>
      <c r="G242" s="350" t="s">
        <v>511</v>
      </c>
      <c r="H242" s="350">
        <v>9.7455516189999999E-5</v>
      </c>
      <c r="I242" s="350">
        <v>1.256183293E-5</v>
      </c>
    </row>
    <row r="243" spans="1:9" x14ac:dyDescent="0.25">
      <c r="A243" s="317" t="s">
        <v>595</v>
      </c>
      <c r="B243" s="352" t="s">
        <v>511</v>
      </c>
      <c r="C243" s="350" t="s">
        <v>567</v>
      </c>
      <c r="D243" s="350" t="s">
        <v>511</v>
      </c>
      <c r="E243" s="350" t="s">
        <v>511</v>
      </c>
      <c r="F243" s="350" t="s">
        <v>511</v>
      </c>
      <c r="G243" s="352" t="s">
        <v>511</v>
      </c>
      <c r="H243" s="352">
        <v>9.7455516189999999E-5</v>
      </c>
      <c r="I243" s="352">
        <v>1.256183293E-5</v>
      </c>
    </row>
    <row r="244" spans="1:9" x14ac:dyDescent="0.25">
      <c r="A244" s="306" t="s">
        <v>570</v>
      </c>
      <c r="B244" s="352">
        <v>662.74381341579385</v>
      </c>
      <c r="C244" s="350" t="s">
        <v>567</v>
      </c>
      <c r="D244" s="350">
        <v>50.248073994006518</v>
      </c>
      <c r="E244" s="350">
        <v>47.605136115704603</v>
      </c>
      <c r="F244" s="350">
        <v>6.1362126024835497</v>
      </c>
      <c r="G244" s="352">
        <v>33.301600175586863</v>
      </c>
      <c r="H244" s="352">
        <v>3.1550009447499999E-2</v>
      </c>
      <c r="I244" s="352">
        <v>4.0667369401000001E-3</v>
      </c>
    </row>
    <row r="245" spans="1:9" x14ac:dyDescent="0.25">
      <c r="A245" s="306" t="s">
        <v>3289</v>
      </c>
      <c r="B245" s="352" t="s">
        <v>511</v>
      </c>
      <c r="C245" s="350" t="s">
        <v>567</v>
      </c>
      <c r="D245" s="350" t="s">
        <v>511</v>
      </c>
      <c r="E245" s="350" t="s">
        <v>511</v>
      </c>
      <c r="F245" s="350" t="s">
        <v>511</v>
      </c>
      <c r="G245" s="352" t="s">
        <v>511</v>
      </c>
      <c r="H245" s="352">
        <v>1.9584458055900002E-3</v>
      </c>
      <c r="I245" s="352">
        <v>2.75126384502E-3</v>
      </c>
    </row>
    <row r="246" spans="1:9" x14ac:dyDescent="0.25">
      <c r="A246" s="306" t="s">
        <v>3299</v>
      </c>
      <c r="B246" s="350" t="s">
        <v>538</v>
      </c>
      <c r="C246" s="350" t="s">
        <v>567</v>
      </c>
      <c r="D246" s="351" t="s">
        <v>196</v>
      </c>
      <c r="E246" s="351" t="s">
        <v>196</v>
      </c>
      <c r="F246" s="351" t="s">
        <v>196</v>
      </c>
      <c r="G246" s="350" t="s">
        <v>538</v>
      </c>
      <c r="H246" s="350" t="s">
        <v>538</v>
      </c>
      <c r="I246" s="350" t="s">
        <v>538</v>
      </c>
    </row>
    <row r="247" spans="1:9" x14ac:dyDescent="0.25">
      <c r="A247" s="320" t="s">
        <v>597</v>
      </c>
      <c r="B247" s="350">
        <v>5832942.3483651699</v>
      </c>
      <c r="C247" s="350" t="s">
        <v>567</v>
      </c>
      <c r="D247" s="351" t="s">
        <v>196</v>
      </c>
      <c r="E247" s="351" t="s">
        <v>196</v>
      </c>
      <c r="F247" s="351" t="s">
        <v>196</v>
      </c>
      <c r="G247" s="350">
        <v>410542.75702448451</v>
      </c>
      <c r="H247" s="350">
        <v>12.55614437939165</v>
      </c>
      <c r="I247" s="350">
        <v>4.1395436288617402</v>
      </c>
    </row>
    <row r="248" spans="1:9" x14ac:dyDescent="0.25">
      <c r="A248" s="306" t="s">
        <v>591</v>
      </c>
      <c r="B248" s="352">
        <v>509157.7754591406</v>
      </c>
      <c r="C248" s="350" t="s">
        <v>567</v>
      </c>
      <c r="D248" s="350">
        <v>67.143364802995393</v>
      </c>
      <c r="E248" s="350">
        <v>6.4971859341457296</v>
      </c>
      <c r="F248" s="350">
        <v>6.1414341372084902</v>
      </c>
      <c r="G248" s="352">
        <v>34186.566259934691</v>
      </c>
      <c r="H248" s="352">
        <v>3.3080927369740598</v>
      </c>
      <c r="I248" s="352">
        <v>3.1269589434299001</v>
      </c>
    </row>
    <row r="249" spans="1:9" x14ac:dyDescent="0.25">
      <c r="A249" s="306" t="s">
        <v>592</v>
      </c>
      <c r="B249" s="352">
        <v>5287253.5119992914</v>
      </c>
      <c r="C249" s="350" t="s">
        <v>567</v>
      </c>
      <c r="D249" s="350">
        <v>70.79246071620166</v>
      </c>
      <c r="E249" s="350">
        <v>0.19420456648574999</v>
      </c>
      <c r="F249" s="350">
        <v>0.18814347493101999</v>
      </c>
      <c r="G249" s="352">
        <v>374297.68654480908</v>
      </c>
      <c r="H249" s="352">
        <v>1.02680877619808</v>
      </c>
      <c r="I249" s="352">
        <v>0.99476224858879003</v>
      </c>
    </row>
    <row r="250" spans="1:9" x14ac:dyDescent="0.25">
      <c r="A250" s="306" t="s">
        <v>593</v>
      </c>
      <c r="B250" s="352">
        <v>23860.857915216009</v>
      </c>
      <c r="C250" s="350" t="s">
        <v>567</v>
      </c>
      <c r="D250" s="350">
        <v>59.589262354098238</v>
      </c>
      <c r="E250" s="350">
        <v>0.25455909593203002</v>
      </c>
      <c r="F250" s="350">
        <v>0.65047788376092996</v>
      </c>
      <c r="G250" s="352">
        <v>1421.8509223036683</v>
      </c>
      <c r="H250" s="352">
        <v>6.07399841906E-3</v>
      </c>
      <c r="I250" s="352">
        <v>1.5520960361409999E-2</v>
      </c>
    </row>
    <row r="251" spans="1:9" x14ac:dyDescent="0.25">
      <c r="A251" s="306" t="s">
        <v>3300</v>
      </c>
      <c r="B251" s="350" t="s">
        <v>511</v>
      </c>
      <c r="C251" s="350" t="s">
        <v>567</v>
      </c>
      <c r="D251" s="351" t="s">
        <v>196</v>
      </c>
      <c r="E251" s="351" t="s">
        <v>196</v>
      </c>
      <c r="F251" s="351" t="s">
        <v>196</v>
      </c>
      <c r="G251" s="350" t="s">
        <v>511</v>
      </c>
      <c r="H251" s="350">
        <v>1.0526893401586801</v>
      </c>
      <c r="I251" s="350">
        <v>1.3709364421000001E-4</v>
      </c>
    </row>
    <row r="252" spans="1:9" x14ac:dyDescent="0.25">
      <c r="A252" s="317" t="s">
        <v>595</v>
      </c>
      <c r="B252" s="352" t="s">
        <v>511</v>
      </c>
      <c r="C252" s="350" t="s">
        <v>567</v>
      </c>
      <c r="D252" s="350" t="s">
        <v>511</v>
      </c>
      <c r="E252" s="350" t="s">
        <v>511</v>
      </c>
      <c r="F252" s="350" t="s">
        <v>511</v>
      </c>
      <c r="G252" s="352" t="s">
        <v>511</v>
      </c>
      <c r="H252" s="352">
        <v>1.0526893401586801</v>
      </c>
      <c r="I252" s="352">
        <v>1.3709364421000001E-4</v>
      </c>
    </row>
    <row r="253" spans="1:9" x14ac:dyDescent="0.25">
      <c r="A253" s="306" t="s">
        <v>570</v>
      </c>
      <c r="B253" s="352">
        <v>12670.202991522168</v>
      </c>
      <c r="C253" s="350" t="s">
        <v>567</v>
      </c>
      <c r="D253" s="350">
        <v>50.248073994006518</v>
      </c>
      <c r="E253" s="350">
        <v>565.1314864248078</v>
      </c>
      <c r="F253" s="350">
        <v>7.5093565144669999E-2</v>
      </c>
      <c r="G253" s="352">
        <v>636.65329743708867</v>
      </c>
      <c r="H253" s="352">
        <v>7.1603306499029697</v>
      </c>
      <c r="I253" s="352">
        <v>9.5145071374E-4</v>
      </c>
    </row>
    <row r="254" spans="1:9" x14ac:dyDescent="0.25">
      <c r="A254" s="306" t="s">
        <v>3289</v>
      </c>
      <c r="B254" s="352" t="s">
        <v>511</v>
      </c>
      <c r="C254" s="350" t="s">
        <v>567</v>
      </c>
      <c r="D254" s="350" t="s">
        <v>511</v>
      </c>
      <c r="E254" s="350" t="s">
        <v>511</v>
      </c>
      <c r="F254" s="350" t="s">
        <v>511</v>
      </c>
      <c r="G254" s="352" t="s">
        <v>511</v>
      </c>
      <c r="H254" s="352">
        <v>2.1488777387999999E-3</v>
      </c>
      <c r="I254" s="352">
        <v>1.21293212369E-3</v>
      </c>
    </row>
    <row r="255" spans="1:9" x14ac:dyDescent="0.25">
      <c r="A255" s="306" t="s">
        <v>3299</v>
      </c>
      <c r="B255" s="350" t="s">
        <v>538</v>
      </c>
      <c r="C255" s="350" t="s">
        <v>567</v>
      </c>
      <c r="D255" s="351" t="s">
        <v>196</v>
      </c>
      <c r="E255" s="351" t="s">
        <v>196</v>
      </c>
      <c r="F255" s="351" t="s">
        <v>196</v>
      </c>
      <c r="G255" s="350" t="s">
        <v>538</v>
      </c>
      <c r="H255" s="350" t="s">
        <v>538</v>
      </c>
      <c r="I255" s="350" t="s">
        <v>538</v>
      </c>
    </row>
    <row r="256" spans="1:9" x14ac:dyDescent="0.25">
      <c r="A256" s="320" t="s">
        <v>598</v>
      </c>
      <c r="B256" s="350">
        <v>23342.475449176363</v>
      </c>
      <c r="C256" s="350" t="s">
        <v>567</v>
      </c>
      <c r="D256" s="351" t="s">
        <v>196</v>
      </c>
      <c r="E256" s="351" t="s">
        <v>196</v>
      </c>
      <c r="F256" s="351" t="s">
        <v>196</v>
      </c>
      <c r="G256" s="350">
        <v>1567.2923444890123</v>
      </c>
      <c r="H256" s="350">
        <v>0.73343558265860997</v>
      </c>
      <c r="I256" s="350">
        <v>7.4179466324320001E-2</v>
      </c>
    </row>
    <row r="257" spans="1:9" x14ac:dyDescent="0.25">
      <c r="A257" s="306" t="s">
        <v>591</v>
      </c>
      <c r="B257" s="352">
        <v>23342.475449176363</v>
      </c>
      <c r="C257" s="350" t="s">
        <v>567</v>
      </c>
      <c r="D257" s="350">
        <v>67.143364802995393</v>
      </c>
      <c r="E257" s="350">
        <v>31.42064277867707</v>
      </c>
      <c r="F257" s="350">
        <v>3.17787487817353</v>
      </c>
      <c r="G257" s="352">
        <v>1567.2923444890123</v>
      </c>
      <c r="H257" s="352">
        <v>0.73343558265860997</v>
      </c>
      <c r="I257" s="352">
        <v>7.4179466324320001E-2</v>
      </c>
    </row>
    <row r="258" spans="1:9" x14ac:dyDescent="0.25">
      <c r="A258" s="306" t="s">
        <v>592</v>
      </c>
      <c r="B258" s="352" t="s">
        <v>538</v>
      </c>
      <c r="C258" s="350" t="s">
        <v>567</v>
      </c>
      <c r="D258" s="350" t="s">
        <v>538</v>
      </c>
      <c r="E258" s="350" t="s">
        <v>538</v>
      </c>
      <c r="F258" s="350" t="s">
        <v>538</v>
      </c>
      <c r="G258" s="352" t="s">
        <v>538</v>
      </c>
      <c r="H258" s="352" t="s">
        <v>538</v>
      </c>
      <c r="I258" s="352" t="s">
        <v>538</v>
      </c>
    </row>
    <row r="259" spans="1:9" x14ac:dyDescent="0.25">
      <c r="A259" s="306" t="s">
        <v>593</v>
      </c>
      <c r="B259" s="352" t="s">
        <v>538</v>
      </c>
      <c r="C259" s="350" t="s">
        <v>567</v>
      </c>
      <c r="D259" s="350" t="s">
        <v>538</v>
      </c>
      <c r="E259" s="350" t="s">
        <v>538</v>
      </c>
      <c r="F259" s="350" t="s">
        <v>538</v>
      </c>
      <c r="G259" s="352" t="s">
        <v>538</v>
      </c>
      <c r="H259" s="352" t="s">
        <v>538</v>
      </c>
      <c r="I259" s="352" t="s">
        <v>538</v>
      </c>
    </row>
    <row r="260" spans="1:9" x14ac:dyDescent="0.25">
      <c r="A260" s="306" t="s">
        <v>3298</v>
      </c>
      <c r="B260" s="350" t="s">
        <v>538</v>
      </c>
      <c r="C260" s="350" t="s">
        <v>567</v>
      </c>
      <c r="D260" s="351" t="s">
        <v>196</v>
      </c>
      <c r="E260" s="351" t="s">
        <v>196</v>
      </c>
      <c r="F260" s="351" t="s">
        <v>196</v>
      </c>
      <c r="G260" s="350" t="s">
        <v>538</v>
      </c>
      <c r="H260" s="350" t="s">
        <v>538</v>
      </c>
      <c r="I260" s="350" t="s">
        <v>538</v>
      </c>
    </row>
    <row r="261" spans="1:9" x14ac:dyDescent="0.25">
      <c r="A261" s="306" t="s">
        <v>570</v>
      </c>
      <c r="B261" s="352" t="s">
        <v>538</v>
      </c>
      <c r="C261" s="350" t="s">
        <v>567</v>
      </c>
      <c r="D261" s="350" t="s">
        <v>538</v>
      </c>
      <c r="E261" s="350" t="s">
        <v>538</v>
      </c>
      <c r="F261" s="350" t="s">
        <v>538</v>
      </c>
      <c r="G261" s="352" t="s">
        <v>538</v>
      </c>
      <c r="H261" s="352" t="s">
        <v>538</v>
      </c>
      <c r="I261" s="352" t="s">
        <v>538</v>
      </c>
    </row>
    <row r="262" spans="1:9" x14ac:dyDescent="0.25">
      <c r="A262" s="306" t="s">
        <v>3289</v>
      </c>
      <c r="B262" s="352" t="s">
        <v>511</v>
      </c>
      <c r="C262" s="350" t="s">
        <v>567</v>
      </c>
      <c r="D262" s="350" t="s">
        <v>511</v>
      </c>
      <c r="E262" s="350" t="s">
        <v>536</v>
      </c>
      <c r="F262" s="350" t="s">
        <v>536</v>
      </c>
      <c r="G262" s="352" t="s">
        <v>511</v>
      </c>
      <c r="H262" s="352" t="s">
        <v>536</v>
      </c>
      <c r="I262" s="352" t="s">
        <v>536</v>
      </c>
    </row>
    <row r="263" spans="1:9" x14ac:dyDescent="0.25">
      <c r="A263" s="306" t="s">
        <v>3299</v>
      </c>
      <c r="B263" s="350" t="s">
        <v>538</v>
      </c>
      <c r="C263" s="350" t="s">
        <v>567</v>
      </c>
      <c r="D263" s="351" t="s">
        <v>196</v>
      </c>
      <c r="E263" s="351" t="s">
        <v>196</v>
      </c>
      <c r="F263" s="351" t="s">
        <v>196</v>
      </c>
      <c r="G263" s="350" t="s">
        <v>538</v>
      </c>
      <c r="H263" s="350" t="s">
        <v>538</v>
      </c>
      <c r="I263" s="350" t="s">
        <v>538</v>
      </c>
    </row>
    <row r="264" spans="1:9" x14ac:dyDescent="0.25">
      <c r="A264" s="320" t="s">
        <v>599</v>
      </c>
      <c r="B264" s="350" t="s">
        <v>538</v>
      </c>
      <c r="C264" s="350" t="s">
        <v>567</v>
      </c>
      <c r="D264" s="351" t="s">
        <v>196</v>
      </c>
      <c r="E264" s="351" t="s">
        <v>196</v>
      </c>
      <c r="F264" s="351" t="s">
        <v>196</v>
      </c>
      <c r="G264" s="350" t="s">
        <v>538</v>
      </c>
      <c r="H264" s="350" t="s">
        <v>543</v>
      </c>
      <c r="I264" s="350" t="s">
        <v>543</v>
      </c>
    </row>
    <row r="265" spans="1:9" x14ac:dyDescent="0.25">
      <c r="A265" s="311" t="s">
        <v>600</v>
      </c>
      <c r="B265" s="350" t="s">
        <v>538</v>
      </c>
      <c r="C265" s="350" t="s">
        <v>567</v>
      </c>
      <c r="D265" s="351" t="s">
        <v>196</v>
      </c>
      <c r="E265" s="351" t="s">
        <v>196</v>
      </c>
      <c r="F265" s="351" t="s">
        <v>196</v>
      </c>
      <c r="G265" s="350" t="s">
        <v>538</v>
      </c>
      <c r="H265" s="350" t="s">
        <v>543</v>
      </c>
      <c r="I265" s="350" t="s">
        <v>543</v>
      </c>
    </row>
    <row r="266" spans="1:9" x14ac:dyDescent="0.25">
      <c r="A266" s="317" t="s">
        <v>591</v>
      </c>
      <c r="B266" s="352" t="s">
        <v>538</v>
      </c>
      <c r="C266" s="350" t="s">
        <v>567</v>
      </c>
      <c r="D266" s="350" t="s">
        <v>538</v>
      </c>
      <c r="E266" s="350" t="s">
        <v>511</v>
      </c>
      <c r="F266" s="350" t="s">
        <v>511</v>
      </c>
      <c r="G266" s="352" t="s">
        <v>538</v>
      </c>
      <c r="H266" s="352" t="s">
        <v>511</v>
      </c>
      <c r="I266" s="352" t="s">
        <v>511</v>
      </c>
    </row>
    <row r="267" spans="1:9" x14ac:dyDescent="0.25">
      <c r="A267" s="317" t="s">
        <v>601</v>
      </c>
      <c r="B267" s="352" t="s">
        <v>538</v>
      </c>
      <c r="C267" s="350" t="s">
        <v>567</v>
      </c>
      <c r="D267" s="350" t="s">
        <v>538</v>
      </c>
      <c r="E267" s="350" t="s">
        <v>511</v>
      </c>
      <c r="F267" s="350" t="s">
        <v>511</v>
      </c>
      <c r="G267" s="352" t="s">
        <v>538</v>
      </c>
      <c r="H267" s="352" t="s">
        <v>511</v>
      </c>
      <c r="I267" s="352" t="s">
        <v>511</v>
      </c>
    </row>
    <row r="268" spans="1:9" x14ac:dyDescent="0.25">
      <c r="A268" s="317" t="s">
        <v>602</v>
      </c>
      <c r="B268" s="352" t="s">
        <v>538</v>
      </c>
      <c r="C268" s="350" t="s">
        <v>567</v>
      </c>
      <c r="D268" s="350" t="s">
        <v>538</v>
      </c>
      <c r="E268" s="350" t="s">
        <v>511</v>
      </c>
      <c r="F268" s="350" t="s">
        <v>511</v>
      </c>
      <c r="G268" s="352" t="s">
        <v>538</v>
      </c>
      <c r="H268" s="352" t="s">
        <v>511</v>
      </c>
      <c r="I268" s="352" t="s">
        <v>511</v>
      </c>
    </row>
    <row r="269" spans="1:9" x14ac:dyDescent="0.25">
      <c r="A269" s="317" t="s">
        <v>603</v>
      </c>
      <c r="B269" s="350" t="s">
        <v>538</v>
      </c>
      <c r="C269" s="350" t="s">
        <v>567</v>
      </c>
      <c r="D269" s="351" t="s">
        <v>196</v>
      </c>
      <c r="E269" s="351" t="s">
        <v>196</v>
      </c>
      <c r="F269" s="351" t="s">
        <v>196</v>
      </c>
      <c r="G269" s="350" t="s">
        <v>538</v>
      </c>
      <c r="H269" s="350" t="s">
        <v>511</v>
      </c>
      <c r="I269" s="350" t="s">
        <v>511</v>
      </c>
    </row>
    <row r="270" spans="1:9" x14ac:dyDescent="0.25">
      <c r="A270" s="317" t="s">
        <v>576</v>
      </c>
      <c r="B270" s="352" t="s">
        <v>538</v>
      </c>
      <c r="C270" s="350" t="s">
        <v>567</v>
      </c>
      <c r="D270" s="350" t="s">
        <v>538</v>
      </c>
      <c r="E270" s="350" t="s">
        <v>511</v>
      </c>
      <c r="F270" s="350" t="s">
        <v>511</v>
      </c>
      <c r="G270" s="352" t="s">
        <v>538</v>
      </c>
      <c r="H270" s="352" t="s">
        <v>511</v>
      </c>
      <c r="I270" s="352" t="s">
        <v>511</v>
      </c>
    </row>
    <row r="271" spans="1:9" x14ac:dyDescent="0.25">
      <c r="A271" s="317" t="s">
        <v>93</v>
      </c>
      <c r="B271" s="352" t="s">
        <v>538</v>
      </c>
      <c r="C271" s="350" t="s">
        <v>567</v>
      </c>
      <c r="D271" s="350" t="s">
        <v>538</v>
      </c>
      <c r="E271" s="350" t="s">
        <v>511</v>
      </c>
      <c r="F271" s="350" t="s">
        <v>511</v>
      </c>
      <c r="G271" s="352" t="s">
        <v>538</v>
      </c>
      <c r="H271" s="352" t="s">
        <v>511</v>
      </c>
      <c r="I271" s="352" t="s">
        <v>511</v>
      </c>
    </row>
    <row r="272" spans="1:9" x14ac:dyDescent="0.25">
      <c r="A272" s="317" t="s">
        <v>604</v>
      </c>
      <c r="B272" s="350" t="s">
        <v>538</v>
      </c>
      <c r="C272" s="350" t="s">
        <v>567</v>
      </c>
      <c r="D272" s="351" t="s">
        <v>196</v>
      </c>
      <c r="E272" s="351" t="s">
        <v>196</v>
      </c>
      <c r="F272" s="351" t="s">
        <v>196</v>
      </c>
      <c r="G272" s="350" t="s">
        <v>538</v>
      </c>
      <c r="H272" s="350" t="s">
        <v>509</v>
      </c>
      <c r="I272" s="350" t="s">
        <v>509</v>
      </c>
    </row>
    <row r="273" spans="1:10" x14ac:dyDescent="0.25">
      <c r="A273" s="67" t="s">
        <v>522</v>
      </c>
      <c r="B273" s="350">
        <v>650576.52184247714</v>
      </c>
      <c r="C273" s="350" t="s">
        <v>567</v>
      </c>
      <c r="D273" s="351" t="s">
        <v>196</v>
      </c>
      <c r="E273" s="351" t="s">
        <v>196</v>
      </c>
      <c r="F273" s="351" t="s">
        <v>196</v>
      </c>
      <c r="G273" s="350">
        <v>46055.912865416671</v>
      </c>
      <c r="H273" s="350">
        <v>3.5201759225</v>
      </c>
      <c r="I273" s="350">
        <v>1.1264562951999999</v>
      </c>
    </row>
    <row r="274" spans="1:10" x14ac:dyDescent="0.25">
      <c r="A274" s="306" t="s">
        <v>568</v>
      </c>
      <c r="B274" s="352">
        <v>650576.52184247714</v>
      </c>
      <c r="C274" s="350" t="s">
        <v>567</v>
      </c>
      <c r="D274" s="350">
        <v>70.79246071620166</v>
      </c>
      <c r="E274" s="350">
        <v>5.4108560704444404</v>
      </c>
      <c r="F274" s="350">
        <v>1.7314739425422201</v>
      </c>
      <c r="G274" s="352">
        <v>46055.912865416671</v>
      </c>
      <c r="H274" s="352">
        <v>3.5201759225</v>
      </c>
      <c r="I274" s="352">
        <v>1.1264562951999999</v>
      </c>
    </row>
    <row r="275" spans="1:10" x14ac:dyDescent="0.25">
      <c r="A275" s="306" t="s">
        <v>569</v>
      </c>
      <c r="B275" s="352" t="s">
        <v>538</v>
      </c>
      <c r="C275" s="350" t="s">
        <v>567</v>
      </c>
      <c r="D275" s="350" t="s">
        <v>538</v>
      </c>
      <c r="E275" s="350" t="s">
        <v>538</v>
      </c>
      <c r="F275" s="350" t="s">
        <v>538</v>
      </c>
      <c r="G275" s="352" t="s">
        <v>538</v>
      </c>
      <c r="H275" s="352" t="s">
        <v>538</v>
      </c>
      <c r="I275" s="352" t="s">
        <v>538</v>
      </c>
    </row>
    <row r="276" spans="1:10" x14ac:dyDescent="0.25">
      <c r="A276" s="306" t="s">
        <v>570</v>
      </c>
      <c r="B276" s="352" t="s">
        <v>511</v>
      </c>
      <c r="C276" s="350" t="s">
        <v>567</v>
      </c>
      <c r="D276" s="350" t="s">
        <v>511</v>
      </c>
      <c r="E276" s="350" t="s">
        <v>511</v>
      </c>
      <c r="F276" s="350" t="s">
        <v>511</v>
      </c>
      <c r="G276" s="352" t="s">
        <v>511</v>
      </c>
      <c r="H276" s="352" t="s">
        <v>511</v>
      </c>
      <c r="I276" s="352" t="s">
        <v>511</v>
      </c>
    </row>
    <row r="277" spans="1:10" x14ac:dyDescent="0.25">
      <c r="A277" s="306" t="s">
        <v>3289</v>
      </c>
      <c r="B277" s="352" t="s">
        <v>511</v>
      </c>
      <c r="C277" s="350" t="s">
        <v>567</v>
      </c>
      <c r="D277" s="350" t="s">
        <v>511</v>
      </c>
      <c r="E277" s="350" t="s">
        <v>536</v>
      </c>
      <c r="F277" s="350" t="s">
        <v>536</v>
      </c>
      <c r="G277" s="352" t="s">
        <v>511</v>
      </c>
      <c r="H277" s="352" t="s">
        <v>536</v>
      </c>
      <c r="I277" s="352" t="s">
        <v>536</v>
      </c>
    </row>
    <row r="278" spans="1:10" x14ac:dyDescent="0.25">
      <c r="A278" s="306" t="s">
        <v>3301</v>
      </c>
      <c r="B278" s="350" t="s">
        <v>511</v>
      </c>
      <c r="C278" s="350" t="s">
        <v>567</v>
      </c>
      <c r="D278" s="351" t="s">
        <v>196</v>
      </c>
      <c r="E278" s="351" t="s">
        <v>196</v>
      </c>
      <c r="F278" s="351" t="s">
        <v>196</v>
      </c>
      <c r="G278" s="350" t="s">
        <v>511</v>
      </c>
      <c r="H278" s="350" t="s">
        <v>509</v>
      </c>
      <c r="I278" s="350" t="s">
        <v>509</v>
      </c>
    </row>
    <row r="279" spans="1:10" x14ac:dyDescent="0.25">
      <c r="A279" s="67" t="s">
        <v>3302</v>
      </c>
      <c r="B279" s="350">
        <v>546204.87037064438</v>
      </c>
      <c r="C279" s="350" t="s">
        <v>567</v>
      </c>
      <c r="D279" s="351" t="s">
        <v>196</v>
      </c>
      <c r="E279" s="351" t="s">
        <v>196</v>
      </c>
      <c r="F279" s="351" t="s">
        <v>196</v>
      </c>
      <c r="G279" s="350">
        <v>38024.136018348065</v>
      </c>
      <c r="H279" s="350">
        <v>16.174692701572852</v>
      </c>
      <c r="I279" s="350">
        <v>0.73291389331867995</v>
      </c>
    </row>
    <row r="280" spans="1:10" x14ac:dyDescent="0.25">
      <c r="A280" s="306" t="s">
        <v>605</v>
      </c>
      <c r="B280" s="352">
        <v>270555.52902466076</v>
      </c>
      <c r="C280" s="350" t="s">
        <v>567</v>
      </c>
      <c r="D280" s="350">
        <v>71.174746954728036</v>
      </c>
      <c r="E280" s="350">
        <v>7.2747437896637797</v>
      </c>
      <c r="F280" s="350">
        <v>2.07984266172793</v>
      </c>
      <c r="G280" s="352">
        <v>19256.721315532806</v>
      </c>
      <c r="H280" s="352">
        <v>1.9682221545313501</v>
      </c>
      <c r="I280" s="352">
        <v>0.56271293163185998</v>
      </c>
    </row>
    <row r="281" spans="1:10" x14ac:dyDescent="0.25">
      <c r="A281" s="306" t="s">
        <v>606</v>
      </c>
      <c r="B281" s="352">
        <v>275649.34134598356</v>
      </c>
      <c r="C281" s="350" t="s">
        <v>567</v>
      </c>
      <c r="D281" s="350">
        <v>68.084380725071952</v>
      </c>
      <c r="E281" s="350">
        <v>51.538198777011146</v>
      </c>
      <c r="F281" s="350">
        <v>0.61745462860799005</v>
      </c>
      <c r="G281" s="352">
        <v>18767.414702815262</v>
      </c>
      <c r="H281" s="352">
        <v>14.2064705470415</v>
      </c>
      <c r="I281" s="352">
        <v>0.17020096168682</v>
      </c>
    </row>
    <row r="282" spans="1:10" x14ac:dyDescent="0.25">
      <c r="A282" s="306" t="s">
        <v>591</v>
      </c>
      <c r="B282" s="352" t="s">
        <v>511</v>
      </c>
      <c r="C282" s="350" t="s">
        <v>567</v>
      </c>
      <c r="D282" s="350" t="s">
        <v>511</v>
      </c>
      <c r="E282" s="350" t="s">
        <v>511</v>
      </c>
      <c r="F282" s="350" t="s">
        <v>511</v>
      </c>
      <c r="G282" s="352" t="s">
        <v>511</v>
      </c>
      <c r="H282" s="352" t="s">
        <v>511</v>
      </c>
      <c r="I282" s="352" t="s">
        <v>511</v>
      </c>
    </row>
    <row r="283" spans="1:10" x14ac:dyDescent="0.25">
      <c r="A283" s="306" t="s">
        <v>3303</v>
      </c>
      <c r="B283" s="350" t="s">
        <v>538</v>
      </c>
      <c r="C283" s="350" t="s">
        <v>567</v>
      </c>
      <c r="D283" s="351" t="s">
        <v>196</v>
      </c>
      <c r="E283" s="351" t="s">
        <v>196</v>
      </c>
      <c r="F283" s="351" t="s">
        <v>196</v>
      </c>
      <c r="G283" s="350" t="s">
        <v>538</v>
      </c>
      <c r="H283" s="350" t="s">
        <v>509</v>
      </c>
      <c r="I283" s="350" t="s">
        <v>509</v>
      </c>
    </row>
    <row r="284" spans="1:10" x14ac:dyDescent="0.25">
      <c r="A284" s="306" t="s">
        <v>570</v>
      </c>
      <c r="B284" s="352" t="s">
        <v>536</v>
      </c>
      <c r="C284" s="350" t="s">
        <v>567</v>
      </c>
      <c r="D284" s="350" t="s">
        <v>536</v>
      </c>
      <c r="E284" s="350" t="s">
        <v>511</v>
      </c>
      <c r="F284" s="350" t="s">
        <v>511</v>
      </c>
      <c r="G284" s="352" t="s">
        <v>536</v>
      </c>
      <c r="H284" s="352" t="s">
        <v>511</v>
      </c>
      <c r="I284" s="352" t="s">
        <v>511</v>
      </c>
      <c r="J284" s="65" t="s">
        <v>509</v>
      </c>
    </row>
    <row r="285" spans="1:10" x14ac:dyDescent="0.25">
      <c r="A285" s="306" t="s">
        <v>3289</v>
      </c>
      <c r="B285" s="352" t="s">
        <v>511</v>
      </c>
      <c r="C285" s="350" t="s">
        <v>567</v>
      </c>
      <c r="D285" s="350" t="s">
        <v>511</v>
      </c>
      <c r="E285" s="350" t="s">
        <v>536</v>
      </c>
      <c r="F285" s="350" t="s">
        <v>536</v>
      </c>
      <c r="G285" s="352" t="s">
        <v>511</v>
      </c>
      <c r="H285" s="352" t="s">
        <v>536</v>
      </c>
      <c r="I285" s="352" t="s">
        <v>536</v>
      </c>
      <c r="J285" s="65" t="s">
        <v>509</v>
      </c>
    </row>
    <row r="286" spans="1:10" x14ac:dyDescent="0.25">
      <c r="A286" s="306" t="s">
        <v>3304</v>
      </c>
      <c r="B286" s="350" t="s">
        <v>538</v>
      </c>
      <c r="C286" s="350" t="s">
        <v>567</v>
      </c>
      <c r="D286" s="351" t="s">
        <v>196</v>
      </c>
      <c r="E286" s="351" t="s">
        <v>196</v>
      </c>
      <c r="F286" s="351" t="s">
        <v>196</v>
      </c>
      <c r="G286" s="350" t="s">
        <v>538</v>
      </c>
      <c r="H286" s="350" t="s">
        <v>509</v>
      </c>
      <c r="I286" s="350" t="s">
        <v>509</v>
      </c>
      <c r="J286" s="65" t="s">
        <v>509</v>
      </c>
    </row>
    <row r="287" spans="1:10" x14ac:dyDescent="0.25">
      <c r="A287" s="67" t="s">
        <v>3305</v>
      </c>
      <c r="B287" s="350">
        <v>644614.3919557624</v>
      </c>
      <c r="C287" s="350" t="s">
        <v>567</v>
      </c>
      <c r="D287" s="351" t="s">
        <v>196</v>
      </c>
      <c r="E287" s="351" t="s">
        <v>196</v>
      </c>
      <c r="F287" s="351" t="s">
        <v>196</v>
      </c>
      <c r="G287" s="350">
        <v>32390.631664594664</v>
      </c>
      <c r="H287" s="350">
        <v>42.78562494471668</v>
      </c>
      <c r="I287" s="350">
        <v>22.8286814646106</v>
      </c>
      <c r="J287" s="65" t="s">
        <v>509</v>
      </c>
    </row>
    <row r="288" spans="1:10" x14ac:dyDescent="0.25">
      <c r="A288" s="314" t="s">
        <v>568</v>
      </c>
      <c r="B288" s="350" t="s">
        <v>607</v>
      </c>
      <c r="C288" s="350" t="s">
        <v>567</v>
      </c>
      <c r="D288" s="350" t="s">
        <v>607</v>
      </c>
      <c r="E288" s="350" t="s">
        <v>607</v>
      </c>
      <c r="F288" s="350" t="s">
        <v>607</v>
      </c>
      <c r="G288" s="350" t="s">
        <v>607</v>
      </c>
      <c r="H288" s="350">
        <v>40.930380256173969</v>
      </c>
      <c r="I288" s="350">
        <v>22.744244376797859</v>
      </c>
      <c r="J288" s="65" t="s">
        <v>509</v>
      </c>
    </row>
    <row r="289" spans="1:10" x14ac:dyDescent="0.25">
      <c r="A289" s="314" t="s">
        <v>569</v>
      </c>
      <c r="B289" s="350" t="s">
        <v>538</v>
      </c>
      <c r="C289" s="350" t="s">
        <v>567</v>
      </c>
      <c r="D289" s="350" t="s">
        <v>538</v>
      </c>
      <c r="E289" s="350" t="s">
        <v>538</v>
      </c>
      <c r="F289" s="350" t="s">
        <v>538</v>
      </c>
      <c r="G289" s="350" t="s">
        <v>538</v>
      </c>
      <c r="H289" s="350" t="s">
        <v>538</v>
      </c>
      <c r="I289" s="350" t="s">
        <v>538</v>
      </c>
      <c r="J289" s="65" t="s">
        <v>509</v>
      </c>
    </row>
    <row r="290" spans="1:10" x14ac:dyDescent="0.25">
      <c r="A290" s="314" t="s">
        <v>570</v>
      </c>
      <c r="B290" s="350">
        <v>644614.3919557624</v>
      </c>
      <c r="C290" s="350" t="s">
        <v>567</v>
      </c>
      <c r="D290" s="350">
        <v>50.248073994006511</v>
      </c>
      <c r="E290" s="350">
        <v>2.8780689846434999</v>
      </c>
      <c r="F290" s="350">
        <v>0.13098852409508999</v>
      </c>
      <c r="G290" s="350">
        <v>32390.631664594664</v>
      </c>
      <c r="H290" s="350">
        <v>1.8552446885427101</v>
      </c>
      <c r="I290" s="350">
        <v>8.4437087812739994E-2</v>
      </c>
      <c r="J290" s="65" t="s">
        <v>509</v>
      </c>
    </row>
    <row r="291" spans="1:10" x14ac:dyDescent="0.25">
      <c r="A291" s="314" t="s">
        <v>3292</v>
      </c>
      <c r="B291" s="350" t="s">
        <v>583</v>
      </c>
      <c r="C291" s="350" t="s">
        <v>567</v>
      </c>
      <c r="D291" s="350" t="s">
        <v>583</v>
      </c>
      <c r="E291" s="350" t="s">
        <v>538</v>
      </c>
      <c r="F291" s="350" t="s">
        <v>538</v>
      </c>
      <c r="G291" s="350" t="s">
        <v>583</v>
      </c>
      <c r="H291" s="350" t="s">
        <v>538</v>
      </c>
      <c r="I291" s="350" t="s">
        <v>538</v>
      </c>
      <c r="J291" s="65" t="s">
        <v>509</v>
      </c>
    </row>
    <row r="292" spans="1:10" x14ac:dyDescent="0.25">
      <c r="A292" s="314" t="s">
        <v>3294</v>
      </c>
      <c r="B292" s="350" t="s">
        <v>511</v>
      </c>
      <c r="C292" s="350" t="s">
        <v>567</v>
      </c>
      <c r="D292" s="350" t="s">
        <v>511</v>
      </c>
      <c r="E292" s="350" t="s">
        <v>608</v>
      </c>
      <c r="F292" s="350" t="s">
        <v>608</v>
      </c>
      <c r="G292" s="350" t="s">
        <v>511</v>
      </c>
      <c r="H292" s="350" t="s">
        <v>608</v>
      </c>
      <c r="I292" s="350" t="s">
        <v>608</v>
      </c>
      <c r="J292" s="65" t="s">
        <v>509</v>
      </c>
    </row>
    <row r="293" spans="1:10" x14ac:dyDescent="0.25">
      <c r="A293" s="321" t="s">
        <v>609</v>
      </c>
      <c r="B293" s="350">
        <v>644614.3919557624</v>
      </c>
      <c r="C293" s="350" t="s">
        <v>567</v>
      </c>
      <c r="D293" s="351" t="s">
        <v>196</v>
      </c>
      <c r="E293" s="351" t="s">
        <v>196</v>
      </c>
      <c r="F293" s="351" t="s">
        <v>196</v>
      </c>
      <c r="G293" s="350">
        <v>32390.631664594664</v>
      </c>
      <c r="H293" s="350" t="s">
        <v>608</v>
      </c>
      <c r="I293" s="350" t="s">
        <v>608</v>
      </c>
      <c r="J293" s="65" t="s">
        <v>509</v>
      </c>
    </row>
    <row r="294" spans="1:10" x14ac:dyDescent="0.25">
      <c r="A294" s="314" t="s">
        <v>568</v>
      </c>
      <c r="B294" s="352" t="s">
        <v>536</v>
      </c>
      <c r="C294" s="350" t="s">
        <v>567</v>
      </c>
      <c r="D294" s="350" t="s">
        <v>536</v>
      </c>
      <c r="E294" s="350" t="s">
        <v>536</v>
      </c>
      <c r="F294" s="350" t="s">
        <v>536</v>
      </c>
      <c r="G294" s="352" t="s">
        <v>536</v>
      </c>
      <c r="H294" s="352" t="s">
        <v>536</v>
      </c>
      <c r="I294" s="352" t="s">
        <v>536</v>
      </c>
      <c r="J294" s="65" t="s">
        <v>509</v>
      </c>
    </row>
    <row r="295" spans="1:10" x14ac:dyDescent="0.25">
      <c r="A295" s="314" t="s">
        <v>569</v>
      </c>
      <c r="B295" s="352" t="s">
        <v>538</v>
      </c>
      <c r="C295" s="350" t="s">
        <v>567</v>
      </c>
      <c r="D295" s="350" t="s">
        <v>538</v>
      </c>
      <c r="E295" s="350" t="s">
        <v>538</v>
      </c>
      <c r="F295" s="350" t="s">
        <v>538</v>
      </c>
      <c r="G295" s="352" t="s">
        <v>538</v>
      </c>
      <c r="H295" s="352" t="s">
        <v>538</v>
      </c>
      <c r="I295" s="352" t="s">
        <v>538</v>
      </c>
      <c r="J295" s="65" t="s">
        <v>509</v>
      </c>
    </row>
    <row r="296" spans="1:10" x14ac:dyDescent="0.25">
      <c r="A296" s="314" t="s">
        <v>570</v>
      </c>
      <c r="B296" s="352">
        <v>644614.3919557624</v>
      </c>
      <c r="C296" s="350" t="s">
        <v>567</v>
      </c>
      <c r="D296" s="350">
        <v>50.248073994006511</v>
      </c>
      <c r="E296" s="350" t="s">
        <v>536</v>
      </c>
      <c r="F296" s="350" t="s">
        <v>536</v>
      </c>
      <c r="G296" s="352">
        <v>32390.631664594664</v>
      </c>
      <c r="H296" s="352" t="s">
        <v>536</v>
      </c>
      <c r="I296" s="352" t="s">
        <v>536</v>
      </c>
      <c r="J296" s="65" t="s">
        <v>509</v>
      </c>
    </row>
    <row r="297" spans="1:10" x14ac:dyDescent="0.25">
      <c r="A297" s="314" t="s">
        <v>3292</v>
      </c>
      <c r="B297" s="352" t="s">
        <v>511</v>
      </c>
      <c r="C297" s="350" t="s">
        <v>567</v>
      </c>
      <c r="D297" s="350" t="s">
        <v>511</v>
      </c>
      <c r="E297" s="350" t="s">
        <v>538</v>
      </c>
      <c r="F297" s="350" t="s">
        <v>538</v>
      </c>
      <c r="G297" s="352" t="s">
        <v>511</v>
      </c>
      <c r="H297" s="352" t="s">
        <v>538</v>
      </c>
      <c r="I297" s="352" t="s">
        <v>538</v>
      </c>
      <c r="J297" s="65" t="s">
        <v>509</v>
      </c>
    </row>
    <row r="298" spans="1:10" x14ac:dyDescent="0.25">
      <c r="A298" s="314" t="s">
        <v>3294</v>
      </c>
      <c r="B298" s="352" t="s">
        <v>511</v>
      </c>
      <c r="C298" s="350" t="s">
        <v>567</v>
      </c>
      <c r="D298" s="350" t="s">
        <v>511</v>
      </c>
      <c r="E298" s="350" t="s">
        <v>538</v>
      </c>
      <c r="F298" s="350" t="s">
        <v>538</v>
      </c>
      <c r="G298" s="352" t="s">
        <v>511</v>
      </c>
      <c r="H298" s="352" t="s">
        <v>538</v>
      </c>
      <c r="I298" s="352" t="s">
        <v>538</v>
      </c>
      <c r="J298" s="65" t="s">
        <v>509</v>
      </c>
    </row>
    <row r="299" spans="1:10" x14ac:dyDescent="0.25">
      <c r="A299" s="321" t="s">
        <v>3306</v>
      </c>
      <c r="B299" s="350" t="s">
        <v>583</v>
      </c>
      <c r="C299" s="350" t="s">
        <v>567</v>
      </c>
      <c r="D299" s="351" t="s">
        <v>196</v>
      </c>
      <c r="E299" s="351" t="s">
        <v>196</v>
      </c>
      <c r="F299" s="351" t="s">
        <v>196</v>
      </c>
      <c r="G299" s="350" t="s">
        <v>583</v>
      </c>
      <c r="H299" s="350">
        <v>42.78562494471668</v>
      </c>
      <c r="I299" s="350">
        <v>22.8286814646106</v>
      </c>
      <c r="J299" s="65" t="s">
        <v>509</v>
      </c>
    </row>
    <row r="300" spans="1:10" x14ac:dyDescent="0.25">
      <c r="A300" s="310" t="s">
        <v>610</v>
      </c>
      <c r="B300" s="350" t="s">
        <v>583</v>
      </c>
      <c r="C300" s="350" t="s">
        <v>567</v>
      </c>
      <c r="D300" s="351" t="s">
        <v>196</v>
      </c>
      <c r="E300" s="351" t="s">
        <v>196</v>
      </c>
      <c r="F300" s="351" t="s">
        <v>196</v>
      </c>
      <c r="G300" s="350" t="s">
        <v>583</v>
      </c>
      <c r="H300" s="350">
        <v>42.78562494471668</v>
      </c>
      <c r="I300" s="350">
        <v>22.8286814646106</v>
      </c>
      <c r="J300" s="65" t="s">
        <v>509</v>
      </c>
    </row>
    <row r="301" spans="1:10" x14ac:dyDescent="0.25">
      <c r="A301" s="311" t="s">
        <v>574</v>
      </c>
      <c r="B301" s="352" t="s">
        <v>511</v>
      </c>
      <c r="C301" s="350" t="s">
        <v>567</v>
      </c>
      <c r="D301" s="350" t="s">
        <v>511</v>
      </c>
      <c r="E301" s="350" t="s">
        <v>511</v>
      </c>
      <c r="F301" s="350" t="s">
        <v>511</v>
      </c>
      <c r="G301" s="352" t="s">
        <v>511</v>
      </c>
      <c r="H301" s="352">
        <v>40.930380256173969</v>
      </c>
      <c r="I301" s="352">
        <v>22.744244376797859</v>
      </c>
      <c r="J301" s="65" t="s">
        <v>509</v>
      </c>
    </row>
    <row r="302" spans="1:10" x14ac:dyDescent="0.25">
      <c r="A302" s="311" t="s">
        <v>575</v>
      </c>
      <c r="B302" s="352" t="s">
        <v>538</v>
      </c>
      <c r="C302" s="350" t="s">
        <v>567</v>
      </c>
      <c r="D302" s="350" t="s">
        <v>538</v>
      </c>
      <c r="E302" s="350" t="s">
        <v>538</v>
      </c>
      <c r="F302" s="350" t="s">
        <v>538</v>
      </c>
      <c r="G302" s="352" t="s">
        <v>538</v>
      </c>
      <c r="H302" s="352" t="s">
        <v>538</v>
      </c>
      <c r="I302" s="352" t="s">
        <v>538</v>
      </c>
      <c r="J302" s="65" t="s">
        <v>509</v>
      </c>
    </row>
    <row r="303" spans="1:10" x14ac:dyDescent="0.25">
      <c r="A303" s="311" t="s">
        <v>576</v>
      </c>
      <c r="B303" s="352" t="s">
        <v>511</v>
      </c>
      <c r="C303" s="350" t="s">
        <v>567</v>
      </c>
      <c r="D303" s="350" t="s">
        <v>511</v>
      </c>
      <c r="E303" s="350" t="s">
        <v>511</v>
      </c>
      <c r="F303" s="350" t="s">
        <v>511</v>
      </c>
      <c r="G303" s="352" t="s">
        <v>511</v>
      </c>
      <c r="H303" s="352">
        <v>1.8552446885427101</v>
      </c>
      <c r="I303" s="352">
        <v>8.4437087812739994E-2</v>
      </c>
      <c r="J303" s="65" t="s">
        <v>509</v>
      </c>
    </row>
    <row r="304" spans="1:10" x14ac:dyDescent="0.25">
      <c r="A304" s="311" t="s">
        <v>577</v>
      </c>
      <c r="B304" s="352" t="s">
        <v>538</v>
      </c>
      <c r="C304" s="350" t="s">
        <v>567</v>
      </c>
      <c r="D304" s="350" t="s">
        <v>538</v>
      </c>
      <c r="E304" s="350" t="s">
        <v>538</v>
      </c>
      <c r="F304" s="350" t="s">
        <v>538</v>
      </c>
      <c r="G304" s="352" t="s">
        <v>538</v>
      </c>
      <c r="H304" s="352" t="s">
        <v>538</v>
      </c>
      <c r="I304" s="352" t="s">
        <v>538</v>
      </c>
      <c r="J304" s="65" t="s">
        <v>509</v>
      </c>
    </row>
    <row r="305" spans="1:10" x14ac:dyDescent="0.25">
      <c r="A305" s="311" t="s">
        <v>93</v>
      </c>
      <c r="B305" s="352" t="s">
        <v>511</v>
      </c>
      <c r="C305" s="350" t="s">
        <v>567</v>
      </c>
      <c r="D305" s="350" t="s">
        <v>511</v>
      </c>
      <c r="E305" s="350" t="s">
        <v>536</v>
      </c>
      <c r="F305" s="350" t="s">
        <v>536</v>
      </c>
      <c r="G305" s="352" t="s">
        <v>511</v>
      </c>
      <c r="H305" s="352" t="s">
        <v>536</v>
      </c>
      <c r="I305" s="352" t="s">
        <v>536</v>
      </c>
      <c r="J305" s="65" t="s">
        <v>509</v>
      </c>
    </row>
    <row r="306" spans="1:10" x14ac:dyDescent="0.25">
      <c r="A306" s="307" t="s">
        <v>611</v>
      </c>
      <c r="B306" s="350">
        <v>11350565.440672889</v>
      </c>
      <c r="C306" s="350" t="s">
        <v>567</v>
      </c>
      <c r="D306" s="351" t="s">
        <v>196</v>
      </c>
      <c r="E306" s="351" t="s">
        <v>196</v>
      </c>
      <c r="F306" s="351" t="s">
        <v>196</v>
      </c>
      <c r="G306" s="350">
        <v>586285.4434706961</v>
      </c>
      <c r="H306" s="350">
        <v>205.34813377159594</v>
      </c>
      <c r="I306" s="350">
        <v>4.1002059296026401</v>
      </c>
      <c r="J306" s="350" t="s">
        <v>571</v>
      </c>
    </row>
    <row r="307" spans="1:10" x14ac:dyDescent="0.25">
      <c r="A307" s="306" t="s">
        <v>568</v>
      </c>
      <c r="B307" s="350">
        <v>2244284.3614724921</v>
      </c>
      <c r="C307" s="350" t="s">
        <v>567</v>
      </c>
      <c r="D307" s="350">
        <v>67.197268126614205</v>
      </c>
      <c r="E307" s="350">
        <v>9.4999509612768396</v>
      </c>
      <c r="F307" s="350">
        <v>0.57001685543420999</v>
      </c>
      <c r="G307" s="350">
        <v>150809.77799023423</v>
      </c>
      <c r="H307" s="350">
        <v>21.320591377149189</v>
      </c>
      <c r="I307" s="350">
        <v>1.2792799144267299</v>
      </c>
      <c r="J307" s="350" t="s">
        <v>509</v>
      </c>
    </row>
    <row r="308" spans="1:10" x14ac:dyDescent="0.25">
      <c r="A308" s="306" t="s">
        <v>569</v>
      </c>
      <c r="B308" s="350">
        <v>112366.54296457814</v>
      </c>
      <c r="C308" s="350" t="s">
        <v>567</v>
      </c>
      <c r="D308" s="350">
        <v>90.475845936581024</v>
      </c>
      <c r="E308" s="350">
        <v>31.31951642816826</v>
      </c>
      <c r="F308" s="350">
        <v>1.4249999999999701</v>
      </c>
      <c r="G308" s="350">
        <v>10166.458029689384</v>
      </c>
      <c r="H308" s="350">
        <v>3.5192657883555798</v>
      </c>
      <c r="I308" s="350">
        <v>0.16012232372452001</v>
      </c>
      <c r="J308" s="350" t="s">
        <v>509</v>
      </c>
    </row>
    <row r="309" spans="1:10" x14ac:dyDescent="0.25">
      <c r="A309" s="306" t="s">
        <v>570</v>
      </c>
      <c r="B309" s="350">
        <v>8464063.9996716734</v>
      </c>
      <c r="C309" s="350" t="s">
        <v>567</v>
      </c>
      <c r="D309" s="350">
        <v>50.248817526340829</v>
      </c>
      <c r="E309" s="350">
        <v>4.4986853631150696</v>
      </c>
      <c r="F309" s="350">
        <v>8.9994847365319999E-2</v>
      </c>
      <c r="G309" s="350">
        <v>425309.20745077246</v>
      </c>
      <c r="H309" s="350">
        <v>38.07716082779217</v>
      </c>
      <c r="I309" s="350">
        <v>0.76172214774073999</v>
      </c>
      <c r="J309" s="350" t="s">
        <v>509</v>
      </c>
    </row>
    <row r="310" spans="1:10" x14ac:dyDescent="0.25">
      <c r="A310" s="306" t="s">
        <v>3287</v>
      </c>
      <c r="B310" s="350" t="s">
        <v>538</v>
      </c>
      <c r="C310" s="350" t="s">
        <v>567</v>
      </c>
      <c r="D310" s="350" t="s">
        <v>538</v>
      </c>
      <c r="E310" s="350" t="s">
        <v>538</v>
      </c>
      <c r="F310" s="350" t="s">
        <v>538</v>
      </c>
      <c r="G310" s="350" t="s">
        <v>538</v>
      </c>
      <c r="H310" s="350" t="s">
        <v>538</v>
      </c>
      <c r="I310" s="350" t="s">
        <v>538</v>
      </c>
      <c r="J310" s="350" t="s">
        <v>538</v>
      </c>
    </row>
    <row r="311" spans="1:10" x14ac:dyDescent="0.25">
      <c r="A311" s="306" t="s">
        <v>3288</v>
      </c>
      <c r="B311" s="350" t="s">
        <v>538</v>
      </c>
      <c r="C311" s="350" t="s">
        <v>567</v>
      </c>
      <c r="D311" s="350" t="s">
        <v>538</v>
      </c>
      <c r="E311" s="350" t="s">
        <v>538</v>
      </c>
      <c r="F311" s="350" t="s">
        <v>538</v>
      </c>
      <c r="G311" s="350" t="s">
        <v>538</v>
      </c>
      <c r="H311" s="350" t="s">
        <v>538</v>
      </c>
      <c r="I311" s="350" t="s">
        <v>538</v>
      </c>
      <c r="J311" s="350" t="s">
        <v>538</v>
      </c>
    </row>
    <row r="312" spans="1:10" x14ac:dyDescent="0.25">
      <c r="A312" s="306" t="s">
        <v>3289</v>
      </c>
      <c r="B312" s="350">
        <v>529850.53656414582</v>
      </c>
      <c r="C312" s="350" t="s">
        <v>567</v>
      </c>
      <c r="D312" s="350">
        <v>97.591405250278996</v>
      </c>
      <c r="E312" s="350">
        <v>268.8137615220773</v>
      </c>
      <c r="F312" s="350">
        <v>3.5841834869610198</v>
      </c>
      <c r="G312" s="350">
        <v>51708.858435909322</v>
      </c>
      <c r="H312" s="350">
        <v>142.43111577829899</v>
      </c>
      <c r="I312" s="350">
        <v>1.8990815437106501</v>
      </c>
      <c r="J312" s="350" t="s">
        <v>509</v>
      </c>
    </row>
    <row r="313" spans="1:10" x14ac:dyDescent="0.25">
      <c r="A313" s="319" t="s">
        <v>3307</v>
      </c>
      <c r="B313" s="350">
        <v>4223544.2202831479</v>
      </c>
      <c r="C313" s="350" t="s">
        <v>567</v>
      </c>
      <c r="D313" s="351" t="s">
        <v>196</v>
      </c>
      <c r="E313" s="351" t="s">
        <v>196</v>
      </c>
      <c r="F313" s="351" t="s">
        <v>196</v>
      </c>
      <c r="G313" s="350">
        <v>227130.02298152124</v>
      </c>
      <c r="H313" s="350">
        <v>43.127051806573057</v>
      </c>
      <c r="I313" s="350">
        <v>1.1609958550767701</v>
      </c>
      <c r="J313" s="350" t="s">
        <v>571</v>
      </c>
    </row>
    <row r="314" spans="1:10" x14ac:dyDescent="0.25">
      <c r="A314" s="306" t="s">
        <v>568</v>
      </c>
      <c r="B314" s="350">
        <v>802613.81053188839</v>
      </c>
      <c r="C314" s="350" t="s">
        <v>567</v>
      </c>
      <c r="D314" s="350">
        <v>68.457376341550798</v>
      </c>
      <c r="E314" s="350">
        <v>9.5</v>
      </c>
      <c r="F314" s="350">
        <v>0.56999999999999995</v>
      </c>
      <c r="G314" s="350">
        <v>54944.835684507634</v>
      </c>
      <c r="H314" s="350">
        <v>7.6248312000529399</v>
      </c>
      <c r="I314" s="350">
        <v>0.45748987200317998</v>
      </c>
      <c r="J314" s="350" t="s">
        <v>509</v>
      </c>
    </row>
    <row r="315" spans="1:10" x14ac:dyDescent="0.25">
      <c r="A315" s="306" t="s">
        <v>569</v>
      </c>
      <c r="B315" s="350">
        <v>102339.36264828738</v>
      </c>
      <c r="C315" s="350" t="s">
        <v>567</v>
      </c>
      <c r="D315" s="350">
        <v>90.484267022339296</v>
      </c>
      <c r="E315" s="350">
        <v>9.5</v>
      </c>
      <c r="F315" s="350">
        <v>1.425</v>
      </c>
      <c r="G315" s="350">
        <v>9260.1022167636511</v>
      </c>
      <c r="H315" s="350">
        <v>0.97222394515873001</v>
      </c>
      <c r="I315" s="350">
        <v>0.14583359177381</v>
      </c>
      <c r="J315" s="350" t="s">
        <v>509</v>
      </c>
    </row>
    <row r="316" spans="1:10" x14ac:dyDescent="0.25">
      <c r="A316" s="306" t="s">
        <v>570</v>
      </c>
      <c r="B316" s="350">
        <v>3242414.5271654259</v>
      </c>
      <c r="C316" s="350" t="s">
        <v>567</v>
      </c>
      <c r="D316" s="350">
        <v>50.248073994006511</v>
      </c>
      <c r="E316" s="350">
        <v>4.5</v>
      </c>
      <c r="F316" s="350">
        <v>0.09</v>
      </c>
      <c r="G316" s="350">
        <v>162925.08508024996</v>
      </c>
      <c r="H316" s="350">
        <v>14.590865372244419</v>
      </c>
      <c r="I316" s="350">
        <v>0.29181730744488998</v>
      </c>
      <c r="J316" s="350" t="s">
        <v>509</v>
      </c>
    </row>
    <row r="317" spans="1:10" x14ac:dyDescent="0.25">
      <c r="A317" s="306" t="s">
        <v>3287</v>
      </c>
      <c r="B317" s="350" t="s">
        <v>538</v>
      </c>
      <c r="C317" s="350" t="s">
        <v>567</v>
      </c>
      <c r="D317" s="350" t="s">
        <v>538</v>
      </c>
      <c r="E317" s="350" t="s">
        <v>538</v>
      </c>
      <c r="F317" s="350" t="s">
        <v>538</v>
      </c>
      <c r="G317" s="350" t="s">
        <v>538</v>
      </c>
      <c r="H317" s="350" t="s">
        <v>538</v>
      </c>
      <c r="I317" s="350" t="s">
        <v>538</v>
      </c>
      <c r="J317" s="350" t="s">
        <v>538</v>
      </c>
    </row>
    <row r="318" spans="1:10" x14ac:dyDescent="0.25">
      <c r="A318" s="306" t="s">
        <v>3288</v>
      </c>
      <c r="B318" s="350" t="s">
        <v>538</v>
      </c>
      <c r="C318" s="350" t="s">
        <v>567</v>
      </c>
      <c r="D318" s="350" t="s">
        <v>538</v>
      </c>
      <c r="E318" s="350" t="s">
        <v>538</v>
      </c>
      <c r="F318" s="350" t="s">
        <v>538</v>
      </c>
      <c r="G318" s="350" t="s">
        <v>538</v>
      </c>
      <c r="H318" s="350" t="s">
        <v>538</v>
      </c>
      <c r="I318" s="350" t="s">
        <v>538</v>
      </c>
      <c r="J318" s="350" t="s">
        <v>538</v>
      </c>
    </row>
    <row r="319" spans="1:10" x14ac:dyDescent="0.25">
      <c r="A319" s="306" t="s">
        <v>3289</v>
      </c>
      <c r="B319" s="350">
        <v>76176.519937545774</v>
      </c>
      <c r="C319" s="350" t="s">
        <v>567</v>
      </c>
      <c r="D319" s="350">
        <v>96.731829689896188</v>
      </c>
      <c r="E319" s="350">
        <v>261.74904426540229</v>
      </c>
      <c r="F319" s="350">
        <v>3.4899872568719901</v>
      </c>
      <c r="G319" s="350">
        <v>7368.6941529676596</v>
      </c>
      <c r="H319" s="350">
        <v>19.939131289116968</v>
      </c>
      <c r="I319" s="350">
        <v>0.26585508385488998</v>
      </c>
      <c r="J319" s="350" t="s">
        <v>509</v>
      </c>
    </row>
    <row r="320" spans="1:10" x14ac:dyDescent="0.25">
      <c r="A320" s="311" t="s">
        <v>612</v>
      </c>
      <c r="B320" s="350">
        <v>4223544.2202831479</v>
      </c>
      <c r="C320" s="350" t="s">
        <v>567</v>
      </c>
      <c r="D320" s="351" t="s">
        <v>196</v>
      </c>
      <c r="E320" s="351" t="s">
        <v>196</v>
      </c>
      <c r="F320" s="351" t="s">
        <v>196</v>
      </c>
      <c r="G320" s="350">
        <v>227130.02298152124</v>
      </c>
      <c r="H320" s="350">
        <v>43.127051806573057</v>
      </c>
      <c r="I320" s="350">
        <v>1.1609958550767701</v>
      </c>
      <c r="J320" s="350" t="s">
        <v>571</v>
      </c>
    </row>
    <row r="321" spans="1:10" x14ac:dyDescent="0.25">
      <c r="A321" s="317" t="s">
        <v>574</v>
      </c>
      <c r="B321" s="352">
        <v>802613.81053188839</v>
      </c>
      <c r="C321" s="350" t="s">
        <v>567</v>
      </c>
      <c r="D321" s="350">
        <v>68.457376341550798</v>
      </c>
      <c r="E321" s="350">
        <v>9.5</v>
      </c>
      <c r="F321" s="350">
        <v>0.56999999999999995</v>
      </c>
      <c r="G321" s="352">
        <v>54944.835684507634</v>
      </c>
      <c r="H321" s="352">
        <v>7.6248312000529399</v>
      </c>
      <c r="I321" s="352">
        <v>0.45748987200317998</v>
      </c>
      <c r="J321" s="352" t="s">
        <v>509</v>
      </c>
    </row>
    <row r="322" spans="1:10" x14ac:dyDescent="0.25">
      <c r="A322" s="317" t="s">
        <v>575</v>
      </c>
      <c r="B322" s="352">
        <v>102339.36264828738</v>
      </c>
      <c r="C322" s="350" t="s">
        <v>567</v>
      </c>
      <c r="D322" s="350">
        <v>90.484267022339296</v>
      </c>
      <c r="E322" s="350">
        <v>9.5</v>
      </c>
      <c r="F322" s="350">
        <v>1.425</v>
      </c>
      <c r="G322" s="352">
        <v>9260.1022167636511</v>
      </c>
      <c r="H322" s="352">
        <v>0.97222394515873001</v>
      </c>
      <c r="I322" s="352">
        <v>0.14583359177381</v>
      </c>
      <c r="J322" s="352" t="s">
        <v>509</v>
      </c>
    </row>
    <row r="323" spans="1:10" x14ac:dyDescent="0.25">
      <c r="A323" s="317" t="s">
        <v>576</v>
      </c>
      <c r="B323" s="352">
        <v>3242414.5271654259</v>
      </c>
      <c r="C323" s="350" t="s">
        <v>567</v>
      </c>
      <c r="D323" s="350">
        <v>50.248073994006511</v>
      </c>
      <c r="E323" s="350">
        <v>4.5</v>
      </c>
      <c r="F323" s="350">
        <v>0.09</v>
      </c>
      <c r="G323" s="352">
        <v>162925.08508024996</v>
      </c>
      <c r="H323" s="352">
        <v>14.590865372244419</v>
      </c>
      <c r="I323" s="352">
        <v>0.29181730744488998</v>
      </c>
      <c r="J323" s="352" t="s">
        <v>509</v>
      </c>
    </row>
    <row r="324" spans="1:10" x14ac:dyDescent="0.25">
      <c r="A324" s="317" t="s">
        <v>577</v>
      </c>
      <c r="B324" s="352" t="s">
        <v>538</v>
      </c>
      <c r="C324" s="350" t="s">
        <v>567</v>
      </c>
      <c r="D324" s="350" t="s">
        <v>538</v>
      </c>
      <c r="E324" s="350" t="s">
        <v>538</v>
      </c>
      <c r="F324" s="350" t="s">
        <v>538</v>
      </c>
      <c r="G324" s="352" t="s">
        <v>538</v>
      </c>
      <c r="H324" s="352" t="s">
        <v>538</v>
      </c>
      <c r="I324" s="352" t="s">
        <v>538</v>
      </c>
      <c r="J324" s="352" t="s">
        <v>538</v>
      </c>
    </row>
    <row r="325" spans="1:10" x14ac:dyDescent="0.25">
      <c r="A325" s="317" t="s">
        <v>578</v>
      </c>
      <c r="B325" s="352" t="s">
        <v>538</v>
      </c>
      <c r="C325" s="350" t="s">
        <v>567</v>
      </c>
      <c r="D325" s="350" t="s">
        <v>538</v>
      </c>
      <c r="E325" s="350" t="s">
        <v>538</v>
      </c>
      <c r="F325" s="350" t="s">
        <v>538</v>
      </c>
      <c r="G325" s="352" t="s">
        <v>538</v>
      </c>
      <c r="H325" s="352" t="s">
        <v>538</v>
      </c>
      <c r="I325" s="352" t="s">
        <v>538</v>
      </c>
      <c r="J325" s="352" t="s">
        <v>538</v>
      </c>
    </row>
    <row r="326" spans="1:10" x14ac:dyDescent="0.25">
      <c r="A326" s="317" t="s">
        <v>93</v>
      </c>
      <c r="B326" s="352">
        <v>76176.519937545774</v>
      </c>
      <c r="C326" s="350" t="s">
        <v>567</v>
      </c>
      <c r="D326" s="350">
        <v>96.731829689896188</v>
      </c>
      <c r="E326" s="350">
        <v>261.74904426540229</v>
      </c>
      <c r="F326" s="350">
        <v>3.4899872568719901</v>
      </c>
      <c r="G326" s="352">
        <v>7368.6941529676596</v>
      </c>
      <c r="H326" s="352">
        <v>19.939131289116968</v>
      </c>
      <c r="I326" s="352">
        <v>0.26585508385488998</v>
      </c>
      <c r="J326" s="352" t="s">
        <v>509</v>
      </c>
    </row>
    <row r="327" spans="1:10" x14ac:dyDescent="0.25">
      <c r="A327" s="319" t="s">
        <v>3308</v>
      </c>
      <c r="B327" s="350">
        <v>7122906.3888648106</v>
      </c>
      <c r="C327" s="350" t="s">
        <v>567</v>
      </c>
      <c r="D327" s="351" t="s">
        <v>196</v>
      </c>
      <c r="E327" s="351" t="s">
        <v>196</v>
      </c>
      <c r="F327" s="351" t="s">
        <v>196</v>
      </c>
      <c r="G327" s="350">
        <v>358897.51072027022</v>
      </c>
      <c r="H327" s="350">
        <v>162.20807697148538</v>
      </c>
      <c r="I327" s="350">
        <v>2.9373316220328798</v>
      </c>
      <c r="J327" s="350" t="s">
        <v>571</v>
      </c>
    </row>
    <row r="328" spans="1:10" x14ac:dyDescent="0.25">
      <c r="A328" s="306" t="s">
        <v>568</v>
      </c>
      <c r="B328" s="350">
        <v>1441653.2392910132</v>
      </c>
      <c r="C328" s="350" t="s">
        <v>567</v>
      </c>
      <c r="D328" s="350">
        <v>66.495636541257568</v>
      </c>
      <c r="E328" s="350">
        <v>9.5</v>
      </c>
      <c r="F328" s="350">
        <v>0.56999999999999995</v>
      </c>
      <c r="G328" s="350">
        <v>95863.649818421836</v>
      </c>
      <c r="H328" s="350">
        <v>13.695705773264629</v>
      </c>
      <c r="I328" s="350">
        <v>0.82174234639587995</v>
      </c>
      <c r="J328" s="350" t="s">
        <v>509</v>
      </c>
    </row>
    <row r="329" spans="1:10" x14ac:dyDescent="0.25">
      <c r="A329" s="306" t="s">
        <v>569</v>
      </c>
      <c r="B329" s="350">
        <v>8899.3961168497008</v>
      </c>
      <c r="C329" s="350" t="s">
        <v>567</v>
      </c>
      <c r="D329" s="350">
        <v>90.484267022339282</v>
      </c>
      <c r="E329" s="350">
        <v>284.99999999999949</v>
      </c>
      <c r="F329" s="350">
        <v>1.4249999999999099</v>
      </c>
      <c r="G329" s="350">
        <v>805.25533457459767</v>
      </c>
      <c r="H329" s="350">
        <v>2.5363278933021598</v>
      </c>
      <c r="I329" s="350">
        <v>1.2681639466510001E-2</v>
      </c>
      <c r="J329" s="350" t="s">
        <v>509</v>
      </c>
    </row>
    <row r="330" spans="1:10" x14ac:dyDescent="0.25">
      <c r="A330" s="306" t="s">
        <v>570</v>
      </c>
      <c r="B330" s="350">
        <v>5218679.7368303481</v>
      </c>
      <c r="C330" s="350" t="s">
        <v>567</v>
      </c>
      <c r="D330" s="350">
        <v>50.248073994006518</v>
      </c>
      <c r="E330" s="350">
        <v>4.5</v>
      </c>
      <c r="F330" s="350">
        <v>0.09</v>
      </c>
      <c r="G330" s="350">
        <v>262228.6055672738</v>
      </c>
      <c r="H330" s="350">
        <v>23.484058815736571</v>
      </c>
      <c r="I330" s="350">
        <v>0.46968117631473</v>
      </c>
      <c r="J330" s="350" t="s">
        <v>509</v>
      </c>
    </row>
    <row r="331" spans="1:10" x14ac:dyDescent="0.25">
      <c r="A331" s="306" t="s">
        <v>3287</v>
      </c>
      <c r="B331" s="350" t="s">
        <v>538</v>
      </c>
      <c r="C331" s="350" t="s">
        <v>567</v>
      </c>
      <c r="D331" s="350" t="s">
        <v>538</v>
      </c>
      <c r="E331" s="350" t="s">
        <v>538</v>
      </c>
      <c r="F331" s="350" t="s">
        <v>538</v>
      </c>
      <c r="G331" s="350" t="s">
        <v>538</v>
      </c>
      <c r="H331" s="350" t="s">
        <v>538</v>
      </c>
      <c r="I331" s="350" t="s">
        <v>538</v>
      </c>
      <c r="J331" s="350" t="s">
        <v>538</v>
      </c>
    </row>
    <row r="332" spans="1:10" x14ac:dyDescent="0.25">
      <c r="A332" s="306" t="s">
        <v>3288</v>
      </c>
      <c r="B332" s="350" t="s">
        <v>538</v>
      </c>
      <c r="C332" s="350" t="s">
        <v>567</v>
      </c>
      <c r="D332" s="350" t="s">
        <v>538</v>
      </c>
      <c r="E332" s="350" t="s">
        <v>538</v>
      </c>
      <c r="F332" s="350" t="s">
        <v>538</v>
      </c>
      <c r="G332" s="350" t="s">
        <v>538</v>
      </c>
      <c r="H332" s="350" t="s">
        <v>538</v>
      </c>
      <c r="I332" s="350" t="s">
        <v>538</v>
      </c>
      <c r="J332" s="350" t="s">
        <v>538</v>
      </c>
    </row>
    <row r="333" spans="1:10" x14ac:dyDescent="0.25">
      <c r="A333" s="306" t="s">
        <v>3289</v>
      </c>
      <c r="B333" s="350">
        <v>453674.0166266</v>
      </c>
      <c r="C333" s="350" t="s">
        <v>567</v>
      </c>
      <c r="D333" s="350">
        <v>97.735736802039924</v>
      </c>
      <c r="E333" s="350">
        <v>270.00000000000006</v>
      </c>
      <c r="F333" s="350">
        <v>3.6</v>
      </c>
      <c r="G333" s="350">
        <v>44340.16428294166</v>
      </c>
      <c r="H333" s="350">
        <v>122.49198448918202</v>
      </c>
      <c r="I333" s="350">
        <v>1.63322645985576</v>
      </c>
      <c r="J333" s="350" t="s">
        <v>509</v>
      </c>
    </row>
    <row r="334" spans="1:10" x14ac:dyDescent="0.25">
      <c r="A334" s="310" t="s">
        <v>613</v>
      </c>
      <c r="B334" s="350">
        <v>7122906.3888648106</v>
      </c>
      <c r="C334" s="350" t="s">
        <v>567</v>
      </c>
      <c r="D334" s="351" t="s">
        <v>196</v>
      </c>
      <c r="E334" s="351" t="s">
        <v>196</v>
      </c>
      <c r="F334" s="351" t="s">
        <v>196</v>
      </c>
      <c r="G334" s="350">
        <v>358897.51072027022</v>
      </c>
      <c r="H334" s="350">
        <v>162.20807697148538</v>
      </c>
      <c r="I334" s="350">
        <v>2.9373316220328798</v>
      </c>
      <c r="J334" s="350" t="s">
        <v>571</v>
      </c>
    </row>
    <row r="335" spans="1:10" x14ac:dyDescent="0.25">
      <c r="A335" s="311" t="s">
        <v>614</v>
      </c>
      <c r="B335" s="350">
        <v>7122906.3888648106</v>
      </c>
      <c r="C335" s="350" t="s">
        <v>567</v>
      </c>
      <c r="D335" s="351" t="s">
        <v>196</v>
      </c>
      <c r="E335" s="351" t="s">
        <v>196</v>
      </c>
      <c r="F335" s="351" t="s">
        <v>196</v>
      </c>
      <c r="G335" s="350">
        <v>358897.51072027022</v>
      </c>
      <c r="H335" s="350">
        <v>162.20807697148538</v>
      </c>
      <c r="I335" s="350">
        <v>2.9373316220328798</v>
      </c>
      <c r="J335" s="350" t="s">
        <v>571</v>
      </c>
    </row>
    <row r="336" spans="1:10" x14ac:dyDescent="0.25">
      <c r="A336" s="317" t="s">
        <v>574</v>
      </c>
      <c r="B336" s="352">
        <v>1441653.2392910132</v>
      </c>
      <c r="C336" s="350" t="s">
        <v>567</v>
      </c>
      <c r="D336" s="350">
        <v>66.495636541257568</v>
      </c>
      <c r="E336" s="350">
        <v>9.5</v>
      </c>
      <c r="F336" s="350">
        <v>0.56999999999999995</v>
      </c>
      <c r="G336" s="352">
        <v>95863.649818421836</v>
      </c>
      <c r="H336" s="352">
        <v>13.695705773264629</v>
      </c>
      <c r="I336" s="352">
        <v>0.82174234639587995</v>
      </c>
      <c r="J336" s="352" t="s">
        <v>509</v>
      </c>
    </row>
    <row r="337" spans="1:10" x14ac:dyDescent="0.25">
      <c r="A337" s="317" t="s">
        <v>575</v>
      </c>
      <c r="B337" s="352">
        <v>8899.3961168497008</v>
      </c>
      <c r="C337" s="350" t="s">
        <v>567</v>
      </c>
      <c r="D337" s="350">
        <v>90.484267022339282</v>
      </c>
      <c r="E337" s="350">
        <v>284.99999999999949</v>
      </c>
      <c r="F337" s="350">
        <v>1.4249999999999099</v>
      </c>
      <c r="G337" s="352">
        <v>805.25533457459767</v>
      </c>
      <c r="H337" s="352">
        <v>2.5363278933021598</v>
      </c>
      <c r="I337" s="352">
        <v>1.2681639466510001E-2</v>
      </c>
      <c r="J337" s="352" t="s">
        <v>509</v>
      </c>
    </row>
    <row r="338" spans="1:10" x14ac:dyDescent="0.25">
      <c r="A338" s="317" t="s">
        <v>576</v>
      </c>
      <c r="B338" s="352">
        <v>5218679.7368303481</v>
      </c>
      <c r="C338" s="350" t="s">
        <v>567</v>
      </c>
      <c r="D338" s="350">
        <v>50.248073994006518</v>
      </c>
      <c r="E338" s="350">
        <v>4.5</v>
      </c>
      <c r="F338" s="350">
        <v>0.09</v>
      </c>
      <c r="G338" s="352">
        <v>262228.6055672738</v>
      </c>
      <c r="H338" s="352">
        <v>23.484058815736571</v>
      </c>
      <c r="I338" s="352">
        <v>0.46968117631473</v>
      </c>
      <c r="J338" s="352" t="s">
        <v>509</v>
      </c>
    </row>
    <row r="339" spans="1:10" x14ac:dyDescent="0.25">
      <c r="A339" s="317" t="s">
        <v>577</v>
      </c>
      <c r="B339" s="352" t="s">
        <v>538</v>
      </c>
      <c r="C339" s="350" t="s">
        <v>567</v>
      </c>
      <c r="D339" s="350" t="s">
        <v>538</v>
      </c>
      <c r="E339" s="350" t="s">
        <v>538</v>
      </c>
      <c r="F339" s="350" t="s">
        <v>538</v>
      </c>
      <c r="G339" s="352" t="s">
        <v>538</v>
      </c>
      <c r="H339" s="352" t="s">
        <v>538</v>
      </c>
      <c r="I339" s="352" t="s">
        <v>538</v>
      </c>
      <c r="J339" s="352" t="s">
        <v>538</v>
      </c>
    </row>
    <row r="340" spans="1:10" x14ac:dyDescent="0.25">
      <c r="A340" s="317" t="s">
        <v>578</v>
      </c>
      <c r="B340" s="352" t="s">
        <v>538</v>
      </c>
      <c r="C340" s="350" t="s">
        <v>567</v>
      </c>
      <c r="D340" s="350" t="s">
        <v>538</v>
      </c>
      <c r="E340" s="350" t="s">
        <v>538</v>
      </c>
      <c r="F340" s="350" t="s">
        <v>538</v>
      </c>
      <c r="G340" s="352" t="s">
        <v>538</v>
      </c>
      <c r="H340" s="352" t="s">
        <v>538</v>
      </c>
      <c r="I340" s="352" t="s">
        <v>538</v>
      </c>
      <c r="J340" s="352" t="s">
        <v>538</v>
      </c>
    </row>
    <row r="341" spans="1:10" x14ac:dyDescent="0.25">
      <c r="A341" s="317" t="s">
        <v>93</v>
      </c>
      <c r="B341" s="352">
        <v>453674.0166266</v>
      </c>
      <c r="C341" s="350" t="s">
        <v>567</v>
      </c>
      <c r="D341" s="350">
        <v>97.735736802039924</v>
      </c>
      <c r="E341" s="350">
        <v>270.00000000000006</v>
      </c>
      <c r="F341" s="350">
        <v>3.6</v>
      </c>
      <c r="G341" s="352">
        <v>44340.16428294166</v>
      </c>
      <c r="H341" s="352">
        <v>122.49198448918202</v>
      </c>
      <c r="I341" s="352">
        <v>1.63322645985576</v>
      </c>
      <c r="J341" s="352" t="s">
        <v>509</v>
      </c>
    </row>
    <row r="342" spans="1:10" x14ac:dyDescent="0.25">
      <c r="A342" s="319" t="s">
        <v>528</v>
      </c>
      <c r="B342" s="350">
        <v>4114.8315249317002</v>
      </c>
      <c r="C342" s="350" t="s">
        <v>567</v>
      </c>
      <c r="D342" s="351" t="s">
        <v>196</v>
      </c>
      <c r="E342" s="351" t="s">
        <v>196</v>
      </c>
      <c r="F342" s="351" t="s">
        <v>196</v>
      </c>
      <c r="G342" s="350">
        <v>257.90976890459297</v>
      </c>
      <c r="H342" s="350">
        <v>1.300499353749E-2</v>
      </c>
      <c r="I342" s="350">
        <v>1.87845249299E-3</v>
      </c>
      <c r="J342" s="350" t="s">
        <v>571</v>
      </c>
    </row>
    <row r="343" spans="1:10" x14ac:dyDescent="0.25">
      <c r="A343" s="306" t="s">
        <v>568</v>
      </c>
      <c r="B343" s="350">
        <v>17.3116495903528</v>
      </c>
      <c r="C343" s="350" t="s">
        <v>567</v>
      </c>
      <c r="D343" s="350">
        <v>74.659973794072144</v>
      </c>
      <c r="E343" s="350">
        <v>3.14261395692282</v>
      </c>
      <c r="F343" s="350">
        <v>2.75514054400566</v>
      </c>
      <c r="G343" s="350">
        <v>1.2924873047479</v>
      </c>
      <c r="H343" s="350">
        <v>5.4403831620000003E-5</v>
      </c>
      <c r="I343" s="350">
        <v>4.7696027669999998E-5</v>
      </c>
      <c r="J343" s="350" t="s">
        <v>509</v>
      </c>
    </row>
    <row r="344" spans="1:10" x14ac:dyDescent="0.25">
      <c r="A344" s="306" t="s">
        <v>569</v>
      </c>
      <c r="B344" s="350">
        <v>1127.7841994410535</v>
      </c>
      <c r="C344" s="350" t="s">
        <v>567</v>
      </c>
      <c r="D344" s="350">
        <v>89.645233903118736</v>
      </c>
      <c r="E344" s="350">
        <v>9.4999999999999893</v>
      </c>
      <c r="F344" s="350">
        <v>1.4249999999969001</v>
      </c>
      <c r="G344" s="350">
        <v>101.10047835113475</v>
      </c>
      <c r="H344" s="350">
        <v>1.071394989469E-2</v>
      </c>
      <c r="I344" s="350">
        <v>1.6070924842E-3</v>
      </c>
      <c r="J344" s="350" t="s">
        <v>509</v>
      </c>
    </row>
    <row r="345" spans="1:10" x14ac:dyDescent="0.25">
      <c r="A345" s="306" t="s">
        <v>570</v>
      </c>
      <c r="B345" s="350">
        <v>2969.7356759002942</v>
      </c>
      <c r="C345" s="350" t="s">
        <v>567</v>
      </c>
      <c r="D345" s="350">
        <v>52.367220594999388</v>
      </c>
      <c r="E345" s="350">
        <v>0.75314440585758002</v>
      </c>
      <c r="F345" s="350">
        <v>7.5314440586429998E-2</v>
      </c>
      <c r="G345" s="350">
        <v>155.51680324871032</v>
      </c>
      <c r="H345" s="350">
        <v>2.2366398111799998E-3</v>
      </c>
      <c r="I345" s="350">
        <v>2.2366398112E-4</v>
      </c>
      <c r="J345" s="350" t="s">
        <v>509</v>
      </c>
    </row>
    <row r="346" spans="1:10" x14ac:dyDescent="0.25">
      <c r="A346" s="306" t="s">
        <v>3287</v>
      </c>
      <c r="B346" s="350" t="s">
        <v>538</v>
      </c>
      <c r="C346" s="350" t="s">
        <v>567</v>
      </c>
      <c r="D346" s="350" t="s">
        <v>538</v>
      </c>
      <c r="E346" s="350" t="s">
        <v>538</v>
      </c>
      <c r="F346" s="350" t="s">
        <v>538</v>
      </c>
      <c r="G346" s="350" t="s">
        <v>538</v>
      </c>
      <c r="H346" s="350" t="s">
        <v>538</v>
      </c>
      <c r="I346" s="350" t="s">
        <v>538</v>
      </c>
      <c r="J346" s="350" t="s">
        <v>538</v>
      </c>
    </row>
    <row r="347" spans="1:10" x14ac:dyDescent="0.25">
      <c r="A347" s="306" t="s">
        <v>3288</v>
      </c>
      <c r="B347" s="350" t="s">
        <v>538</v>
      </c>
      <c r="C347" s="350" t="s">
        <v>567</v>
      </c>
      <c r="D347" s="350" t="s">
        <v>538</v>
      </c>
      <c r="E347" s="350" t="s">
        <v>538</v>
      </c>
      <c r="F347" s="350" t="s">
        <v>538</v>
      </c>
      <c r="G347" s="350" t="s">
        <v>538</v>
      </c>
      <c r="H347" s="350" t="s">
        <v>538</v>
      </c>
      <c r="I347" s="350" t="s">
        <v>538</v>
      </c>
      <c r="J347" s="350" t="s">
        <v>538</v>
      </c>
    </row>
    <row r="348" spans="1:10" x14ac:dyDescent="0.25">
      <c r="A348" s="306" t="s">
        <v>3289</v>
      </c>
      <c r="B348" s="350" t="s">
        <v>511</v>
      </c>
      <c r="C348" s="350" t="s">
        <v>567</v>
      </c>
      <c r="D348" s="350" t="s">
        <v>543</v>
      </c>
      <c r="E348" s="350" t="s">
        <v>509</v>
      </c>
      <c r="F348" s="350" t="s">
        <v>509</v>
      </c>
      <c r="G348" s="350" t="s">
        <v>511</v>
      </c>
      <c r="H348" s="350" t="s">
        <v>509</v>
      </c>
      <c r="I348" s="350" t="s">
        <v>509</v>
      </c>
      <c r="J348" s="350" t="s">
        <v>509</v>
      </c>
    </row>
    <row r="349" spans="1:10" x14ac:dyDescent="0.25">
      <c r="A349" s="313" t="s">
        <v>615</v>
      </c>
      <c r="B349" s="350">
        <v>4114.8315249317002</v>
      </c>
      <c r="C349" s="350" t="s">
        <v>567</v>
      </c>
      <c r="D349" s="351" t="s">
        <v>196</v>
      </c>
      <c r="E349" s="351" t="s">
        <v>196</v>
      </c>
      <c r="F349" s="351" t="s">
        <v>196</v>
      </c>
      <c r="G349" s="350">
        <v>257.90976890459297</v>
      </c>
      <c r="H349" s="350">
        <v>1.300499353749E-2</v>
      </c>
      <c r="I349" s="350">
        <v>1.87845249299E-3</v>
      </c>
      <c r="J349" s="350" t="s">
        <v>571</v>
      </c>
    </row>
    <row r="350" spans="1:10" x14ac:dyDescent="0.25">
      <c r="A350" s="306" t="s">
        <v>568</v>
      </c>
      <c r="B350" s="352">
        <v>17.3116495903528</v>
      </c>
      <c r="C350" s="350" t="s">
        <v>567</v>
      </c>
      <c r="D350" s="350">
        <v>74.659973794072144</v>
      </c>
      <c r="E350" s="350">
        <v>3.14261395692282</v>
      </c>
      <c r="F350" s="350">
        <v>2.75514054400566</v>
      </c>
      <c r="G350" s="352">
        <v>1.2924873047479</v>
      </c>
      <c r="H350" s="352">
        <v>5.4403831620000003E-5</v>
      </c>
      <c r="I350" s="352">
        <v>4.7696027669999998E-5</v>
      </c>
      <c r="J350" s="352" t="s">
        <v>509</v>
      </c>
    </row>
    <row r="351" spans="1:10" x14ac:dyDescent="0.25">
      <c r="A351" s="306" t="s">
        <v>569</v>
      </c>
      <c r="B351" s="352">
        <v>1127.7841994410535</v>
      </c>
      <c r="C351" s="350" t="s">
        <v>567</v>
      </c>
      <c r="D351" s="350">
        <v>89.645233903118736</v>
      </c>
      <c r="E351" s="350">
        <v>9.4999999999999893</v>
      </c>
      <c r="F351" s="350">
        <v>1.4249999999969001</v>
      </c>
      <c r="G351" s="352">
        <v>101.10047835113475</v>
      </c>
      <c r="H351" s="352">
        <v>1.071394989469E-2</v>
      </c>
      <c r="I351" s="352">
        <v>1.6070924842E-3</v>
      </c>
      <c r="J351" s="352" t="s">
        <v>509</v>
      </c>
    </row>
    <row r="352" spans="1:10" x14ac:dyDescent="0.25">
      <c r="A352" s="306" t="s">
        <v>570</v>
      </c>
      <c r="B352" s="352">
        <v>2969.7356759002942</v>
      </c>
      <c r="C352" s="350" t="s">
        <v>567</v>
      </c>
      <c r="D352" s="350">
        <v>52.367220594999388</v>
      </c>
      <c r="E352" s="350">
        <v>0.75314440585758002</v>
      </c>
      <c r="F352" s="350">
        <v>7.5314440586429998E-2</v>
      </c>
      <c r="G352" s="352">
        <v>155.51680324871032</v>
      </c>
      <c r="H352" s="352">
        <v>2.2366398111799998E-3</v>
      </c>
      <c r="I352" s="352">
        <v>2.2366398112E-4</v>
      </c>
      <c r="J352" s="352" t="s">
        <v>509</v>
      </c>
    </row>
    <row r="353" spans="1:10" x14ac:dyDescent="0.25">
      <c r="A353" s="306" t="s">
        <v>3287</v>
      </c>
      <c r="B353" s="352" t="s">
        <v>538</v>
      </c>
      <c r="C353" s="350" t="s">
        <v>567</v>
      </c>
      <c r="D353" s="350" t="s">
        <v>538</v>
      </c>
      <c r="E353" s="350" t="s">
        <v>538</v>
      </c>
      <c r="F353" s="350" t="s">
        <v>538</v>
      </c>
      <c r="G353" s="352" t="s">
        <v>538</v>
      </c>
      <c r="H353" s="352" t="s">
        <v>538</v>
      </c>
      <c r="I353" s="352" t="s">
        <v>538</v>
      </c>
      <c r="J353" s="352" t="s">
        <v>538</v>
      </c>
    </row>
    <row r="354" spans="1:10" x14ac:dyDescent="0.25">
      <c r="A354" s="306" t="s">
        <v>3288</v>
      </c>
      <c r="B354" s="352" t="s">
        <v>538</v>
      </c>
      <c r="C354" s="350" t="s">
        <v>567</v>
      </c>
      <c r="D354" s="350" t="s">
        <v>538</v>
      </c>
      <c r="E354" s="350" t="s">
        <v>538</v>
      </c>
      <c r="F354" s="350" t="s">
        <v>538</v>
      </c>
      <c r="G354" s="352" t="s">
        <v>538</v>
      </c>
      <c r="H354" s="352" t="s">
        <v>538</v>
      </c>
      <c r="I354" s="352" t="s">
        <v>538</v>
      </c>
      <c r="J354" s="352" t="s">
        <v>538</v>
      </c>
    </row>
    <row r="355" spans="1:10" x14ac:dyDescent="0.25">
      <c r="A355" s="306" t="s">
        <v>3289</v>
      </c>
      <c r="B355" s="352" t="s">
        <v>511</v>
      </c>
      <c r="C355" s="350" t="s">
        <v>567</v>
      </c>
      <c r="D355" s="350" t="s">
        <v>543</v>
      </c>
      <c r="E355" s="350" t="s">
        <v>509</v>
      </c>
      <c r="F355" s="350" t="s">
        <v>509</v>
      </c>
      <c r="G355" s="352" t="s">
        <v>511</v>
      </c>
      <c r="H355" s="352" t="s">
        <v>509</v>
      </c>
      <c r="I355" s="352" t="s">
        <v>509</v>
      </c>
      <c r="J355" s="352" t="s">
        <v>509</v>
      </c>
    </row>
    <row r="356" spans="1:10" x14ac:dyDescent="0.25">
      <c r="A356" s="313" t="s">
        <v>616</v>
      </c>
      <c r="B356" s="350" t="s">
        <v>583</v>
      </c>
      <c r="C356" s="350" t="s">
        <v>567</v>
      </c>
      <c r="D356" s="351" t="s">
        <v>196</v>
      </c>
      <c r="E356" s="351" t="s">
        <v>196</v>
      </c>
      <c r="F356" s="351" t="s">
        <v>196</v>
      </c>
      <c r="G356" s="350" t="s">
        <v>583</v>
      </c>
      <c r="H356" s="350" t="s">
        <v>3167</v>
      </c>
      <c r="I356" s="350" t="s">
        <v>3167</v>
      </c>
      <c r="J356" s="351" t="s">
        <v>196</v>
      </c>
    </row>
    <row r="357" spans="1:10" x14ac:dyDescent="0.25">
      <c r="A357" s="306" t="s">
        <v>591</v>
      </c>
      <c r="B357" s="352" t="s">
        <v>511</v>
      </c>
      <c r="C357" s="350" t="s">
        <v>567</v>
      </c>
      <c r="D357" s="350" t="s">
        <v>511</v>
      </c>
      <c r="E357" s="350" t="s">
        <v>511</v>
      </c>
      <c r="F357" s="350" t="s">
        <v>511</v>
      </c>
      <c r="G357" s="352" t="s">
        <v>511</v>
      </c>
      <c r="H357" s="352" t="s">
        <v>511</v>
      </c>
      <c r="I357" s="352" t="s">
        <v>511</v>
      </c>
      <c r="J357" s="351" t="s">
        <v>196</v>
      </c>
    </row>
    <row r="358" spans="1:10" x14ac:dyDescent="0.25">
      <c r="A358" s="306" t="s">
        <v>592</v>
      </c>
      <c r="B358" s="352" t="s">
        <v>511</v>
      </c>
      <c r="C358" s="350" t="s">
        <v>567</v>
      </c>
      <c r="D358" s="350" t="s">
        <v>511</v>
      </c>
      <c r="E358" s="350" t="s">
        <v>511</v>
      </c>
      <c r="F358" s="350" t="s">
        <v>511</v>
      </c>
      <c r="G358" s="352" t="s">
        <v>511</v>
      </c>
      <c r="H358" s="352" t="s">
        <v>511</v>
      </c>
      <c r="I358" s="352" t="s">
        <v>511</v>
      </c>
      <c r="J358" s="351" t="s">
        <v>196</v>
      </c>
    </row>
    <row r="359" spans="1:10" x14ac:dyDescent="0.25">
      <c r="A359" s="306" t="s">
        <v>593</v>
      </c>
      <c r="B359" s="352" t="s">
        <v>511</v>
      </c>
      <c r="C359" s="350" t="s">
        <v>567</v>
      </c>
      <c r="D359" s="350" t="s">
        <v>511</v>
      </c>
      <c r="E359" s="350" t="s">
        <v>511</v>
      </c>
      <c r="F359" s="350" t="s">
        <v>511</v>
      </c>
      <c r="G359" s="352" t="s">
        <v>511</v>
      </c>
      <c r="H359" s="352" t="s">
        <v>511</v>
      </c>
      <c r="I359" s="352" t="s">
        <v>511</v>
      </c>
      <c r="J359" s="351" t="s">
        <v>196</v>
      </c>
    </row>
    <row r="360" spans="1:10" x14ac:dyDescent="0.25">
      <c r="A360" s="306" t="s">
        <v>3298</v>
      </c>
      <c r="B360" s="350" t="s">
        <v>511</v>
      </c>
      <c r="C360" s="350" t="s">
        <v>567</v>
      </c>
      <c r="D360" s="351" t="s">
        <v>196</v>
      </c>
      <c r="E360" s="351" t="s">
        <v>196</v>
      </c>
      <c r="F360" s="351" t="s">
        <v>196</v>
      </c>
      <c r="G360" s="350" t="s">
        <v>511</v>
      </c>
      <c r="H360" s="350" t="s">
        <v>538</v>
      </c>
      <c r="I360" s="350" t="s">
        <v>538</v>
      </c>
      <c r="J360" s="351" t="s">
        <v>196</v>
      </c>
    </row>
    <row r="361" spans="1:10" x14ac:dyDescent="0.25">
      <c r="A361" s="306" t="s">
        <v>570</v>
      </c>
      <c r="B361" s="352" t="s">
        <v>511</v>
      </c>
      <c r="C361" s="350" t="s">
        <v>567</v>
      </c>
      <c r="D361" s="350" t="s">
        <v>511</v>
      </c>
      <c r="E361" s="350" t="s">
        <v>511</v>
      </c>
      <c r="F361" s="350" t="s">
        <v>511</v>
      </c>
      <c r="G361" s="352" t="s">
        <v>511</v>
      </c>
      <c r="H361" s="352" t="s">
        <v>511</v>
      </c>
      <c r="I361" s="352" t="s">
        <v>511</v>
      </c>
      <c r="J361" s="351" t="s">
        <v>196</v>
      </c>
    </row>
    <row r="362" spans="1:10" x14ac:dyDescent="0.25">
      <c r="A362" s="306" t="s">
        <v>3289</v>
      </c>
      <c r="B362" s="352" t="s">
        <v>511</v>
      </c>
      <c r="C362" s="350" t="s">
        <v>567</v>
      </c>
      <c r="D362" s="350" t="s">
        <v>511</v>
      </c>
      <c r="E362" s="350" t="s">
        <v>509</v>
      </c>
      <c r="F362" s="350" t="s">
        <v>509</v>
      </c>
      <c r="G362" s="352" t="s">
        <v>511</v>
      </c>
      <c r="H362" s="352" t="s">
        <v>509</v>
      </c>
      <c r="I362" s="352" t="s">
        <v>509</v>
      </c>
      <c r="J362" s="351" t="s">
        <v>196</v>
      </c>
    </row>
    <row r="363" spans="1:10" x14ac:dyDescent="0.25">
      <c r="A363" s="306" t="s">
        <v>3299</v>
      </c>
      <c r="B363" s="350" t="s">
        <v>538</v>
      </c>
      <c r="C363" s="350" t="s">
        <v>567</v>
      </c>
      <c r="D363" s="351" t="s">
        <v>196</v>
      </c>
      <c r="E363" s="351" t="s">
        <v>196</v>
      </c>
      <c r="F363" s="351" t="s">
        <v>196</v>
      </c>
      <c r="G363" s="350" t="s">
        <v>538</v>
      </c>
      <c r="H363" s="350" t="s">
        <v>538</v>
      </c>
      <c r="I363" s="350" t="s">
        <v>538</v>
      </c>
      <c r="J363" s="351" t="s">
        <v>196</v>
      </c>
    </row>
    <row r="364" spans="1:10" x14ac:dyDescent="0.25">
      <c r="A364" s="313" t="s">
        <v>617</v>
      </c>
      <c r="B364" s="350" t="s">
        <v>583</v>
      </c>
      <c r="C364" s="350" t="s">
        <v>567</v>
      </c>
      <c r="D364" s="351" t="s">
        <v>196</v>
      </c>
      <c r="E364" s="351" t="s">
        <v>196</v>
      </c>
      <c r="F364" s="351" t="s">
        <v>196</v>
      </c>
      <c r="G364" s="350" t="s">
        <v>583</v>
      </c>
      <c r="H364" s="350" t="s">
        <v>3167</v>
      </c>
      <c r="I364" s="350" t="s">
        <v>3167</v>
      </c>
      <c r="J364" s="351" t="s">
        <v>196</v>
      </c>
    </row>
    <row r="365" spans="1:10" x14ac:dyDescent="0.25">
      <c r="A365" s="306" t="s">
        <v>605</v>
      </c>
      <c r="B365" s="352" t="s">
        <v>511</v>
      </c>
      <c r="C365" s="350" t="s">
        <v>567</v>
      </c>
      <c r="D365" s="350" t="s">
        <v>511</v>
      </c>
      <c r="E365" s="350" t="s">
        <v>511</v>
      </c>
      <c r="F365" s="350" t="s">
        <v>511</v>
      </c>
      <c r="G365" s="352" t="s">
        <v>511</v>
      </c>
      <c r="H365" s="352" t="s">
        <v>511</v>
      </c>
      <c r="I365" s="352" t="s">
        <v>511</v>
      </c>
      <c r="J365" s="351" t="s">
        <v>196</v>
      </c>
    </row>
    <row r="366" spans="1:10" x14ac:dyDescent="0.25">
      <c r="A366" s="306" t="s">
        <v>606</v>
      </c>
      <c r="B366" s="352" t="s">
        <v>511</v>
      </c>
      <c r="C366" s="350" t="s">
        <v>567</v>
      </c>
      <c r="D366" s="350" t="s">
        <v>511</v>
      </c>
      <c r="E366" s="350" t="s">
        <v>511</v>
      </c>
      <c r="F366" s="350" t="s">
        <v>511</v>
      </c>
      <c r="G366" s="352" t="s">
        <v>511</v>
      </c>
      <c r="H366" s="352" t="s">
        <v>511</v>
      </c>
      <c r="I366" s="352" t="s">
        <v>511</v>
      </c>
      <c r="J366" s="351" t="s">
        <v>196</v>
      </c>
    </row>
    <row r="367" spans="1:10" x14ac:dyDescent="0.25">
      <c r="A367" s="306" t="s">
        <v>591</v>
      </c>
      <c r="B367" s="352" t="s">
        <v>511</v>
      </c>
      <c r="C367" s="350" t="s">
        <v>567</v>
      </c>
      <c r="D367" s="350" t="s">
        <v>511</v>
      </c>
      <c r="E367" s="350" t="s">
        <v>511</v>
      </c>
      <c r="F367" s="350" t="s">
        <v>511</v>
      </c>
      <c r="G367" s="352" t="s">
        <v>511</v>
      </c>
      <c r="H367" s="352" t="s">
        <v>511</v>
      </c>
      <c r="I367" s="352" t="s">
        <v>511</v>
      </c>
      <c r="J367" s="351" t="s">
        <v>196</v>
      </c>
    </row>
    <row r="368" spans="1:10" x14ac:dyDescent="0.25">
      <c r="A368" s="306" t="s">
        <v>3303</v>
      </c>
      <c r="B368" s="350" t="s">
        <v>511</v>
      </c>
      <c r="C368" s="350" t="s">
        <v>567</v>
      </c>
      <c r="D368" s="351" t="s">
        <v>196</v>
      </c>
      <c r="E368" s="351" t="s">
        <v>196</v>
      </c>
      <c r="F368" s="351" t="s">
        <v>196</v>
      </c>
      <c r="G368" s="350" t="s">
        <v>511</v>
      </c>
      <c r="H368" s="350" t="s">
        <v>511</v>
      </c>
      <c r="I368" s="350" t="s">
        <v>511</v>
      </c>
      <c r="J368" s="351" t="s">
        <v>196</v>
      </c>
    </row>
    <row r="369" spans="1:10" x14ac:dyDescent="0.25">
      <c r="A369" s="306" t="s">
        <v>570</v>
      </c>
      <c r="B369" s="352" t="s">
        <v>511</v>
      </c>
      <c r="C369" s="350" t="s">
        <v>567</v>
      </c>
      <c r="D369" s="350" t="s">
        <v>511</v>
      </c>
      <c r="E369" s="350" t="s">
        <v>511</v>
      </c>
      <c r="F369" s="350" t="s">
        <v>511</v>
      </c>
      <c r="G369" s="352" t="s">
        <v>511</v>
      </c>
      <c r="H369" s="352" t="s">
        <v>511</v>
      </c>
      <c r="I369" s="352" t="s">
        <v>511</v>
      </c>
      <c r="J369" s="351" t="s">
        <v>196</v>
      </c>
    </row>
    <row r="370" spans="1:10" x14ac:dyDescent="0.25">
      <c r="A370" s="306" t="s">
        <v>3289</v>
      </c>
      <c r="B370" s="352" t="s">
        <v>511</v>
      </c>
      <c r="C370" s="350" t="s">
        <v>567</v>
      </c>
      <c r="D370" s="350" t="s">
        <v>511</v>
      </c>
      <c r="E370" s="350" t="s">
        <v>509</v>
      </c>
      <c r="F370" s="350" t="s">
        <v>509</v>
      </c>
      <c r="G370" s="352" t="s">
        <v>511</v>
      </c>
      <c r="H370" s="352" t="s">
        <v>509</v>
      </c>
      <c r="I370" s="352" t="s">
        <v>509</v>
      </c>
      <c r="J370" s="351" t="s">
        <v>196</v>
      </c>
    </row>
    <row r="371" spans="1:10" x14ac:dyDescent="0.25">
      <c r="A371" s="306" t="s">
        <v>3304</v>
      </c>
      <c r="B371" s="350" t="s">
        <v>538</v>
      </c>
      <c r="C371" s="350" t="s">
        <v>567</v>
      </c>
      <c r="D371" s="351" t="s">
        <v>196</v>
      </c>
      <c r="E371" s="351" t="s">
        <v>196</v>
      </c>
      <c r="F371" s="351" t="s">
        <v>196</v>
      </c>
      <c r="G371" s="350" t="s">
        <v>538</v>
      </c>
      <c r="H371" s="350" t="s">
        <v>538</v>
      </c>
      <c r="I371" s="350" t="s">
        <v>538</v>
      </c>
      <c r="J371" s="351" t="s">
        <v>196</v>
      </c>
    </row>
    <row r="372" spans="1:10" x14ac:dyDescent="0.25">
      <c r="A372" s="66" t="s">
        <v>618</v>
      </c>
      <c r="B372" s="350">
        <v>7178206.5629088432</v>
      </c>
      <c r="C372" s="350" t="s">
        <v>567</v>
      </c>
      <c r="D372" s="351" t="s">
        <v>196</v>
      </c>
      <c r="E372" s="351" t="s">
        <v>196</v>
      </c>
      <c r="F372" s="351" t="s">
        <v>196</v>
      </c>
      <c r="G372" s="350">
        <v>226133.22271687587</v>
      </c>
      <c r="H372" s="350">
        <v>4.1196270916394298</v>
      </c>
      <c r="I372" s="350">
        <v>2.5601844175807398</v>
      </c>
      <c r="J372" s="350" t="s">
        <v>571</v>
      </c>
    </row>
    <row r="373" spans="1:10" x14ac:dyDescent="0.25">
      <c r="A373" s="67" t="s">
        <v>619</v>
      </c>
      <c r="B373" s="350">
        <v>6789839.4054550147</v>
      </c>
      <c r="C373" s="350" t="s">
        <v>567</v>
      </c>
      <c r="D373" s="351" t="s">
        <v>196</v>
      </c>
      <c r="E373" s="351" t="s">
        <v>196</v>
      </c>
      <c r="F373" s="351" t="s">
        <v>196</v>
      </c>
      <c r="G373" s="350">
        <v>198086.65897924625</v>
      </c>
      <c r="H373" s="350">
        <v>3.6313603130694299</v>
      </c>
      <c r="I373" s="350">
        <v>1.7785747835824199</v>
      </c>
      <c r="J373" s="350" t="s">
        <v>571</v>
      </c>
    </row>
    <row r="374" spans="1:10" x14ac:dyDescent="0.25">
      <c r="A374" s="310" t="s">
        <v>620</v>
      </c>
      <c r="B374" s="350">
        <v>300563.24352238874</v>
      </c>
      <c r="C374" s="350" t="s">
        <v>567</v>
      </c>
      <c r="D374" s="351" t="s">
        <v>196</v>
      </c>
      <c r="E374" s="351" t="s">
        <v>196</v>
      </c>
      <c r="F374" s="351" t="s">
        <v>196</v>
      </c>
      <c r="G374" s="350">
        <v>13282.915919456782</v>
      </c>
      <c r="H374" s="350">
        <v>5.1948184495699996E-3</v>
      </c>
      <c r="I374" s="350">
        <v>1.29867598133739</v>
      </c>
      <c r="J374" s="350" t="s">
        <v>571</v>
      </c>
    </row>
    <row r="375" spans="1:10" x14ac:dyDescent="0.25">
      <c r="A375" s="311" t="s">
        <v>574</v>
      </c>
      <c r="B375" s="352" t="s">
        <v>509</v>
      </c>
      <c r="C375" s="350" t="s">
        <v>567</v>
      </c>
      <c r="D375" s="350" t="s">
        <v>509</v>
      </c>
      <c r="E375" s="350" t="s">
        <v>509</v>
      </c>
      <c r="F375" s="350" t="s">
        <v>509</v>
      </c>
      <c r="G375" s="352" t="s">
        <v>509</v>
      </c>
      <c r="H375" s="352" t="s">
        <v>509</v>
      </c>
      <c r="I375" s="352" t="s">
        <v>509</v>
      </c>
      <c r="J375" s="352" t="s">
        <v>509</v>
      </c>
    </row>
    <row r="376" spans="1:10" x14ac:dyDescent="0.25">
      <c r="A376" s="311" t="s">
        <v>575</v>
      </c>
      <c r="B376" s="352" t="s">
        <v>509</v>
      </c>
      <c r="C376" s="350" t="s">
        <v>567</v>
      </c>
      <c r="D376" s="350" t="s">
        <v>509</v>
      </c>
      <c r="E376" s="350" t="s">
        <v>509</v>
      </c>
      <c r="F376" s="350" t="s">
        <v>509</v>
      </c>
      <c r="G376" s="352" t="s">
        <v>509</v>
      </c>
      <c r="H376" s="352" t="s">
        <v>509</v>
      </c>
      <c r="I376" s="352" t="s">
        <v>509</v>
      </c>
      <c r="J376" s="352" t="s">
        <v>509</v>
      </c>
    </row>
    <row r="377" spans="1:10" x14ac:dyDescent="0.25">
      <c r="A377" s="311" t="s">
        <v>576</v>
      </c>
      <c r="B377" s="352" t="s">
        <v>509</v>
      </c>
      <c r="C377" s="350" t="s">
        <v>567</v>
      </c>
      <c r="D377" s="350" t="s">
        <v>509</v>
      </c>
      <c r="E377" s="350" t="s">
        <v>509</v>
      </c>
      <c r="F377" s="350" t="s">
        <v>509</v>
      </c>
      <c r="G377" s="352" t="s">
        <v>509</v>
      </c>
      <c r="H377" s="352" t="s">
        <v>509</v>
      </c>
      <c r="I377" s="352" t="s">
        <v>509</v>
      </c>
      <c r="J377" s="352" t="s">
        <v>509</v>
      </c>
    </row>
    <row r="378" spans="1:10" x14ac:dyDescent="0.25">
      <c r="A378" s="311" t="s">
        <v>577</v>
      </c>
      <c r="B378" s="352">
        <v>300563.24352238874</v>
      </c>
      <c r="C378" s="350" t="s">
        <v>567</v>
      </c>
      <c r="D378" s="350">
        <v>44.193414217222298</v>
      </c>
      <c r="E378" s="350">
        <v>1.7283611890430001E-2</v>
      </c>
      <c r="F378" s="350">
        <v>4.3208077146021804</v>
      </c>
      <c r="G378" s="352">
        <v>13282.915919456782</v>
      </c>
      <c r="H378" s="352">
        <v>5.1948184495699996E-3</v>
      </c>
      <c r="I378" s="352">
        <v>1.29867598133739</v>
      </c>
      <c r="J378" s="352" t="s">
        <v>509</v>
      </c>
    </row>
    <row r="379" spans="1:10" x14ac:dyDescent="0.25">
      <c r="A379" s="311" t="s">
        <v>578</v>
      </c>
      <c r="B379" s="352" t="s">
        <v>538</v>
      </c>
      <c r="C379" s="350" t="s">
        <v>567</v>
      </c>
      <c r="D379" s="350" t="s">
        <v>538</v>
      </c>
      <c r="E379" s="350" t="s">
        <v>538</v>
      </c>
      <c r="F379" s="350" t="s">
        <v>538</v>
      </c>
      <c r="G379" s="352" t="s">
        <v>538</v>
      </c>
      <c r="H379" s="352" t="s">
        <v>538</v>
      </c>
      <c r="I379" s="352" t="s">
        <v>538</v>
      </c>
      <c r="J379" s="352" t="s">
        <v>538</v>
      </c>
    </row>
    <row r="380" spans="1:10" x14ac:dyDescent="0.25">
      <c r="A380" s="311" t="s">
        <v>93</v>
      </c>
      <c r="B380" s="352" t="s">
        <v>509</v>
      </c>
      <c r="C380" s="350" t="s">
        <v>567</v>
      </c>
      <c r="D380" s="350" t="s">
        <v>509</v>
      </c>
      <c r="E380" s="350" t="s">
        <v>509</v>
      </c>
      <c r="F380" s="350" t="s">
        <v>509</v>
      </c>
      <c r="G380" s="352" t="s">
        <v>509</v>
      </c>
      <c r="H380" s="352" t="s">
        <v>509</v>
      </c>
      <c r="I380" s="352" t="s">
        <v>509</v>
      </c>
      <c r="J380" s="352" t="s">
        <v>509</v>
      </c>
    </row>
    <row r="381" spans="1:10" x14ac:dyDescent="0.25">
      <c r="A381" s="310" t="s">
        <v>621</v>
      </c>
      <c r="B381" s="350">
        <v>811798.30166600703</v>
      </c>
      <c r="C381" s="350" t="s">
        <v>567</v>
      </c>
      <c r="D381" s="351" t="s">
        <v>196</v>
      </c>
      <c r="E381" s="351" t="s">
        <v>196</v>
      </c>
      <c r="F381" s="351" t="s">
        <v>196</v>
      </c>
      <c r="G381" s="350">
        <v>63474.462414260372</v>
      </c>
      <c r="H381" s="350">
        <v>3.62616549461986</v>
      </c>
      <c r="I381" s="350">
        <v>0.47989880224503001</v>
      </c>
      <c r="J381" s="350" t="s">
        <v>571</v>
      </c>
    </row>
    <row r="382" spans="1:10" x14ac:dyDescent="0.25">
      <c r="A382" s="311" t="s">
        <v>574</v>
      </c>
      <c r="B382" s="352">
        <v>751642.169400585</v>
      </c>
      <c r="C382" s="350" t="s">
        <v>567</v>
      </c>
      <c r="D382" s="350">
        <v>78.722669403891274</v>
      </c>
      <c r="E382" s="350">
        <v>4.75</v>
      </c>
      <c r="F382" s="350">
        <v>0.56999999999999995</v>
      </c>
      <c r="G382" s="352">
        <v>59171.278011745897</v>
      </c>
      <c r="H382" s="352">
        <v>3.5703003046527799</v>
      </c>
      <c r="I382" s="352">
        <v>0.42843603655833001</v>
      </c>
      <c r="J382" s="352" t="s">
        <v>509</v>
      </c>
    </row>
    <row r="383" spans="1:10" x14ac:dyDescent="0.25">
      <c r="A383" s="311" t="s">
        <v>575</v>
      </c>
      <c r="B383" s="352">
        <v>34493.418563901811</v>
      </c>
      <c r="C383" s="350" t="s">
        <v>567</v>
      </c>
      <c r="D383" s="350">
        <v>87.369782150481583</v>
      </c>
      <c r="E383" s="350">
        <v>0.95000000000009999</v>
      </c>
      <c r="F383" s="350">
        <v>1.425</v>
      </c>
      <c r="G383" s="352">
        <v>3013.6824655534788</v>
      </c>
      <c r="H383" s="352">
        <v>3.2768747635709999E-2</v>
      </c>
      <c r="I383" s="352">
        <v>4.9153121453560003E-2</v>
      </c>
      <c r="J383" s="352" t="s">
        <v>509</v>
      </c>
    </row>
    <row r="384" spans="1:10" x14ac:dyDescent="0.25">
      <c r="A384" s="311" t="s">
        <v>576</v>
      </c>
      <c r="B384" s="352">
        <v>25662.713701520213</v>
      </c>
      <c r="C384" s="350" t="s">
        <v>567</v>
      </c>
      <c r="D384" s="350">
        <v>50.248073994006532</v>
      </c>
      <c r="E384" s="350">
        <v>0.90000000000006997</v>
      </c>
      <c r="F384" s="350">
        <v>9.0000000000119998E-2</v>
      </c>
      <c r="G384" s="352">
        <v>1289.5019369609929</v>
      </c>
      <c r="H384" s="352">
        <v>2.3096442331369999E-2</v>
      </c>
      <c r="I384" s="352">
        <v>2.3096442331399999E-3</v>
      </c>
      <c r="J384" s="352" t="s">
        <v>509</v>
      </c>
    </row>
    <row r="385" spans="1:10" x14ac:dyDescent="0.25">
      <c r="A385" s="311" t="s">
        <v>577</v>
      </c>
      <c r="B385" s="352" t="s">
        <v>538</v>
      </c>
      <c r="C385" s="350" t="s">
        <v>567</v>
      </c>
      <c r="D385" s="350" t="s">
        <v>538</v>
      </c>
      <c r="E385" s="350" t="s">
        <v>538</v>
      </c>
      <c r="F385" s="350" t="s">
        <v>538</v>
      </c>
      <c r="G385" s="352" t="s">
        <v>538</v>
      </c>
      <c r="H385" s="352" t="s">
        <v>538</v>
      </c>
      <c r="I385" s="352" t="s">
        <v>538</v>
      </c>
      <c r="J385" s="352" t="s">
        <v>538</v>
      </c>
    </row>
    <row r="386" spans="1:10" x14ac:dyDescent="0.25">
      <c r="A386" s="311" t="s">
        <v>578</v>
      </c>
      <c r="B386" s="352" t="s">
        <v>538</v>
      </c>
      <c r="C386" s="350" t="s">
        <v>567</v>
      </c>
      <c r="D386" s="350" t="s">
        <v>538</v>
      </c>
      <c r="E386" s="350" t="s">
        <v>538</v>
      </c>
      <c r="F386" s="350" t="s">
        <v>538</v>
      </c>
      <c r="G386" s="352" t="s">
        <v>538</v>
      </c>
      <c r="H386" s="352" t="s">
        <v>538</v>
      </c>
      <c r="I386" s="352" t="s">
        <v>538</v>
      </c>
      <c r="J386" s="352" t="s">
        <v>538</v>
      </c>
    </row>
    <row r="387" spans="1:10" x14ac:dyDescent="0.25">
      <c r="A387" s="311" t="s">
        <v>93</v>
      </c>
      <c r="B387" s="352" t="s">
        <v>536</v>
      </c>
      <c r="C387" s="350" t="s">
        <v>567</v>
      </c>
      <c r="D387" s="350" t="s">
        <v>532</v>
      </c>
      <c r="E387" s="350" t="s">
        <v>536</v>
      </c>
      <c r="F387" s="350" t="s">
        <v>536</v>
      </c>
      <c r="G387" s="352" t="s">
        <v>536</v>
      </c>
      <c r="H387" s="352" t="s">
        <v>536</v>
      </c>
      <c r="I387" s="352" t="s">
        <v>536</v>
      </c>
      <c r="J387" s="352" t="s">
        <v>509</v>
      </c>
    </row>
    <row r="388" spans="1:10" x14ac:dyDescent="0.25">
      <c r="A388" s="310" t="s">
        <v>622</v>
      </c>
      <c r="B388" s="350">
        <v>5677477.8602666184</v>
      </c>
      <c r="C388" s="350" t="s">
        <v>567</v>
      </c>
      <c r="D388" s="351" t="s">
        <v>196</v>
      </c>
      <c r="E388" s="351" t="s">
        <v>196</v>
      </c>
      <c r="F388" s="351" t="s">
        <v>196</v>
      </c>
      <c r="G388" s="350">
        <v>121329.28064552911</v>
      </c>
      <c r="H388" s="350" t="s">
        <v>571</v>
      </c>
      <c r="I388" s="350" t="s">
        <v>571</v>
      </c>
      <c r="J388" s="350" t="s">
        <v>571</v>
      </c>
    </row>
    <row r="389" spans="1:10" x14ac:dyDescent="0.25">
      <c r="A389" s="311" t="s">
        <v>574</v>
      </c>
      <c r="B389" s="352">
        <v>5122279.9912827471</v>
      </c>
      <c r="C389" s="350" t="s">
        <v>567</v>
      </c>
      <c r="D389" s="350">
        <v>19.402931317907768</v>
      </c>
      <c r="E389" s="350" t="s">
        <v>509</v>
      </c>
      <c r="F389" s="350" t="s">
        <v>509</v>
      </c>
      <c r="G389" s="352">
        <v>99387.246861952342</v>
      </c>
      <c r="H389" s="352" t="s">
        <v>509</v>
      </c>
      <c r="I389" s="352" t="s">
        <v>509</v>
      </c>
      <c r="J389" s="352" t="s">
        <v>509</v>
      </c>
    </row>
    <row r="390" spans="1:10" x14ac:dyDescent="0.25">
      <c r="A390" s="311" t="s">
        <v>575</v>
      </c>
      <c r="B390" s="352">
        <v>208587.74337946158</v>
      </c>
      <c r="C390" s="350" t="s">
        <v>567</v>
      </c>
      <c r="D390" s="350">
        <v>70.948187124442754</v>
      </c>
      <c r="E390" s="350" t="s">
        <v>509</v>
      </c>
      <c r="F390" s="350" t="s">
        <v>509</v>
      </c>
      <c r="G390" s="352">
        <v>14798.922249151285</v>
      </c>
      <c r="H390" s="352" t="s">
        <v>509</v>
      </c>
      <c r="I390" s="352" t="s">
        <v>509</v>
      </c>
      <c r="J390" s="352" t="s">
        <v>509</v>
      </c>
    </row>
    <row r="391" spans="1:10" x14ac:dyDescent="0.25">
      <c r="A391" s="311" t="s">
        <v>576</v>
      </c>
      <c r="B391" s="352">
        <v>346610.12560441019</v>
      </c>
      <c r="C391" s="350" t="s">
        <v>567</v>
      </c>
      <c r="D391" s="350">
        <v>20.608490654938318</v>
      </c>
      <c r="E391" s="350" t="s">
        <v>509</v>
      </c>
      <c r="F391" s="350" t="s">
        <v>509</v>
      </c>
      <c r="G391" s="352">
        <v>7143.1115344254831</v>
      </c>
      <c r="H391" s="352" t="s">
        <v>509</v>
      </c>
      <c r="I391" s="352" t="s">
        <v>509</v>
      </c>
      <c r="J391" s="352" t="s">
        <v>509</v>
      </c>
    </row>
    <row r="392" spans="1:10" x14ac:dyDescent="0.25">
      <c r="A392" s="311" t="s">
        <v>577</v>
      </c>
      <c r="B392" s="352" t="s">
        <v>538</v>
      </c>
      <c r="C392" s="350" t="s">
        <v>567</v>
      </c>
      <c r="D392" s="350" t="s">
        <v>538</v>
      </c>
      <c r="E392" s="350" t="s">
        <v>538</v>
      </c>
      <c r="F392" s="350" t="s">
        <v>538</v>
      </c>
      <c r="G392" s="352" t="s">
        <v>538</v>
      </c>
      <c r="H392" s="352" t="s">
        <v>538</v>
      </c>
      <c r="I392" s="352" t="s">
        <v>538</v>
      </c>
      <c r="J392" s="352" t="s">
        <v>538</v>
      </c>
    </row>
    <row r="393" spans="1:10" x14ac:dyDescent="0.25">
      <c r="A393" s="311" t="s">
        <v>578</v>
      </c>
      <c r="B393" s="352" t="s">
        <v>538</v>
      </c>
      <c r="C393" s="350" t="s">
        <v>567</v>
      </c>
      <c r="D393" s="350" t="s">
        <v>538</v>
      </c>
      <c r="E393" s="350" t="s">
        <v>538</v>
      </c>
      <c r="F393" s="350" t="s">
        <v>538</v>
      </c>
      <c r="G393" s="352" t="s">
        <v>538</v>
      </c>
      <c r="H393" s="352" t="s">
        <v>538</v>
      </c>
      <c r="I393" s="352" t="s">
        <v>538</v>
      </c>
      <c r="J393" s="352" t="s">
        <v>538</v>
      </c>
    </row>
    <row r="394" spans="1:10" x14ac:dyDescent="0.25">
      <c r="A394" s="311" t="s">
        <v>93</v>
      </c>
      <c r="B394" s="352" t="s">
        <v>509</v>
      </c>
      <c r="C394" s="350" t="s">
        <v>567</v>
      </c>
      <c r="D394" s="350" t="s">
        <v>509</v>
      </c>
      <c r="E394" s="350" t="s">
        <v>509</v>
      </c>
      <c r="F394" s="350" t="s">
        <v>509</v>
      </c>
      <c r="G394" s="352" t="s">
        <v>509</v>
      </c>
      <c r="H394" s="352" t="s">
        <v>509</v>
      </c>
      <c r="I394" s="352" t="s">
        <v>509</v>
      </c>
      <c r="J394" s="352" t="s">
        <v>509</v>
      </c>
    </row>
    <row r="395" spans="1:10" x14ac:dyDescent="0.25">
      <c r="A395" s="67" t="s">
        <v>623</v>
      </c>
      <c r="B395" s="350">
        <v>388367.15745382814</v>
      </c>
      <c r="C395" s="350" t="s">
        <v>567</v>
      </c>
      <c r="D395" s="351" t="s">
        <v>196</v>
      </c>
      <c r="E395" s="351" t="s">
        <v>196</v>
      </c>
      <c r="F395" s="351" t="s">
        <v>196</v>
      </c>
      <c r="G395" s="350">
        <v>28046.5637376296</v>
      </c>
      <c r="H395" s="350">
        <v>0.48826677857</v>
      </c>
      <c r="I395" s="350">
        <v>0.78160963399831995</v>
      </c>
      <c r="J395" s="351" t="s">
        <v>196</v>
      </c>
    </row>
    <row r="396" spans="1:10" x14ac:dyDescent="0.25">
      <c r="A396" s="310" t="s">
        <v>624</v>
      </c>
      <c r="B396" s="350">
        <v>388367.15745382814</v>
      </c>
      <c r="C396" s="350" t="s">
        <v>567</v>
      </c>
      <c r="D396" s="351" t="s">
        <v>196</v>
      </c>
      <c r="E396" s="351" t="s">
        <v>196</v>
      </c>
      <c r="F396" s="351" t="s">
        <v>196</v>
      </c>
      <c r="G396" s="350">
        <v>28046.5637376296</v>
      </c>
      <c r="H396" s="350">
        <v>0.48826677857</v>
      </c>
      <c r="I396" s="350">
        <v>0.78160963399831995</v>
      </c>
      <c r="J396" s="351" t="s">
        <v>196</v>
      </c>
    </row>
    <row r="397" spans="1:10" x14ac:dyDescent="0.25">
      <c r="A397" s="311" t="s">
        <v>574</v>
      </c>
      <c r="B397" s="352">
        <v>388367.15745382814</v>
      </c>
      <c r="C397" s="350" t="s">
        <v>567</v>
      </c>
      <c r="D397" s="350">
        <v>72.216620791277833</v>
      </c>
      <c r="E397" s="350">
        <v>1.2572298383084799</v>
      </c>
      <c r="F397" s="350">
        <v>2.0125533763529999</v>
      </c>
      <c r="G397" s="352">
        <v>28046.5637376296</v>
      </c>
      <c r="H397" s="352">
        <v>0.48826677857</v>
      </c>
      <c r="I397" s="352">
        <v>0.78160963399831995</v>
      </c>
      <c r="J397" s="351" t="s">
        <v>196</v>
      </c>
    </row>
    <row r="398" spans="1:10" x14ac:dyDescent="0.25">
      <c r="A398" s="311" t="s">
        <v>575</v>
      </c>
      <c r="B398" s="352" t="s">
        <v>538</v>
      </c>
      <c r="C398" s="350" t="s">
        <v>567</v>
      </c>
      <c r="D398" s="350" t="s">
        <v>538</v>
      </c>
      <c r="E398" s="350" t="s">
        <v>538</v>
      </c>
      <c r="F398" s="350" t="s">
        <v>538</v>
      </c>
      <c r="G398" s="352" t="s">
        <v>538</v>
      </c>
      <c r="H398" s="352" t="s">
        <v>538</v>
      </c>
      <c r="I398" s="352" t="s">
        <v>538</v>
      </c>
      <c r="J398" s="351" t="s">
        <v>196</v>
      </c>
    </row>
    <row r="399" spans="1:10" x14ac:dyDescent="0.25">
      <c r="A399" s="311" t="s">
        <v>576</v>
      </c>
      <c r="B399" s="352" t="s">
        <v>538</v>
      </c>
      <c r="C399" s="350" t="s">
        <v>567</v>
      </c>
      <c r="D399" s="350" t="s">
        <v>538</v>
      </c>
      <c r="E399" s="350" t="s">
        <v>538</v>
      </c>
      <c r="F399" s="350" t="s">
        <v>538</v>
      </c>
      <c r="G399" s="352" t="s">
        <v>538</v>
      </c>
      <c r="H399" s="352" t="s">
        <v>538</v>
      </c>
      <c r="I399" s="352" t="s">
        <v>538</v>
      </c>
      <c r="J399" s="351" t="s">
        <v>196</v>
      </c>
    </row>
    <row r="400" spans="1:10" x14ac:dyDescent="0.25">
      <c r="A400" s="311" t="s">
        <v>577</v>
      </c>
      <c r="B400" s="352" t="s">
        <v>538</v>
      </c>
      <c r="C400" s="350" t="s">
        <v>567</v>
      </c>
      <c r="D400" s="350" t="s">
        <v>538</v>
      </c>
      <c r="E400" s="350" t="s">
        <v>538</v>
      </c>
      <c r="F400" s="350" t="s">
        <v>538</v>
      </c>
      <c r="G400" s="352" t="s">
        <v>538</v>
      </c>
      <c r="H400" s="352" t="s">
        <v>538</v>
      </c>
      <c r="I400" s="352" t="s">
        <v>538</v>
      </c>
      <c r="J400" s="351" t="s">
        <v>196</v>
      </c>
    </row>
    <row r="401" spans="1:13" x14ac:dyDescent="0.25">
      <c r="A401" s="311" t="s">
        <v>93</v>
      </c>
      <c r="B401" s="352" t="s">
        <v>538</v>
      </c>
      <c r="C401" s="350" t="s">
        <v>567</v>
      </c>
      <c r="D401" s="350" t="s">
        <v>538</v>
      </c>
      <c r="E401" s="350" t="s">
        <v>538</v>
      </c>
      <c r="F401" s="350" t="s">
        <v>538</v>
      </c>
      <c r="G401" s="352" t="s">
        <v>538</v>
      </c>
      <c r="H401" s="352" t="s">
        <v>538</v>
      </c>
      <c r="I401" s="352" t="s">
        <v>538</v>
      </c>
      <c r="J401" s="351" t="s">
        <v>196</v>
      </c>
    </row>
    <row r="402" spans="1:13" x14ac:dyDescent="0.25">
      <c r="A402" s="68" t="s">
        <v>625</v>
      </c>
      <c r="B402" s="353"/>
      <c r="C402" s="353"/>
      <c r="D402" s="353"/>
      <c r="E402" s="353"/>
      <c r="F402" s="353"/>
      <c r="G402" s="353"/>
      <c r="H402" s="353"/>
      <c r="I402" s="353"/>
      <c r="J402" s="353"/>
    </row>
    <row r="403" spans="1:13" x14ac:dyDescent="0.25">
      <c r="A403" s="69" t="s">
        <v>626</v>
      </c>
      <c r="B403" s="351" t="s">
        <v>196</v>
      </c>
      <c r="C403" s="351" t="s">
        <v>196</v>
      </c>
      <c r="D403" s="351" t="s">
        <v>196</v>
      </c>
      <c r="E403" s="351" t="s">
        <v>196</v>
      </c>
      <c r="F403" s="351" t="s">
        <v>196</v>
      </c>
      <c r="G403" s="351" t="s">
        <v>196</v>
      </c>
      <c r="H403" s="351" t="s">
        <v>196</v>
      </c>
      <c r="I403" s="351" t="s">
        <v>196</v>
      </c>
      <c r="J403" s="351" t="s">
        <v>196</v>
      </c>
    </row>
    <row r="404" spans="1:13" x14ac:dyDescent="0.25">
      <c r="A404" s="313" t="s">
        <v>3289</v>
      </c>
      <c r="B404" s="352" t="s">
        <v>509</v>
      </c>
      <c r="C404" s="350" t="s">
        <v>567</v>
      </c>
      <c r="D404" s="350" t="s">
        <v>509</v>
      </c>
      <c r="E404" s="350" t="s">
        <v>509</v>
      </c>
      <c r="F404" s="350" t="s">
        <v>509</v>
      </c>
      <c r="G404" s="352" t="s">
        <v>509</v>
      </c>
      <c r="H404" s="352" t="s">
        <v>509</v>
      </c>
      <c r="I404" s="352" t="s">
        <v>509</v>
      </c>
      <c r="J404" s="352" t="s">
        <v>509</v>
      </c>
    </row>
    <row r="405" spans="1:13" x14ac:dyDescent="0.25">
      <c r="A405" s="313" t="s">
        <v>3309</v>
      </c>
      <c r="B405" s="352" t="s">
        <v>509</v>
      </c>
      <c r="C405" s="350" t="s">
        <v>567</v>
      </c>
      <c r="D405" s="350" t="s">
        <v>509</v>
      </c>
      <c r="E405" s="350" t="s">
        <v>509</v>
      </c>
      <c r="F405" s="350" t="s">
        <v>509</v>
      </c>
      <c r="G405" s="352" t="s">
        <v>509</v>
      </c>
      <c r="H405" s="352" t="s">
        <v>509</v>
      </c>
      <c r="I405" s="352" t="s">
        <v>509</v>
      </c>
      <c r="J405" s="352" t="s">
        <v>509</v>
      </c>
    </row>
    <row r="407" spans="1:13" x14ac:dyDescent="0.25">
      <c r="A407" s="58" t="s">
        <v>627</v>
      </c>
      <c r="B407" s="70">
        <f>SUM(B215,B401)</f>
        <v>345378.91663054173</v>
      </c>
      <c r="C407" s="70">
        <f t="shared" ref="C407:J407" si="7">SUM(C215,C401)</f>
        <v>0</v>
      </c>
      <c r="D407" s="70">
        <f t="shared" si="7"/>
        <v>65.065035461819363</v>
      </c>
      <c r="E407" s="70">
        <f t="shared" si="7"/>
        <v>1.358677241335E-2</v>
      </c>
      <c r="F407" s="70">
        <f t="shared" si="7"/>
        <v>1.399403229176E-2</v>
      </c>
      <c r="G407" s="70">
        <f t="shared" si="7"/>
        <v>22472.091458330953</v>
      </c>
      <c r="H407" s="70">
        <f t="shared" si="7"/>
        <v>4.6925847366299997E-3</v>
      </c>
      <c r="I407" s="70">
        <f t="shared" si="7"/>
        <v>4.8332437122200001E-3</v>
      </c>
      <c r="J407" s="70">
        <f t="shared" si="7"/>
        <v>0</v>
      </c>
    </row>
    <row r="409" spans="1:13" ht="15.75" x14ac:dyDescent="0.25">
      <c r="A409" s="408" t="s">
        <v>628</v>
      </c>
      <c r="B409" s="408"/>
      <c r="C409" s="408"/>
      <c r="D409" s="408"/>
      <c r="E409" s="408"/>
      <c r="F409" s="408"/>
      <c r="G409" s="408"/>
      <c r="H409" s="237"/>
      <c r="I409" s="237"/>
      <c r="J409" s="237"/>
      <c r="K409" s="237"/>
      <c r="L409" s="237"/>
      <c r="M409" s="57" t="s">
        <v>493</v>
      </c>
    </row>
    <row r="410" spans="1:13" ht="15.75" x14ac:dyDescent="0.25">
      <c r="A410" s="232" t="s">
        <v>738</v>
      </c>
      <c r="B410" s="60"/>
      <c r="C410" s="60"/>
      <c r="D410" s="60"/>
      <c r="E410" s="60"/>
      <c r="F410" s="60"/>
      <c r="G410" s="60"/>
      <c r="H410" s="237"/>
      <c r="I410" s="237"/>
      <c r="J410" s="237"/>
      <c r="K410" s="237"/>
      <c r="L410" s="237"/>
      <c r="M410" s="57" t="s">
        <v>3480</v>
      </c>
    </row>
    <row r="411" spans="1:13" x14ac:dyDescent="0.25">
      <c r="A411" s="239"/>
      <c r="B411" s="237"/>
      <c r="C411" s="237"/>
      <c r="D411" s="237"/>
      <c r="E411" s="237"/>
      <c r="F411" s="237"/>
      <c r="G411" s="237"/>
      <c r="H411" s="237"/>
      <c r="I411" s="237"/>
      <c r="J411" s="237"/>
      <c r="K411" s="237"/>
      <c r="L411" s="238"/>
      <c r="M411" s="57" t="s">
        <v>494</v>
      </c>
    </row>
    <row r="412" spans="1:13" x14ac:dyDescent="0.25">
      <c r="A412" s="237"/>
      <c r="B412" s="237"/>
      <c r="C412" s="237"/>
      <c r="D412" s="237"/>
      <c r="E412" s="237"/>
      <c r="F412" s="237"/>
      <c r="G412" s="237"/>
      <c r="H412" s="237"/>
      <c r="I412" s="237"/>
      <c r="J412" s="237"/>
      <c r="K412" s="237"/>
      <c r="L412" s="237"/>
      <c r="M412" s="240"/>
    </row>
    <row r="413" spans="1:13" ht="38.25" x14ac:dyDescent="0.25">
      <c r="A413" s="241" t="s">
        <v>495</v>
      </c>
      <c r="B413" s="242" t="s">
        <v>496</v>
      </c>
      <c r="C413" s="243" t="s">
        <v>497</v>
      </c>
      <c r="D413" s="243" t="s">
        <v>498</v>
      </c>
      <c r="E413" s="244" t="s">
        <v>629</v>
      </c>
      <c r="F413" s="244" t="s">
        <v>630</v>
      </c>
      <c r="G413" s="245" t="s">
        <v>631</v>
      </c>
      <c r="H413" s="243" t="s">
        <v>632</v>
      </c>
      <c r="I413" s="71" t="s">
        <v>633</v>
      </c>
      <c r="J413" s="243" t="s">
        <v>634</v>
      </c>
      <c r="K413" s="244" t="s">
        <v>500</v>
      </c>
      <c r="L413" s="244" t="s">
        <v>501</v>
      </c>
      <c r="M413" s="246" t="s">
        <v>635</v>
      </c>
    </row>
    <row r="414" spans="1:13" ht="15.75" thickBot="1" x14ac:dyDescent="0.3">
      <c r="A414" s="247"/>
      <c r="B414" s="431" t="s">
        <v>503</v>
      </c>
      <c r="C414" s="431"/>
      <c r="D414" s="432"/>
      <c r="E414" s="433" t="s">
        <v>636</v>
      </c>
      <c r="F414" s="431"/>
      <c r="G414" s="432"/>
      <c r="H414" s="433" t="s">
        <v>503</v>
      </c>
      <c r="I414" s="434"/>
      <c r="J414" s="434"/>
      <c r="K414" s="434"/>
      <c r="L414" s="434"/>
      <c r="M414" s="435"/>
    </row>
    <row r="415" spans="1:13" ht="15.75" thickTop="1" x14ac:dyDescent="0.25">
      <c r="A415" s="248" t="s">
        <v>637</v>
      </c>
      <c r="B415" s="354">
        <v>194388.53120401071</v>
      </c>
      <c r="C415" s="354">
        <v>4.4228396639999996</v>
      </c>
      <c r="D415" s="354">
        <v>83.655309749766346</v>
      </c>
      <c r="E415" s="354">
        <v>120191.11711244726</v>
      </c>
      <c r="F415" s="354">
        <v>6716.3061943704279</v>
      </c>
      <c r="G415" s="354">
        <v>7230.4559117999988</v>
      </c>
      <c r="H415" s="354">
        <v>0.51771056610323996</v>
      </c>
      <c r="I415" s="354">
        <v>2.8530150025699998E-2</v>
      </c>
      <c r="J415" s="354">
        <v>572.16514495327442</v>
      </c>
      <c r="K415" s="354">
        <v>1557.1939910195872</v>
      </c>
      <c r="L415" s="354">
        <v>5849.2197121443369</v>
      </c>
      <c r="M415" s="354">
        <v>830.75987228203655</v>
      </c>
    </row>
    <row r="416" spans="1:13" x14ac:dyDescent="0.25">
      <c r="A416" s="249" t="s">
        <v>638</v>
      </c>
      <c r="B416" s="354">
        <v>70637.721174907623</v>
      </c>
      <c r="C416" s="351" t="s">
        <v>196</v>
      </c>
      <c r="D416" s="351" t="s">
        <v>196</v>
      </c>
      <c r="E416" s="351" t="s">
        <v>196</v>
      </c>
      <c r="F416" s="351" t="s">
        <v>196</v>
      </c>
      <c r="G416" s="351" t="s">
        <v>196</v>
      </c>
      <c r="H416" s="351" t="s">
        <v>196</v>
      </c>
      <c r="I416" s="351" t="s">
        <v>196</v>
      </c>
      <c r="J416" s="354" t="s">
        <v>509</v>
      </c>
      <c r="K416" s="354" t="s">
        <v>509</v>
      </c>
      <c r="L416" s="354" t="s">
        <v>509</v>
      </c>
      <c r="M416" s="354">
        <v>134.03649648504052</v>
      </c>
    </row>
    <row r="417" spans="1:13" x14ac:dyDescent="0.25">
      <c r="A417" s="322" t="s">
        <v>639</v>
      </c>
      <c r="B417" s="354">
        <v>46194.121028708993</v>
      </c>
      <c r="C417" s="351" t="s">
        <v>196</v>
      </c>
      <c r="D417" s="351" t="s">
        <v>196</v>
      </c>
      <c r="E417" s="351" t="s">
        <v>196</v>
      </c>
      <c r="F417" s="351" t="s">
        <v>196</v>
      </c>
      <c r="G417" s="351" t="s">
        <v>196</v>
      </c>
      <c r="H417" s="351" t="s">
        <v>196</v>
      </c>
      <c r="I417" s="351" t="s">
        <v>196</v>
      </c>
      <c r="J417" s="351" t="s">
        <v>196</v>
      </c>
      <c r="K417" s="351" t="s">
        <v>196</v>
      </c>
      <c r="L417" s="351" t="s">
        <v>196</v>
      </c>
      <c r="M417" s="352">
        <v>134.03649648504052</v>
      </c>
    </row>
    <row r="418" spans="1:13" x14ac:dyDescent="0.25">
      <c r="A418" s="322" t="s">
        <v>640</v>
      </c>
      <c r="B418" s="354">
        <v>14551.955897401811</v>
      </c>
      <c r="C418" s="351" t="s">
        <v>196</v>
      </c>
      <c r="D418" s="351" t="s">
        <v>196</v>
      </c>
      <c r="E418" s="351" t="s">
        <v>196</v>
      </c>
      <c r="F418" s="351" t="s">
        <v>196</v>
      </c>
      <c r="G418" s="351" t="s">
        <v>196</v>
      </c>
      <c r="H418" s="351" t="s">
        <v>196</v>
      </c>
      <c r="I418" s="351" t="s">
        <v>196</v>
      </c>
      <c r="J418" s="351" t="s">
        <v>196</v>
      </c>
      <c r="K418" s="351" t="s">
        <v>196</v>
      </c>
      <c r="L418" s="351" t="s">
        <v>196</v>
      </c>
      <c r="M418" s="351" t="s">
        <v>196</v>
      </c>
    </row>
    <row r="419" spans="1:13" x14ac:dyDescent="0.25">
      <c r="A419" s="322" t="s">
        <v>641</v>
      </c>
      <c r="B419" s="354">
        <v>2432.4049712060923</v>
      </c>
      <c r="C419" s="351" t="s">
        <v>196</v>
      </c>
      <c r="D419" s="351" t="s">
        <v>196</v>
      </c>
      <c r="E419" s="351" t="s">
        <v>196</v>
      </c>
      <c r="F419" s="351" t="s">
        <v>196</v>
      </c>
      <c r="G419" s="351" t="s">
        <v>196</v>
      </c>
      <c r="H419" s="351" t="s">
        <v>196</v>
      </c>
      <c r="I419" s="351" t="s">
        <v>196</v>
      </c>
      <c r="J419" s="351" t="s">
        <v>196</v>
      </c>
      <c r="K419" s="351" t="s">
        <v>196</v>
      </c>
      <c r="L419" s="351" t="s">
        <v>196</v>
      </c>
      <c r="M419" s="351" t="s">
        <v>196</v>
      </c>
    </row>
    <row r="420" spans="1:13" x14ac:dyDescent="0.25">
      <c r="A420" s="322" t="s">
        <v>642</v>
      </c>
      <c r="B420" s="354">
        <v>7459.2392775907283</v>
      </c>
      <c r="C420" s="351" t="s">
        <v>196</v>
      </c>
      <c r="D420" s="351" t="s">
        <v>196</v>
      </c>
      <c r="E420" s="351" t="s">
        <v>196</v>
      </c>
      <c r="F420" s="351" t="s">
        <v>196</v>
      </c>
      <c r="G420" s="351" t="s">
        <v>196</v>
      </c>
      <c r="H420" s="351" t="s">
        <v>196</v>
      </c>
      <c r="I420" s="351" t="s">
        <v>196</v>
      </c>
      <c r="J420" s="354" t="s">
        <v>509</v>
      </c>
      <c r="K420" s="354" t="s">
        <v>509</v>
      </c>
      <c r="L420" s="354" t="s">
        <v>509</v>
      </c>
      <c r="M420" s="354" t="s">
        <v>509</v>
      </c>
    </row>
    <row r="421" spans="1:13" x14ac:dyDescent="0.25">
      <c r="A421" s="250" t="s">
        <v>643</v>
      </c>
      <c r="B421" s="354">
        <v>46553.765996456706</v>
      </c>
      <c r="C421" s="354">
        <v>3.4620000000000002</v>
      </c>
      <c r="D421" s="354">
        <v>69.090317678675007</v>
      </c>
      <c r="E421" s="354">
        <v>20040.325102040817</v>
      </c>
      <c r="F421" s="354" t="s">
        <v>509</v>
      </c>
      <c r="G421" s="354" t="s">
        <v>509</v>
      </c>
      <c r="H421" s="354" t="s">
        <v>509</v>
      </c>
      <c r="I421" s="354" t="s">
        <v>509</v>
      </c>
      <c r="J421" s="354">
        <v>55.249069497127223</v>
      </c>
      <c r="K421" s="354">
        <v>188.72091220254887</v>
      </c>
      <c r="L421" s="354">
        <v>213.37603828081271</v>
      </c>
      <c r="M421" s="354">
        <v>228.15769905799976</v>
      </c>
    </row>
    <row r="422" spans="1:13" x14ac:dyDescent="0.25">
      <c r="A422" s="323" t="s">
        <v>644</v>
      </c>
      <c r="B422" s="354">
        <v>9177.0984327999995</v>
      </c>
      <c r="C422" s="354" t="s">
        <v>509</v>
      </c>
      <c r="D422" s="354" t="s">
        <v>509</v>
      </c>
      <c r="E422" s="351" t="s">
        <v>196</v>
      </c>
      <c r="F422" s="351" t="s">
        <v>196</v>
      </c>
      <c r="G422" s="351" t="s">
        <v>196</v>
      </c>
      <c r="H422" s="351" t="s">
        <v>196</v>
      </c>
      <c r="I422" s="351" t="s">
        <v>196</v>
      </c>
      <c r="J422" s="352" t="s">
        <v>511</v>
      </c>
      <c r="K422" s="352" t="s">
        <v>511</v>
      </c>
      <c r="L422" s="352" t="s">
        <v>511</v>
      </c>
      <c r="M422" s="352" t="s">
        <v>511</v>
      </c>
    </row>
    <row r="423" spans="1:13" x14ac:dyDescent="0.25">
      <c r="A423" s="322" t="s">
        <v>645</v>
      </c>
      <c r="B423" s="351" t="s">
        <v>196</v>
      </c>
      <c r="C423" s="351" t="s">
        <v>196</v>
      </c>
      <c r="D423" s="354">
        <v>37.974850892036372</v>
      </c>
      <c r="E423" s="351" t="s">
        <v>196</v>
      </c>
      <c r="F423" s="351" t="s">
        <v>196</v>
      </c>
      <c r="G423" s="351" t="s">
        <v>196</v>
      </c>
      <c r="H423" s="351" t="s">
        <v>196</v>
      </c>
      <c r="I423" s="351" t="s">
        <v>196</v>
      </c>
      <c r="J423" s="352" t="s">
        <v>511</v>
      </c>
      <c r="K423" s="351" t="s">
        <v>196</v>
      </c>
      <c r="L423" s="351" t="s">
        <v>196</v>
      </c>
      <c r="M423" s="351" t="s">
        <v>196</v>
      </c>
    </row>
    <row r="424" spans="1:13" x14ac:dyDescent="0.25">
      <c r="A424" s="322" t="s">
        <v>646</v>
      </c>
      <c r="B424" s="354" t="s">
        <v>509</v>
      </c>
      <c r="C424" s="351" t="s">
        <v>196</v>
      </c>
      <c r="D424" s="354">
        <v>23.960466786638641</v>
      </c>
      <c r="E424" s="351" t="s">
        <v>196</v>
      </c>
      <c r="F424" s="351" t="s">
        <v>196</v>
      </c>
      <c r="G424" s="351" t="s">
        <v>196</v>
      </c>
      <c r="H424" s="351" t="s">
        <v>196</v>
      </c>
      <c r="I424" s="351" t="s">
        <v>196</v>
      </c>
      <c r="J424" s="352" t="s">
        <v>511</v>
      </c>
      <c r="K424" s="352" t="s">
        <v>511</v>
      </c>
      <c r="L424" s="352" t="s">
        <v>511</v>
      </c>
      <c r="M424" s="351" t="s">
        <v>196</v>
      </c>
    </row>
    <row r="425" spans="1:13" x14ac:dyDescent="0.25">
      <c r="A425" s="322" t="s">
        <v>647</v>
      </c>
      <c r="B425" s="354" t="s">
        <v>532</v>
      </c>
      <c r="C425" s="351" t="s">
        <v>196</v>
      </c>
      <c r="D425" s="354">
        <v>7.1550000000000002</v>
      </c>
      <c r="E425" s="351" t="s">
        <v>196</v>
      </c>
      <c r="F425" s="351" t="s">
        <v>196</v>
      </c>
      <c r="G425" s="351" t="s">
        <v>196</v>
      </c>
      <c r="H425" s="351" t="s">
        <v>196</v>
      </c>
      <c r="I425" s="351" t="s">
        <v>196</v>
      </c>
      <c r="J425" s="351" t="s">
        <v>196</v>
      </c>
      <c r="K425" s="351" t="s">
        <v>196</v>
      </c>
      <c r="L425" s="352" t="s">
        <v>511</v>
      </c>
      <c r="M425" s="352" t="s">
        <v>511</v>
      </c>
    </row>
    <row r="426" spans="1:13" x14ac:dyDescent="0.25">
      <c r="A426" s="322" t="s">
        <v>648</v>
      </c>
      <c r="B426" s="354">
        <v>91.7</v>
      </c>
      <c r="C426" s="354">
        <v>0.40600000000000003</v>
      </c>
      <c r="D426" s="351" t="s">
        <v>196</v>
      </c>
      <c r="E426" s="351" t="s">
        <v>196</v>
      </c>
      <c r="F426" s="351" t="s">
        <v>196</v>
      </c>
      <c r="G426" s="351" t="s">
        <v>196</v>
      </c>
      <c r="H426" s="351" t="s">
        <v>196</v>
      </c>
      <c r="I426" s="351" t="s">
        <v>196</v>
      </c>
      <c r="J426" s="352" t="s">
        <v>511</v>
      </c>
      <c r="K426" s="352" t="s">
        <v>511</v>
      </c>
      <c r="L426" s="352" t="s">
        <v>511</v>
      </c>
      <c r="M426" s="352" t="s">
        <v>511</v>
      </c>
    </row>
    <row r="427" spans="1:13" x14ac:dyDescent="0.25">
      <c r="A427" s="322" t="s">
        <v>649</v>
      </c>
      <c r="B427" s="354">
        <v>1755.3999999999999</v>
      </c>
      <c r="C427" s="351" t="s">
        <v>196</v>
      </c>
      <c r="D427" s="351" t="s">
        <v>196</v>
      </c>
      <c r="E427" s="351" t="s">
        <v>196</v>
      </c>
      <c r="F427" s="351" t="s">
        <v>196</v>
      </c>
      <c r="G427" s="351" t="s">
        <v>196</v>
      </c>
      <c r="H427" s="351" t="s">
        <v>196</v>
      </c>
      <c r="I427" s="351" t="s">
        <v>196</v>
      </c>
      <c r="J427" s="351" t="s">
        <v>196</v>
      </c>
      <c r="K427" s="351" t="s">
        <v>196</v>
      </c>
      <c r="L427" s="351" t="s">
        <v>196</v>
      </c>
      <c r="M427" s="351" t="s">
        <v>196</v>
      </c>
    </row>
    <row r="428" spans="1:13" x14ac:dyDescent="0.25">
      <c r="A428" s="322" t="s">
        <v>650</v>
      </c>
      <c r="B428" s="354">
        <v>1655.306718597858</v>
      </c>
      <c r="C428" s="351" t="s">
        <v>196</v>
      </c>
      <c r="D428" s="351" t="s">
        <v>196</v>
      </c>
      <c r="E428" s="351" t="s">
        <v>196</v>
      </c>
      <c r="F428" s="351" t="s">
        <v>196</v>
      </c>
      <c r="G428" s="351" t="s">
        <v>196</v>
      </c>
      <c r="H428" s="351" t="s">
        <v>196</v>
      </c>
      <c r="I428" s="351" t="s">
        <v>196</v>
      </c>
      <c r="J428" s="351" t="s">
        <v>196</v>
      </c>
      <c r="K428" s="351" t="s">
        <v>196</v>
      </c>
      <c r="L428" s="351" t="s">
        <v>196</v>
      </c>
      <c r="M428" s="351" t="s">
        <v>196</v>
      </c>
    </row>
    <row r="429" spans="1:13" x14ac:dyDescent="0.25">
      <c r="A429" s="322" t="s">
        <v>651</v>
      </c>
      <c r="B429" s="354">
        <v>27383.218865213978</v>
      </c>
      <c r="C429" s="354">
        <v>3.056</v>
      </c>
      <c r="D429" s="351" t="s">
        <v>196</v>
      </c>
      <c r="E429" s="351" t="s">
        <v>196</v>
      </c>
      <c r="F429" s="351" t="s">
        <v>196</v>
      </c>
      <c r="G429" s="351" t="s">
        <v>196</v>
      </c>
      <c r="H429" s="351" t="s">
        <v>196</v>
      </c>
      <c r="I429" s="351" t="s">
        <v>196</v>
      </c>
      <c r="J429" s="352" t="s">
        <v>511</v>
      </c>
      <c r="K429" s="352" t="s">
        <v>511</v>
      </c>
      <c r="L429" s="352" t="s">
        <v>511</v>
      </c>
      <c r="M429" s="352" t="s">
        <v>511</v>
      </c>
    </row>
    <row r="430" spans="1:13" x14ac:dyDescent="0.25">
      <c r="A430" s="322" t="s">
        <v>652</v>
      </c>
      <c r="B430" s="351" t="s">
        <v>196</v>
      </c>
      <c r="C430" s="351" t="s">
        <v>196</v>
      </c>
      <c r="D430" s="351" t="s">
        <v>196</v>
      </c>
      <c r="E430" s="354">
        <v>20040.325102040817</v>
      </c>
      <c r="F430" s="354" t="s">
        <v>509</v>
      </c>
      <c r="G430" s="354" t="s">
        <v>509</v>
      </c>
      <c r="H430" s="354" t="s">
        <v>509</v>
      </c>
      <c r="I430" s="354" t="s">
        <v>509</v>
      </c>
      <c r="J430" s="351" t="s">
        <v>196</v>
      </c>
      <c r="K430" s="351" t="s">
        <v>196</v>
      </c>
      <c r="L430" s="351" t="s">
        <v>196</v>
      </c>
      <c r="M430" s="351" t="s">
        <v>196</v>
      </c>
    </row>
    <row r="431" spans="1:13" x14ac:dyDescent="0.25">
      <c r="A431" s="324" t="s">
        <v>3310</v>
      </c>
      <c r="B431" s="354">
        <v>6491.041979844872</v>
      </c>
      <c r="C431" s="354" t="s">
        <v>571</v>
      </c>
      <c r="D431" s="354" t="s">
        <v>509</v>
      </c>
      <c r="E431" s="354" t="s">
        <v>509</v>
      </c>
      <c r="F431" s="354" t="s">
        <v>509</v>
      </c>
      <c r="G431" s="354" t="s">
        <v>509</v>
      </c>
      <c r="H431" s="354" t="s">
        <v>509</v>
      </c>
      <c r="I431" s="354" t="s">
        <v>509</v>
      </c>
      <c r="J431" s="354">
        <v>55.249069497127223</v>
      </c>
      <c r="K431" s="354">
        <v>188.72091220254887</v>
      </c>
      <c r="L431" s="354">
        <v>213.37603828081271</v>
      </c>
      <c r="M431" s="354">
        <v>228.15769905799976</v>
      </c>
    </row>
    <row r="432" spans="1:13" x14ac:dyDescent="0.25">
      <c r="A432" s="249" t="s">
        <v>653</v>
      </c>
      <c r="B432" s="354">
        <v>77197.044032646372</v>
      </c>
      <c r="C432" s="354">
        <v>0.96083966399999998</v>
      </c>
      <c r="D432" s="354" t="s">
        <v>509</v>
      </c>
      <c r="E432" s="354" t="s">
        <v>571</v>
      </c>
      <c r="F432" s="354">
        <v>3439.7541856200496</v>
      </c>
      <c r="G432" s="354" t="s">
        <v>509</v>
      </c>
      <c r="H432" s="354">
        <v>0.12041830440901</v>
      </c>
      <c r="I432" s="354" t="s">
        <v>509</v>
      </c>
      <c r="J432" s="354">
        <v>60.032090854165958</v>
      </c>
      <c r="K432" s="354">
        <v>752.39490757758881</v>
      </c>
      <c r="L432" s="354">
        <v>44.874287061635293</v>
      </c>
      <c r="M432" s="354">
        <v>158.39225986800554</v>
      </c>
    </row>
    <row r="433" spans="1:13" x14ac:dyDescent="0.25">
      <c r="A433" s="322" t="s">
        <v>654</v>
      </c>
      <c r="B433" s="354">
        <v>70076.465574306625</v>
      </c>
      <c r="C433" s="354">
        <v>0.57413966400000005</v>
      </c>
      <c r="D433" s="351" t="s">
        <v>196</v>
      </c>
      <c r="E433" s="351" t="s">
        <v>196</v>
      </c>
      <c r="F433" s="351" t="s">
        <v>196</v>
      </c>
      <c r="G433" s="351" t="s">
        <v>196</v>
      </c>
      <c r="H433" s="351" t="s">
        <v>196</v>
      </c>
      <c r="I433" s="351" t="s">
        <v>196</v>
      </c>
      <c r="J433" s="352" t="s">
        <v>511</v>
      </c>
      <c r="K433" s="352" t="s">
        <v>511</v>
      </c>
      <c r="L433" s="352" t="s">
        <v>511</v>
      </c>
      <c r="M433" s="352" t="s">
        <v>511</v>
      </c>
    </row>
    <row r="434" spans="1:13" x14ac:dyDescent="0.25">
      <c r="A434" s="322" t="s">
        <v>655</v>
      </c>
      <c r="B434" s="354">
        <v>1391.9</v>
      </c>
      <c r="C434" s="354">
        <v>0.38669999999999999</v>
      </c>
      <c r="D434" s="351" t="s">
        <v>196</v>
      </c>
      <c r="E434" s="351" t="s">
        <v>196</v>
      </c>
      <c r="F434" s="351" t="s">
        <v>196</v>
      </c>
      <c r="G434" s="351" t="s">
        <v>196</v>
      </c>
      <c r="H434" s="351" t="s">
        <v>196</v>
      </c>
      <c r="I434" s="351" t="s">
        <v>196</v>
      </c>
      <c r="J434" s="352" t="s">
        <v>511</v>
      </c>
      <c r="K434" s="352" t="s">
        <v>511</v>
      </c>
      <c r="L434" s="352" t="s">
        <v>511</v>
      </c>
      <c r="M434" s="352" t="s">
        <v>511</v>
      </c>
    </row>
    <row r="435" spans="1:13" x14ac:dyDescent="0.25">
      <c r="A435" s="322" t="s">
        <v>656</v>
      </c>
      <c r="B435" s="354">
        <v>4142.0497045616085</v>
      </c>
      <c r="C435" s="351" t="s">
        <v>196</v>
      </c>
      <c r="D435" s="351" t="s">
        <v>196</v>
      </c>
      <c r="E435" s="351" t="s">
        <v>196</v>
      </c>
      <c r="F435" s="354">
        <v>3439.7541856200496</v>
      </c>
      <c r="G435" s="351" t="s">
        <v>196</v>
      </c>
      <c r="H435" s="354" t="s">
        <v>509</v>
      </c>
      <c r="I435" s="351" t="s">
        <v>196</v>
      </c>
      <c r="J435" s="352" t="s">
        <v>511</v>
      </c>
      <c r="K435" s="352" t="s">
        <v>511</v>
      </c>
      <c r="L435" s="352" t="s">
        <v>511</v>
      </c>
      <c r="M435" s="352" t="s">
        <v>511</v>
      </c>
    </row>
    <row r="436" spans="1:13" x14ac:dyDescent="0.25">
      <c r="A436" s="324" t="s">
        <v>657</v>
      </c>
      <c r="B436" s="354">
        <v>3.2962224463777599</v>
      </c>
      <c r="C436" s="351" t="s">
        <v>196</v>
      </c>
      <c r="D436" s="351" t="s">
        <v>196</v>
      </c>
      <c r="E436" s="354" t="s">
        <v>571</v>
      </c>
      <c r="F436" s="354" t="s">
        <v>509</v>
      </c>
      <c r="G436" s="354" t="s">
        <v>509</v>
      </c>
      <c r="H436" s="354">
        <v>0.12041830440901</v>
      </c>
      <c r="I436" s="351" t="s">
        <v>196</v>
      </c>
      <c r="J436" s="352" t="s">
        <v>511</v>
      </c>
      <c r="K436" s="352" t="s">
        <v>511</v>
      </c>
      <c r="L436" s="352" t="s">
        <v>511</v>
      </c>
      <c r="M436" s="352" t="s">
        <v>511</v>
      </c>
    </row>
    <row r="437" spans="1:13" x14ac:dyDescent="0.25">
      <c r="A437" s="325" t="s">
        <v>658</v>
      </c>
      <c r="B437" s="354">
        <v>553.25</v>
      </c>
      <c r="C437" s="351" t="s">
        <v>196</v>
      </c>
      <c r="D437" s="351" t="s">
        <v>196</v>
      </c>
      <c r="E437" s="351" t="s">
        <v>196</v>
      </c>
      <c r="F437" s="351" t="s">
        <v>196</v>
      </c>
      <c r="G437" s="351" t="s">
        <v>196</v>
      </c>
      <c r="H437" s="351" t="s">
        <v>196</v>
      </c>
      <c r="I437" s="351" t="s">
        <v>196</v>
      </c>
      <c r="J437" s="352" t="s">
        <v>511</v>
      </c>
      <c r="K437" s="352" t="s">
        <v>511</v>
      </c>
      <c r="L437" s="352" t="s">
        <v>511</v>
      </c>
      <c r="M437" s="352" t="s">
        <v>511</v>
      </c>
    </row>
    <row r="438" spans="1:13" x14ac:dyDescent="0.25">
      <c r="A438" s="325" t="s">
        <v>659</v>
      </c>
      <c r="B438" s="354">
        <v>1030.0825313317564</v>
      </c>
      <c r="C438" s="351" t="s">
        <v>196</v>
      </c>
      <c r="D438" s="351" t="s">
        <v>196</v>
      </c>
      <c r="E438" s="351" t="s">
        <v>196</v>
      </c>
      <c r="F438" s="351" t="s">
        <v>196</v>
      </c>
      <c r="G438" s="351" t="s">
        <v>196</v>
      </c>
      <c r="H438" s="351" t="s">
        <v>196</v>
      </c>
      <c r="I438" s="351" t="s">
        <v>196</v>
      </c>
      <c r="J438" s="352" t="s">
        <v>511</v>
      </c>
      <c r="K438" s="352" t="s">
        <v>511</v>
      </c>
      <c r="L438" s="352" t="s">
        <v>511</v>
      </c>
      <c r="M438" s="352" t="s">
        <v>511</v>
      </c>
    </row>
    <row r="439" spans="1:13" x14ac:dyDescent="0.25">
      <c r="A439" s="322" t="s">
        <v>3311</v>
      </c>
      <c r="B439" s="354" t="s">
        <v>509</v>
      </c>
      <c r="C439" s="354" t="s">
        <v>509</v>
      </c>
      <c r="D439" s="354" t="s">
        <v>509</v>
      </c>
      <c r="E439" s="354" t="s">
        <v>509</v>
      </c>
      <c r="F439" s="354" t="s">
        <v>509</v>
      </c>
      <c r="G439" s="354" t="s">
        <v>509</v>
      </c>
      <c r="H439" s="354" t="s">
        <v>509</v>
      </c>
      <c r="I439" s="354" t="s">
        <v>509</v>
      </c>
      <c r="J439" s="354">
        <v>60.032090854165958</v>
      </c>
      <c r="K439" s="354">
        <v>752.39490757758881</v>
      </c>
      <c r="L439" s="354">
        <v>44.874287061635293</v>
      </c>
      <c r="M439" s="354">
        <v>158.39225986800554</v>
      </c>
    </row>
    <row r="440" spans="1:13" x14ac:dyDescent="0.25">
      <c r="A440" s="326" t="s">
        <v>660</v>
      </c>
      <c r="B440" s="354" t="s">
        <v>511</v>
      </c>
      <c r="C440" s="354" t="s">
        <v>509</v>
      </c>
      <c r="D440" s="354" t="s">
        <v>509</v>
      </c>
      <c r="E440" s="351" t="s">
        <v>196</v>
      </c>
      <c r="F440" s="351" t="s">
        <v>196</v>
      </c>
      <c r="G440" s="351" t="s">
        <v>196</v>
      </c>
      <c r="H440" s="351" t="s">
        <v>196</v>
      </c>
      <c r="I440" s="351" t="s">
        <v>196</v>
      </c>
      <c r="J440" s="354" t="s">
        <v>509</v>
      </c>
      <c r="K440" s="354" t="s">
        <v>509</v>
      </c>
      <c r="L440" s="354" t="s">
        <v>509</v>
      </c>
      <c r="M440" s="354" t="s">
        <v>509</v>
      </c>
    </row>
    <row r="441" spans="1:13" x14ac:dyDescent="0.25">
      <c r="A441" s="327" t="s">
        <v>661</v>
      </c>
      <c r="B441" s="354" t="s">
        <v>511</v>
      </c>
      <c r="C441" s="354" t="s">
        <v>509</v>
      </c>
      <c r="D441" s="354" t="s">
        <v>509</v>
      </c>
      <c r="E441" s="351" t="s">
        <v>196</v>
      </c>
      <c r="F441" s="351" t="s">
        <v>196</v>
      </c>
      <c r="G441" s="351" t="s">
        <v>196</v>
      </c>
      <c r="H441" s="351" t="s">
        <v>196</v>
      </c>
      <c r="I441" s="351" t="s">
        <v>196</v>
      </c>
      <c r="J441" s="352" t="s">
        <v>509</v>
      </c>
      <c r="K441" s="352" t="s">
        <v>509</v>
      </c>
      <c r="L441" s="352" t="s">
        <v>509</v>
      </c>
      <c r="M441" s="352" t="s">
        <v>509</v>
      </c>
    </row>
    <row r="442" spans="1:13" x14ac:dyDescent="0.25">
      <c r="A442" s="327" t="s">
        <v>662</v>
      </c>
      <c r="B442" s="354" t="s">
        <v>511</v>
      </c>
      <c r="C442" s="354" t="s">
        <v>509</v>
      </c>
      <c r="D442" s="354" t="s">
        <v>509</v>
      </c>
      <c r="E442" s="351" t="s">
        <v>196</v>
      </c>
      <c r="F442" s="351" t="s">
        <v>196</v>
      </c>
      <c r="G442" s="351" t="s">
        <v>196</v>
      </c>
      <c r="H442" s="351" t="s">
        <v>196</v>
      </c>
      <c r="I442" s="351" t="s">
        <v>196</v>
      </c>
      <c r="J442" s="352" t="s">
        <v>509</v>
      </c>
      <c r="K442" s="352" t="s">
        <v>509</v>
      </c>
      <c r="L442" s="352" t="s">
        <v>509</v>
      </c>
      <c r="M442" s="352" t="s">
        <v>509</v>
      </c>
    </row>
    <row r="443" spans="1:13" x14ac:dyDescent="0.25">
      <c r="A443" s="328" t="s">
        <v>663</v>
      </c>
      <c r="B443" s="354" t="s">
        <v>511</v>
      </c>
      <c r="C443" s="354" t="s">
        <v>509</v>
      </c>
      <c r="D443" s="354" t="s">
        <v>509</v>
      </c>
      <c r="E443" s="351" t="s">
        <v>196</v>
      </c>
      <c r="F443" s="351" t="s">
        <v>196</v>
      </c>
      <c r="G443" s="351" t="s">
        <v>196</v>
      </c>
      <c r="H443" s="351" t="s">
        <v>196</v>
      </c>
      <c r="I443" s="351" t="s">
        <v>196</v>
      </c>
      <c r="J443" s="354" t="s">
        <v>509</v>
      </c>
      <c r="K443" s="354" t="s">
        <v>509</v>
      </c>
      <c r="L443" s="354" t="s">
        <v>509</v>
      </c>
      <c r="M443" s="354" t="s">
        <v>509</v>
      </c>
    </row>
    <row r="444" spans="1:13" x14ac:dyDescent="0.25">
      <c r="A444" s="329" t="s">
        <v>664</v>
      </c>
      <c r="B444" s="351" t="s">
        <v>196</v>
      </c>
      <c r="C444" s="351" t="s">
        <v>196</v>
      </c>
      <c r="D444" s="351" t="s">
        <v>196</v>
      </c>
      <c r="E444" s="354">
        <v>205.03642790644966</v>
      </c>
      <c r="F444" s="354">
        <v>3258.5392489035653</v>
      </c>
      <c r="G444" s="354" t="s">
        <v>608</v>
      </c>
      <c r="H444" s="354">
        <v>3.1103247907929999E-2</v>
      </c>
      <c r="I444" s="354">
        <v>2.8530150025699998E-2</v>
      </c>
      <c r="J444" s="351" t="s">
        <v>196</v>
      </c>
      <c r="K444" s="351" t="s">
        <v>196</v>
      </c>
      <c r="L444" s="351" t="s">
        <v>196</v>
      </c>
      <c r="M444" s="351" t="s">
        <v>196</v>
      </c>
    </row>
    <row r="445" spans="1:13" x14ac:dyDescent="0.25">
      <c r="A445" s="327" t="s">
        <v>665</v>
      </c>
      <c r="B445" s="351" t="s">
        <v>196</v>
      </c>
      <c r="C445" s="351" t="s">
        <v>196</v>
      </c>
      <c r="D445" s="351" t="s">
        <v>196</v>
      </c>
      <c r="E445" s="354">
        <v>203.14150729415826</v>
      </c>
      <c r="F445" s="354">
        <v>3249.4595465139037</v>
      </c>
      <c r="G445" s="354" t="s">
        <v>536</v>
      </c>
      <c r="H445" s="354">
        <v>3.0668042743200001E-2</v>
      </c>
      <c r="I445" s="354">
        <v>2.8530150025699998E-2</v>
      </c>
      <c r="J445" s="351" t="s">
        <v>196</v>
      </c>
      <c r="K445" s="351" t="s">
        <v>196</v>
      </c>
      <c r="L445" s="351" t="s">
        <v>196</v>
      </c>
      <c r="M445" s="351" t="s">
        <v>196</v>
      </c>
    </row>
    <row r="446" spans="1:13" x14ac:dyDescent="0.25">
      <c r="A446" s="327" t="s">
        <v>666</v>
      </c>
      <c r="B446" s="351" t="s">
        <v>196</v>
      </c>
      <c r="C446" s="351" t="s">
        <v>196</v>
      </c>
      <c r="D446" s="351" t="s">
        <v>196</v>
      </c>
      <c r="E446" s="354" t="s">
        <v>536</v>
      </c>
      <c r="F446" s="354" t="s">
        <v>536</v>
      </c>
      <c r="G446" s="354" t="s">
        <v>536</v>
      </c>
      <c r="H446" s="354" t="s">
        <v>536</v>
      </c>
      <c r="I446" s="354" t="s">
        <v>536</v>
      </c>
      <c r="J446" s="351" t="s">
        <v>196</v>
      </c>
      <c r="K446" s="351" t="s">
        <v>196</v>
      </c>
      <c r="L446" s="351" t="s">
        <v>196</v>
      </c>
      <c r="M446" s="351" t="s">
        <v>196</v>
      </c>
    </row>
    <row r="447" spans="1:13" x14ac:dyDescent="0.25">
      <c r="A447" s="327" t="s">
        <v>667</v>
      </c>
      <c r="B447" s="351" t="s">
        <v>196</v>
      </c>
      <c r="C447" s="351" t="s">
        <v>196</v>
      </c>
      <c r="D447" s="351" t="s">
        <v>196</v>
      </c>
      <c r="E447" s="354">
        <v>0.10311480095790999</v>
      </c>
      <c r="F447" s="354">
        <v>3.6569522277920501</v>
      </c>
      <c r="G447" s="354" t="s">
        <v>536</v>
      </c>
      <c r="H447" s="354" t="s">
        <v>538</v>
      </c>
      <c r="I447" s="354" t="s">
        <v>538</v>
      </c>
      <c r="J447" s="351" t="s">
        <v>196</v>
      </c>
      <c r="K447" s="351" t="s">
        <v>196</v>
      </c>
      <c r="L447" s="351" t="s">
        <v>196</v>
      </c>
      <c r="M447" s="351" t="s">
        <v>196</v>
      </c>
    </row>
    <row r="448" spans="1:13" x14ac:dyDescent="0.25">
      <c r="A448" s="327" t="s">
        <v>668</v>
      </c>
      <c r="B448" s="351" t="s">
        <v>196</v>
      </c>
      <c r="C448" s="351" t="s">
        <v>196</v>
      </c>
      <c r="D448" s="351" t="s">
        <v>196</v>
      </c>
      <c r="E448" s="354">
        <v>1.6984600970478201</v>
      </c>
      <c r="F448" s="354">
        <v>3.5883231618697602</v>
      </c>
      <c r="G448" s="354" t="s">
        <v>538</v>
      </c>
      <c r="H448" s="354">
        <v>3.4476945044E-4</v>
      </c>
      <c r="I448" s="354" t="s">
        <v>538</v>
      </c>
      <c r="J448" s="351" t="s">
        <v>196</v>
      </c>
      <c r="K448" s="351" t="s">
        <v>196</v>
      </c>
      <c r="L448" s="351" t="s">
        <v>196</v>
      </c>
      <c r="M448" s="351" t="s">
        <v>196</v>
      </c>
    </row>
    <row r="449" spans="1:13" x14ac:dyDescent="0.25">
      <c r="A449" s="327" t="s">
        <v>3312</v>
      </c>
      <c r="B449" s="351" t="s">
        <v>196</v>
      </c>
      <c r="C449" s="351" t="s">
        <v>196</v>
      </c>
      <c r="D449" s="351" t="s">
        <v>196</v>
      </c>
      <c r="E449" s="354">
        <v>9.3345714285669998E-2</v>
      </c>
      <c r="F449" s="354">
        <v>1.83442699999999</v>
      </c>
      <c r="G449" s="354" t="s">
        <v>536</v>
      </c>
      <c r="H449" s="354">
        <v>9.0435714290000002E-5</v>
      </c>
      <c r="I449" s="354" t="s">
        <v>538</v>
      </c>
      <c r="J449" s="351" t="s">
        <v>196</v>
      </c>
      <c r="K449" s="351" t="s">
        <v>196</v>
      </c>
      <c r="L449" s="351" t="s">
        <v>196</v>
      </c>
      <c r="M449" s="351" t="s">
        <v>196</v>
      </c>
    </row>
    <row r="450" spans="1:13" x14ac:dyDescent="0.25">
      <c r="A450" s="330" t="s">
        <v>669</v>
      </c>
      <c r="B450" s="351" t="s">
        <v>196</v>
      </c>
      <c r="C450" s="351" t="s">
        <v>196</v>
      </c>
      <c r="D450" s="351" t="s">
        <v>196</v>
      </c>
      <c r="E450" s="354">
        <v>99945.755582500002</v>
      </c>
      <c r="F450" s="354">
        <v>15.660888</v>
      </c>
      <c r="G450" s="354">
        <v>7230.4559117999988</v>
      </c>
      <c r="H450" s="354" t="s">
        <v>509</v>
      </c>
      <c r="I450" s="354" t="s">
        <v>509</v>
      </c>
      <c r="J450" s="351" t="s">
        <v>196</v>
      </c>
      <c r="K450" s="351" t="s">
        <v>196</v>
      </c>
      <c r="L450" s="351" t="s">
        <v>196</v>
      </c>
      <c r="M450" s="351" t="s">
        <v>196</v>
      </c>
    </row>
    <row r="451" spans="1:13" x14ac:dyDescent="0.25">
      <c r="A451" s="327" t="s">
        <v>670</v>
      </c>
      <c r="B451" s="351" t="s">
        <v>196</v>
      </c>
      <c r="C451" s="351" t="s">
        <v>196</v>
      </c>
      <c r="D451" s="351" t="s">
        <v>196</v>
      </c>
      <c r="E451" s="354">
        <v>89653.230582500008</v>
      </c>
      <c r="F451" s="354" t="s">
        <v>509</v>
      </c>
      <c r="G451" s="354" t="s">
        <v>3167</v>
      </c>
      <c r="H451" s="354" t="s">
        <v>509</v>
      </c>
      <c r="I451" s="354" t="s">
        <v>509</v>
      </c>
      <c r="J451" s="351" t="s">
        <v>196</v>
      </c>
      <c r="K451" s="351" t="s">
        <v>196</v>
      </c>
      <c r="L451" s="351" t="s">
        <v>196</v>
      </c>
      <c r="M451" s="351" t="s">
        <v>196</v>
      </c>
    </row>
    <row r="452" spans="1:13" x14ac:dyDescent="0.25">
      <c r="A452" s="327" t="s">
        <v>671</v>
      </c>
      <c r="B452" s="351" t="s">
        <v>196</v>
      </c>
      <c r="C452" s="351" t="s">
        <v>196</v>
      </c>
      <c r="D452" s="351" t="s">
        <v>196</v>
      </c>
      <c r="E452" s="354">
        <v>1457.742</v>
      </c>
      <c r="F452" s="354" t="s">
        <v>509</v>
      </c>
      <c r="G452" s="354" t="s">
        <v>511</v>
      </c>
      <c r="H452" s="354" t="s">
        <v>509</v>
      </c>
      <c r="I452" s="354" t="s">
        <v>509</v>
      </c>
      <c r="J452" s="351" t="s">
        <v>196</v>
      </c>
      <c r="K452" s="351" t="s">
        <v>196</v>
      </c>
      <c r="L452" s="351" t="s">
        <v>196</v>
      </c>
      <c r="M452" s="351" t="s">
        <v>196</v>
      </c>
    </row>
    <row r="453" spans="1:13" x14ac:dyDescent="0.25">
      <c r="A453" s="327" t="s">
        <v>672</v>
      </c>
      <c r="B453" s="351" t="s">
        <v>196</v>
      </c>
      <c r="C453" s="351" t="s">
        <v>196</v>
      </c>
      <c r="D453" s="351" t="s">
        <v>196</v>
      </c>
      <c r="E453" s="354">
        <v>301.25799999999998</v>
      </c>
      <c r="F453" s="354">
        <v>15.660888</v>
      </c>
      <c r="G453" s="354" t="s">
        <v>511</v>
      </c>
      <c r="H453" s="354" t="s">
        <v>509</v>
      </c>
      <c r="I453" s="354" t="s">
        <v>509</v>
      </c>
      <c r="J453" s="351" t="s">
        <v>196</v>
      </c>
      <c r="K453" s="351" t="s">
        <v>196</v>
      </c>
      <c r="L453" s="351" t="s">
        <v>196</v>
      </c>
      <c r="M453" s="351" t="s">
        <v>196</v>
      </c>
    </row>
    <row r="454" spans="1:13" x14ac:dyDescent="0.25">
      <c r="A454" s="327" t="s">
        <v>673</v>
      </c>
      <c r="B454" s="351" t="s">
        <v>196</v>
      </c>
      <c r="C454" s="351" t="s">
        <v>196</v>
      </c>
      <c r="D454" s="351" t="s">
        <v>196</v>
      </c>
      <c r="E454" s="354">
        <v>8533.5249999999996</v>
      </c>
      <c r="F454" s="354" t="s">
        <v>509</v>
      </c>
      <c r="G454" s="354" t="s">
        <v>583</v>
      </c>
      <c r="H454" s="354" t="s">
        <v>509</v>
      </c>
      <c r="I454" s="354" t="s">
        <v>509</v>
      </c>
      <c r="J454" s="351" t="s">
        <v>196</v>
      </c>
      <c r="K454" s="351" t="s">
        <v>196</v>
      </c>
      <c r="L454" s="351" t="s">
        <v>196</v>
      </c>
      <c r="M454" s="351" t="s">
        <v>196</v>
      </c>
    </row>
    <row r="455" spans="1:13" x14ac:dyDescent="0.25">
      <c r="A455" s="327" t="s">
        <v>674</v>
      </c>
      <c r="B455" s="351" t="s">
        <v>196</v>
      </c>
      <c r="C455" s="351" t="s">
        <v>196</v>
      </c>
      <c r="D455" s="351" t="s">
        <v>196</v>
      </c>
      <c r="E455" s="354" t="s">
        <v>509</v>
      </c>
      <c r="F455" s="354" t="s">
        <v>509</v>
      </c>
      <c r="G455" s="354" t="s">
        <v>511</v>
      </c>
      <c r="H455" s="354" t="s">
        <v>509</v>
      </c>
      <c r="I455" s="354" t="s">
        <v>509</v>
      </c>
      <c r="J455" s="351" t="s">
        <v>196</v>
      </c>
      <c r="K455" s="351" t="s">
        <v>196</v>
      </c>
      <c r="L455" s="351" t="s">
        <v>196</v>
      </c>
      <c r="M455" s="351" t="s">
        <v>196</v>
      </c>
    </row>
    <row r="456" spans="1:13" x14ac:dyDescent="0.25">
      <c r="A456" s="328" t="s">
        <v>675</v>
      </c>
      <c r="B456" s="351" t="s">
        <v>196</v>
      </c>
      <c r="C456" s="351" t="s">
        <v>196</v>
      </c>
      <c r="D456" s="351" t="s">
        <v>196</v>
      </c>
      <c r="E456" s="354" t="s">
        <v>509</v>
      </c>
      <c r="F456" s="354" t="s">
        <v>509</v>
      </c>
      <c r="G456" s="354">
        <v>7230.4559117999988</v>
      </c>
      <c r="H456" s="354" t="s">
        <v>509</v>
      </c>
      <c r="I456" s="354" t="s">
        <v>509</v>
      </c>
      <c r="J456" s="351" t="s">
        <v>196</v>
      </c>
      <c r="K456" s="351" t="s">
        <v>196</v>
      </c>
      <c r="L456" s="351" t="s">
        <v>196</v>
      </c>
      <c r="M456" s="351" t="s">
        <v>196</v>
      </c>
    </row>
    <row r="457" spans="1:13" x14ac:dyDescent="0.25">
      <c r="A457" s="329" t="s">
        <v>676</v>
      </c>
      <c r="B457" s="354" t="s">
        <v>532</v>
      </c>
      <c r="C457" s="354" t="s">
        <v>532</v>
      </c>
      <c r="D457" s="354">
        <v>14.15208194400004</v>
      </c>
      <c r="E457" s="354" t="s">
        <v>509</v>
      </c>
      <c r="F457" s="354">
        <v>2.3518718468133701</v>
      </c>
      <c r="G457" s="354" t="s">
        <v>509</v>
      </c>
      <c r="H457" s="354">
        <v>0.36618901378629998</v>
      </c>
      <c r="I457" s="354" t="s">
        <v>509</v>
      </c>
      <c r="J457" s="354">
        <v>3.0595650574289701</v>
      </c>
      <c r="K457" s="354">
        <v>2.2218459027463999</v>
      </c>
      <c r="L457" s="354">
        <v>3851.2231308671667</v>
      </c>
      <c r="M457" s="354">
        <v>0.17191986356898001</v>
      </c>
    </row>
    <row r="458" spans="1:13" x14ac:dyDescent="0.25">
      <c r="A458" s="327" t="s">
        <v>677</v>
      </c>
      <c r="B458" s="351" t="s">
        <v>196</v>
      </c>
      <c r="C458" s="351" t="s">
        <v>196</v>
      </c>
      <c r="D458" s="351" t="s">
        <v>196</v>
      </c>
      <c r="E458" s="354" t="s">
        <v>509</v>
      </c>
      <c r="F458" s="354">
        <v>2.3518718468133701</v>
      </c>
      <c r="G458" s="354" t="s">
        <v>509</v>
      </c>
      <c r="H458" s="354">
        <v>0.36618901378629998</v>
      </c>
      <c r="I458" s="354" t="s">
        <v>509</v>
      </c>
      <c r="J458" s="351" t="s">
        <v>196</v>
      </c>
      <c r="K458" s="351" t="s">
        <v>196</v>
      </c>
      <c r="L458" s="351" t="s">
        <v>196</v>
      </c>
      <c r="M458" s="351" t="s">
        <v>196</v>
      </c>
    </row>
    <row r="459" spans="1:13" x14ac:dyDescent="0.25">
      <c r="A459" s="327" t="s">
        <v>3313</v>
      </c>
      <c r="B459" s="351" t="s">
        <v>196</v>
      </c>
      <c r="C459" s="351" t="s">
        <v>196</v>
      </c>
      <c r="D459" s="351" t="s">
        <v>196</v>
      </c>
      <c r="E459" s="351" t="s">
        <v>196</v>
      </c>
      <c r="F459" s="354" t="s">
        <v>509</v>
      </c>
      <c r="G459" s="354" t="s">
        <v>196</v>
      </c>
      <c r="H459" s="354" t="s">
        <v>536</v>
      </c>
      <c r="I459" s="351" t="s">
        <v>196</v>
      </c>
      <c r="J459" s="351" t="s">
        <v>196</v>
      </c>
      <c r="K459" s="351" t="s">
        <v>196</v>
      </c>
      <c r="L459" s="351" t="s">
        <v>196</v>
      </c>
      <c r="M459" s="351" t="s">
        <v>196</v>
      </c>
    </row>
    <row r="460" spans="1:13" x14ac:dyDescent="0.25">
      <c r="A460" s="327" t="s">
        <v>3314</v>
      </c>
      <c r="B460" s="351" t="s">
        <v>196</v>
      </c>
      <c r="C460" s="351" t="s">
        <v>196</v>
      </c>
      <c r="D460" s="354">
        <v>14.15208194400004</v>
      </c>
      <c r="E460" s="351" t="s">
        <v>196</v>
      </c>
      <c r="F460" s="351" t="s">
        <v>196</v>
      </c>
      <c r="G460" s="351" t="s">
        <v>196</v>
      </c>
      <c r="H460" s="351" t="s">
        <v>196</v>
      </c>
      <c r="I460" s="351" t="s">
        <v>196</v>
      </c>
      <c r="J460" s="351" t="s">
        <v>196</v>
      </c>
      <c r="K460" s="351" t="s">
        <v>196</v>
      </c>
      <c r="L460" s="351" t="s">
        <v>196</v>
      </c>
      <c r="M460" s="351" t="s">
        <v>196</v>
      </c>
    </row>
    <row r="461" spans="1:13" x14ac:dyDescent="0.25">
      <c r="A461" s="327" t="s">
        <v>678</v>
      </c>
      <c r="B461" s="354" t="s">
        <v>532</v>
      </c>
      <c r="C461" s="354" t="s">
        <v>532</v>
      </c>
      <c r="D461" s="354" t="s">
        <v>532</v>
      </c>
      <c r="E461" s="354" t="s">
        <v>509</v>
      </c>
      <c r="F461" s="354" t="s">
        <v>509</v>
      </c>
      <c r="G461" s="354" t="s">
        <v>509</v>
      </c>
      <c r="H461" s="354" t="s">
        <v>509</v>
      </c>
      <c r="I461" s="354" t="s">
        <v>509</v>
      </c>
      <c r="J461" s="354">
        <v>3.0595650574289701</v>
      </c>
      <c r="K461" s="354">
        <v>2.2218459027463999</v>
      </c>
      <c r="L461" s="354">
        <v>3851.2231308671667</v>
      </c>
      <c r="M461" s="354">
        <v>0.17191986356898001</v>
      </c>
    </row>
    <row r="462" spans="1:13" x14ac:dyDescent="0.25">
      <c r="A462" s="326" t="s">
        <v>679</v>
      </c>
      <c r="B462" s="354" t="s">
        <v>571</v>
      </c>
      <c r="C462" s="354" t="s">
        <v>509</v>
      </c>
      <c r="D462" s="354">
        <v>0.41291012709129998</v>
      </c>
      <c r="E462" s="354" t="s">
        <v>543</v>
      </c>
      <c r="F462" s="354" t="s">
        <v>543</v>
      </c>
      <c r="G462" s="354" t="s">
        <v>509</v>
      </c>
      <c r="H462" s="354" t="s">
        <v>543</v>
      </c>
      <c r="I462" s="354" t="s">
        <v>543</v>
      </c>
      <c r="J462" s="354">
        <v>453.82441954455231</v>
      </c>
      <c r="K462" s="354">
        <v>613.85632533670321</v>
      </c>
      <c r="L462" s="354">
        <v>1739.7462559347221</v>
      </c>
      <c r="M462" s="354">
        <v>310.00149700742173</v>
      </c>
    </row>
    <row r="464" spans="1:13" x14ac:dyDescent="0.25">
      <c r="A464" s="58" t="s">
        <v>680</v>
      </c>
      <c r="B464" s="70">
        <f>B415</f>
        <v>194388.53120401071</v>
      </c>
      <c r="C464" s="70">
        <f t="shared" ref="C464:M464" si="8">C415</f>
        <v>4.4228396639999996</v>
      </c>
      <c r="D464" s="70">
        <f t="shared" si="8"/>
        <v>83.655309749766346</v>
      </c>
      <c r="E464" s="70">
        <f t="shared" si="8"/>
        <v>120191.11711244726</v>
      </c>
      <c r="F464" s="70">
        <f t="shared" si="8"/>
        <v>6716.3061943704279</v>
      </c>
      <c r="G464" s="70">
        <f t="shared" si="8"/>
        <v>7230.4559117999988</v>
      </c>
      <c r="H464" s="70">
        <f t="shared" si="8"/>
        <v>0.51771056610323996</v>
      </c>
      <c r="I464" s="70">
        <f t="shared" si="8"/>
        <v>2.8530150025699998E-2</v>
      </c>
      <c r="J464" s="70">
        <f t="shared" si="8"/>
        <v>572.16514495327442</v>
      </c>
      <c r="K464" s="70">
        <f t="shared" si="8"/>
        <v>1557.1939910195872</v>
      </c>
      <c r="L464" s="70">
        <f t="shared" si="8"/>
        <v>5849.2197121443369</v>
      </c>
      <c r="M464" s="70">
        <f t="shared" si="8"/>
        <v>830.75987228203655</v>
      </c>
    </row>
    <row r="466" spans="1:36" ht="17.25" x14ac:dyDescent="0.25">
      <c r="A466" s="438" t="s">
        <v>681</v>
      </c>
      <c r="B466" s="438"/>
      <c r="C466" s="438"/>
      <c r="D466" s="438"/>
      <c r="E466" s="438"/>
      <c r="F466" s="438"/>
      <c r="G466" s="438"/>
      <c r="H466" s="438"/>
      <c r="I466" s="438"/>
      <c r="J466" s="438"/>
      <c r="K466" s="438"/>
      <c r="L466" s="438"/>
      <c r="M466" s="438"/>
      <c r="N466" s="438"/>
      <c r="O466" s="438"/>
      <c r="P466" s="438"/>
      <c r="Q466" s="438"/>
      <c r="R466" s="240"/>
      <c r="S466" s="240"/>
      <c r="T466" s="240"/>
      <c r="U466" s="240"/>
      <c r="V466" s="240"/>
      <c r="W466" s="240"/>
      <c r="X466" s="240"/>
      <c r="Y466" s="240"/>
      <c r="Z466" s="240"/>
      <c r="AA466" s="240"/>
      <c r="AB466" s="240"/>
      <c r="AC466" s="240"/>
      <c r="AD466" s="240"/>
      <c r="AE466" s="240"/>
      <c r="AF466" s="251"/>
      <c r="AG466" s="240"/>
      <c r="AH466" s="240"/>
      <c r="AI466" s="57" t="s">
        <v>493</v>
      </c>
      <c r="AJ466" s="238"/>
    </row>
    <row r="467" spans="1:36" ht="15.75" x14ac:dyDescent="0.25">
      <c r="A467" s="252" t="s">
        <v>682</v>
      </c>
      <c r="B467" s="72"/>
      <c r="C467" s="72"/>
      <c r="D467" s="72"/>
      <c r="E467" s="72"/>
      <c r="F467" s="72"/>
      <c r="G467" s="72"/>
      <c r="H467" s="72"/>
      <c r="I467" s="72"/>
      <c r="J467" s="72"/>
      <c r="K467" s="72"/>
      <c r="L467" s="72"/>
      <c r="M467" s="72"/>
      <c r="N467" s="72"/>
      <c r="O467" s="72"/>
      <c r="P467" s="72"/>
      <c r="Q467" s="72"/>
      <c r="R467" s="240"/>
      <c r="S467" s="240"/>
      <c r="T467" s="240"/>
      <c r="U467" s="240"/>
      <c r="V467" s="240"/>
      <c r="W467" s="240"/>
      <c r="X467" s="240"/>
      <c r="Y467" s="240"/>
      <c r="Z467" s="240"/>
      <c r="AA467" s="240"/>
      <c r="AB467" s="240"/>
      <c r="AC467" s="240"/>
      <c r="AD467" s="240"/>
      <c r="AE467" s="240"/>
      <c r="AF467" s="251"/>
      <c r="AG467" s="238"/>
      <c r="AH467" s="238"/>
      <c r="AI467" s="57" t="s">
        <v>3480</v>
      </c>
      <c r="AJ467" s="238"/>
    </row>
    <row r="468" spans="1:36" x14ac:dyDescent="0.25">
      <c r="A468" s="73"/>
      <c r="B468" s="240"/>
      <c r="C468" s="240"/>
      <c r="D468" s="240"/>
      <c r="E468" s="240"/>
      <c r="F468" s="240"/>
      <c r="G468" s="240"/>
      <c r="H468" s="240"/>
      <c r="I468" s="240"/>
      <c r="J468" s="240"/>
      <c r="K468" s="240"/>
      <c r="L468" s="240"/>
      <c r="M468" s="240"/>
      <c r="N468" s="240"/>
      <c r="O468" s="240"/>
      <c r="P468" s="240"/>
      <c r="Q468" s="240"/>
      <c r="R468" s="240"/>
      <c r="S468" s="240"/>
      <c r="T468" s="240"/>
      <c r="U468" s="240"/>
      <c r="V468" s="240"/>
      <c r="W468" s="240"/>
      <c r="X468" s="240"/>
      <c r="Y468" s="240"/>
      <c r="Z468" s="240"/>
      <c r="AA468" s="240"/>
      <c r="AB468" s="240"/>
      <c r="AC468" s="240"/>
      <c r="AD468" s="240"/>
      <c r="AE468" s="240"/>
      <c r="AF468" s="251"/>
      <c r="AG468" s="238"/>
      <c r="AH468" s="238"/>
      <c r="AI468" s="57" t="s">
        <v>494</v>
      </c>
      <c r="AJ468" s="238"/>
    </row>
    <row r="469" spans="1:36" x14ac:dyDescent="0.25">
      <c r="A469" s="253"/>
      <c r="B469" s="240"/>
      <c r="C469" s="240"/>
      <c r="D469" s="240"/>
      <c r="E469" s="240"/>
      <c r="F469" s="240"/>
      <c r="G469" s="240"/>
      <c r="H469" s="240"/>
      <c r="I469" s="240"/>
      <c r="J469" s="240"/>
      <c r="K469" s="240"/>
      <c r="L469" s="240"/>
      <c r="M469" s="240"/>
      <c r="N469" s="240"/>
      <c r="O469" s="240"/>
      <c r="P469" s="240"/>
      <c r="Q469" s="240"/>
      <c r="R469" s="240"/>
      <c r="S469" s="240"/>
      <c r="T469" s="240"/>
      <c r="U469" s="240"/>
      <c r="V469" s="240"/>
      <c r="W469" s="240"/>
      <c r="X469" s="240"/>
      <c r="Y469" s="240"/>
      <c r="Z469" s="240"/>
      <c r="AA469" s="240"/>
      <c r="AB469" s="240"/>
      <c r="AC469" s="240"/>
      <c r="AD469" s="240"/>
      <c r="AE469" s="240"/>
      <c r="AF469" s="240"/>
      <c r="AG469" s="240"/>
      <c r="AH469" s="240"/>
      <c r="AI469" s="240"/>
      <c r="AJ469" s="240"/>
    </row>
    <row r="470" spans="1:36" ht="64.5" customHeight="1" x14ac:dyDescent="0.25">
      <c r="A470" s="453" t="s">
        <v>495</v>
      </c>
      <c r="B470" s="254" t="s">
        <v>683</v>
      </c>
      <c r="C470" s="255" t="s">
        <v>684</v>
      </c>
      <c r="D470" s="255" t="s">
        <v>685</v>
      </c>
      <c r="E470" s="255" t="s">
        <v>686</v>
      </c>
      <c r="F470" s="255" t="s">
        <v>687</v>
      </c>
      <c r="G470" s="255" t="s">
        <v>688</v>
      </c>
      <c r="H470" s="255" t="s">
        <v>689</v>
      </c>
      <c r="I470" s="255" t="s">
        <v>690</v>
      </c>
      <c r="J470" s="255" t="s">
        <v>691</v>
      </c>
      <c r="K470" s="255" t="s">
        <v>692</v>
      </c>
      <c r="L470" s="255" t="s">
        <v>693</v>
      </c>
      <c r="M470" s="255" t="s">
        <v>694</v>
      </c>
      <c r="N470" s="255" t="s">
        <v>695</v>
      </c>
      <c r="O470" s="255" t="s">
        <v>696</v>
      </c>
      <c r="P470" s="255" t="s">
        <v>697</v>
      </c>
      <c r="Q470" s="255" t="s">
        <v>698</v>
      </c>
      <c r="R470" s="255" t="s">
        <v>699</v>
      </c>
      <c r="S470" s="256" t="s">
        <v>700</v>
      </c>
      <c r="T470" s="256" t="s">
        <v>701</v>
      </c>
      <c r="U470" s="257" t="s">
        <v>702</v>
      </c>
      <c r="V470" s="255" t="s">
        <v>703</v>
      </c>
      <c r="W470" s="258" t="s">
        <v>704</v>
      </c>
      <c r="X470" s="258" t="s">
        <v>705</v>
      </c>
      <c r="Y470" s="258" t="s">
        <v>706</v>
      </c>
      <c r="Z470" s="258" t="s">
        <v>707</v>
      </c>
      <c r="AA470" s="258" t="s">
        <v>708</v>
      </c>
      <c r="AB470" s="258" t="s">
        <v>709</v>
      </c>
      <c r="AC470" s="258" t="s">
        <v>710</v>
      </c>
      <c r="AD470" s="259" t="s">
        <v>711</v>
      </c>
      <c r="AE470" s="259" t="s">
        <v>712</v>
      </c>
      <c r="AF470" s="257" t="s">
        <v>713</v>
      </c>
      <c r="AG470" s="255" t="s">
        <v>714</v>
      </c>
      <c r="AH470" s="257" t="s">
        <v>631</v>
      </c>
      <c r="AI470" s="256" t="s">
        <v>632</v>
      </c>
      <c r="AJ470" s="74" t="s">
        <v>715</v>
      </c>
    </row>
    <row r="471" spans="1:36" ht="38.25" thickBot="1" x14ac:dyDescent="0.3">
      <c r="A471" s="454"/>
      <c r="B471" s="433" t="s">
        <v>3169</v>
      </c>
      <c r="C471" s="431"/>
      <c r="D471" s="431"/>
      <c r="E471" s="431"/>
      <c r="F471" s="431"/>
      <c r="G471" s="431"/>
      <c r="H471" s="431"/>
      <c r="I471" s="431"/>
      <c r="J471" s="431"/>
      <c r="K471" s="431"/>
      <c r="L471" s="431"/>
      <c r="M471" s="431"/>
      <c r="N471" s="431"/>
      <c r="O471" s="431"/>
      <c r="P471" s="431"/>
      <c r="Q471" s="431"/>
      <c r="R471" s="432"/>
      <c r="S471" s="287"/>
      <c r="T471" s="287"/>
      <c r="U471" s="439" t="s">
        <v>716</v>
      </c>
      <c r="V471" s="440"/>
      <c r="W471" s="433" t="s">
        <v>3169</v>
      </c>
      <c r="X471" s="431"/>
      <c r="Y471" s="431"/>
      <c r="Z471" s="431"/>
      <c r="AA471" s="431"/>
      <c r="AB471" s="431"/>
      <c r="AC471" s="432"/>
      <c r="AD471" s="287"/>
      <c r="AE471" s="287"/>
      <c r="AF471" s="439" t="s">
        <v>716</v>
      </c>
      <c r="AG471" s="440"/>
      <c r="AH471" s="260" t="s">
        <v>636</v>
      </c>
      <c r="AI471" s="288" t="s">
        <v>3169</v>
      </c>
      <c r="AJ471" s="261" t="s">
        <v>3169</v>
      </c>
    </row>
    <row r="472" spans="1:36" ht="15.75" thickTop="1" x14ac:dyDescent="0.25">
      <c r="A472" s="262" t="s">
        <v>717</v>
      </c>
      <c r="B472" s="354">
        <v>1368.6407622854913</v>
      </c>
      <c r="C472" s="354">
        <v>398.21997774743551</v>
      </c>
      <c r="D472" s="354">
        <v>1.9808273483516601</v>
      </c>
      <c r="E472" s="354" t="s">
        <v>814</v>
      </c>
      <c r="F472" s="354">
        <v>2580.4423400000001</v>
      </c>
      <c r="G472" s="354" t="s">
        <v>534</v>
      </c>
      <c r="H472" s="354">
        <v>56029.164606593971</v>
      </c>
      <c r="I472" s="354" t="s">
        <v>534</v>
      </c>
      <c r="J472" s="354">
        <v>2093.1475999999998</v>
      </c>
      <c r="K472" s="354" t="s">
        <v>534</v>
      </c>
      <c r="L472" s="354" t="s">
        <v>814</v>
      </c>
      <c r="M472" s="354" t="s">
        <v>534</v>
      </c>
      <c r="N472" s="354" t="s">
        <v>534</v>
      </c>
      <c r="O472" s="354" t="s">
        <v>534</v>
      </c>
      <c r="P472" s="354" t="s">
        <v>534</v>
      </c>
      <c r="Q472" s="354">
        <v>117.73</v>
      </c>
      <c r="R472" s="354" t="s">
        <v>534</v>
      </c>
      <c r="S472" s="354" t="s">
        <v>814</v>
      </c>
      <c r="T472" s="354" t="s">
        <v>814</v>
      </c>
      <c r="U472" s="354">
        <v>1.6984600970478201</v>
      </c>
      <c r="V472" s="351" t="s">
        <v>196</v>
      </c>
      <c r="W472" s="354">
        <v>540.06916717032652</v>
      </c>
      <c r="X472" s="354">
        <v>206.85707686944318</v>
      </c>
      <c r="Y472" s="354">
        <v>9.0276703162196608</v>
      </c>
      <c r="Z472" s="354" t="s">
        <v>534</v>
      </c>
      <c r="AA472" s="354">
        <v>11.47912170919709</v>
      </c>
      <c r="AB472" s="354" t="s">
        <v>534</v>
      </c>
      <c r="AC472" s="354" t="s">
        <v>814</v>
      </c>
      <c r="AD472" s="354" t="s">
        <v>534</v>
      </c>
      <c r="AE472" s="354" t="s">
        <v>534</v>
      </c>
      <c r="AF472" s="354">
        <v>3.5894286775586801</v>
      </c>
      <c r="AG472" s="351" t="s">
        <v>196</v>
      </c>
      <c r="AH472" s="354">
        <v>7230.4559117999988</v>
      </c>
      <c r="AI472" s="354">
        <v>517.71056610324001</v>
      </c>
      <c r="AJ472" s="354">
        <v>28.530150025699999</v>
      </c>
    </row>
    <row r="473" spans="1:36" x14ac:dyDescent="0.25">
      <c r="A473" s="262" t="s">
        <v>718</v>
      </c>
      <c r="B473" s="354">
        <v>1354.0760204081632</v>
      </c>
      <c r="C473" s="354" t="s">
        <v>509</v>
      </c>
      <c r="D473" s="354" t="s">
        <v>509</v>
      </c>
      <c r="E473" s="354" t="s">
        <v>509</v>
      </c>
      <c r="F473" s="354" t="s">
        <v>509</v>
      </c>
      <c r="G473" s="354" t="s">
        <v>509</v>
      </c>
      <c r="H473" s="354" t="s">
        <v>509</v>
      </c>
      <c r="I473" s="354" t="s">
        <v>509</v>
      </c>
      <c r="J473" s="354" t="s">
        <v>509</v>
      </c>
      <c r="K473" s="354" t="s">
        <v>509</v>
      </c>
      <c r="L473" s="354" t="s">
        <v>509</v>
      </c>
      <c r="M473" s="354" t="s">
        <v>509</v>
      </c>
      <c r="N473" s="354" t="s">
        <v>509</v>
      </c>
      <c r="O473" s="354" t="s">
        <v>509</v>
      </c>
      <c r="P473" s="354" t="s">
        <v>509</v>
      </c>
      <c r="Q473" s="354" t="s">
        <v>509</v>
      </c>
      <c r="R473" s="354" t="s">
        <v>509</v>
      </c>
      <c r="S473" s="354" t="s">
        <v>509</v>
      </c>
      <c r="T473" s="354" t="s">
        <v>509</v>
      </c>
      <c r="U473" s="354" t="s">
        <v>509</v>
      </c>
      <c r="V473" s="351" t="s">
        <v>196</v>
      </c>
      <c r="W473" s="354" t="s">
        <v>509</v>
      </c>
      <c r="X473" s="354" t="s">
        <v>509</v>
      </c>
      <c r="Y473" s="354" t="s">
        <v>509</v>
      </c>
      <c r="Z473" s="354" t="s">
        <v>509</v>
      </c>
      <c r="AA473" s="354" t="s">
        <v>509</v>
      </c>
      <c r="AB473" s="354" t="s">
        <v>509</v>
      </c>
      <c r="AC473" s="354" t="s">
        <v>509</v>
      </c>
      <c r="AD473" s="354" t="s">
        <v>509</v>
      </c>
      <c r="AE473" s="354" t="s">
        <v>509</v>
      </c>
      <c r="AF473" s="354" t="s">
        <v>509</v>
      </c>
      <c r="AG473" s="351" t="s">
        <v>196</v>
      </c>
      <c r="AH473" s="354" t="s">
        <v>509</v>
      </c>
      <c r="AI473" s="354" t="s">
        <v>509</v>
      </c>
      <c r="AJ473" s="354" t="s">
        <v>509</v>
      </c>
    </row>
    <row r="474" spans="1:36" x14ac:dyDescent="0.25">
      <c r="A474" s="355" t="s">
        <v>719</v>
      </c>
      <c r="B474" s="354">
        <v>1354.0760204081632</v>
      </c>
      <c r="C474" s="354" t="s">
        <v>509</v>
      </c>
      <c r="D474" s="354" t="s">
        <v>509</v>
      </c>
      <c r="E474" s="354" t="s">
        <v>509</v>
      </c>
      <c r="F474" s="354" t="s">
        <v>509</v>
      </c>
      <c r="G474" s="354" t="s">
        <v>509</v>
      </c>
      <c r="H474" s="354" t="s">
        <v>509</v>
      </c>
      <c r="I474" s="354" t="s">
        <v>509</v>
      </c>
      <c r="J474" s="354" t="s">
        <v>509</v>
      </c>
      <c r="K474" s="354" t="s">
        <v>509</v>
      </c>
      <c r="L474" s="354" t="s">
        <v>509</v>
      </c>
      <c r="M474" s="354" t="s">
        <v>509</v>
      </c>
      <c r="N474" s="354" t="s">
        <v>509</v>
      </c>
      <c r="O474" s="354" t="s">
        <v>509</v>
      </c>
      <c r="P474" s="354" t="s">
        <v>509</v>
      </c>
      <c r="Q474" s="354" t="s">
        <v>509</v>
      </c>
      <c r="R474" s="354" t="s">
        <v>509</v>
      </c>
      <c r="S474" s="354" t="s">
        <v>509</v>
      </c>
      <c r="T474" s="354" t="s">
        <v>509</v>
      </c>
      <c r="U474" s="354" t="s">
        <v>509</v>
      </c>
      <c r="V474" s="351" t="s">
        <v>196</v>
      </c>
      <c r="W474" s="354" t="s">
        <v>509</v>
      </c>
      <c r="X474" s="354" t="s">
        <v>509</v>
      </c>
      <c r="Y474" s="354" t="s">
        <v>509</v>
      </c>
      <c r="Z474" s="354" t="s">
        <v>509</v>
      </c>
      <c r="AA474" s="354" t="s">
        <v>509</v>
      </c>
      <c r="AB474" s="354" t="s">
        <v>509</v>
      </c>
      <c r="AC474" s="354" t="s">
        <v>509</v>
      </c>
      <c r="AD474" s="354" t="s">
        <v>509</v>
      </c>
      <c r="AE474" s="354" t="s">
        <v>509</v>
      </c>
      <c r="AF474" s="354" t="s">
        <v>509</v>
      </c>
      <c r="AG474" s="351" t="s">
        <v>196</v>
      </c>
      <c r="AH474" s="354" t="s">
        <v>509</v>
      </c>
      <c r="AI474" s="354" t="s">
        <v>509</v>
      </c>
      <c r="AJ474" s="354" t="s">
        <v>509</v>
      </c>
    </row>
    <row r="475" spans="1:36" x14ac:dyDescent="0.25">
      <c r="A475" s="356" t="s">
        <v>720</v>
      </c>
      <c r="B475" s="354">
        <v>1354.0760204081632</v>
      </c>
      <c r="C475" s="354" t="s">
        <v>509</v>
      </c>
      <c r="D475" s="354" t="s">
        <v>509</v>
      </c>
      <c r="E475" s="354" t="s">
        <v>509</v>
      </c>
      <c r="F475" s="354" t="s">
        <v>509</v>
      </c>
      <c r="G475" s="354" t="s">
        <v>509</v>
      </c>
      <c r="H475" s="354" t="s">
        <v>509</v>
      </c>
      <c r="I475" s="354" t="s">
        <v>509</v>
      </c>
      <c r="J475" s="354" t="s">
        <v>509</v>
      </c>
      <c r="K475" s="354" t="s">
        <v>509</v>
      </c>
      <c r="L475" s="354" t="s">
        <v>509</v>
      </c>
      <c r="M475" s="354" t="s">
        <v>509</v>
      </c>
      <c r="N475" s="354" t="s">
        <v>509</v>
      </c>
      <c r="O475" s="354" t="s">
        <v>509</v>
      </c>
      <c r="P475" s="354" t="s">
        <v>509</v>
      </c>
      <c r="Q475" s="354" t="s">
        <v>509</v>
      </c>
      <c r="R475" s="354" t="s">
        <v>509</v>
      </c>
      <c r="S475" s="354" t="s">
        <v>509</v>
      </c>
      <c r="T475" s="354" t="s">
        <v>509</v>
      </c>
      <c r="U475" s="354" t="s">
        <v>509</v>
      </c>
      <c r="V475" s="351" t="s">
        <v>196</v>
      </c>
      <c r="W475" s="354" t="s">
        <v>509</v>
      </c>
      <c r="X475" s="354" t="s">
        <v>509</v>
      </c>
      <c r="Y475" s="354" t="s">
        <v>509</v>
      </c>
      <c r="Z475" s="354" t="s">
        <v>509</v>
      </c>
      <c r="AA475" s="354" t="s">
        <v>509</v>
      </c>
      <c r="AB475" s="354" t="s">
        <v>509</v>
      </c>
      <c r="AC475" s="354" t="s">
        <v>509</v>
      </c>
      <c r="AD475" s="354" t="s">
        <v>509</v>
      </c>
      <c r="AE475" s="354" t="s">
        <v>509</v>
      </c>
      <c r="AF475" s="354" t="s">
        <v>509</v>
      </c>
      <c r="AG475" s="351" t="s">
        <v>196</v>
      </c>
      <c r="AH475" s="354" t="s">
        <v>509</v>
      </c>
      <c r="AI475" s="354" t="s">
        <v>509</v>
      </c>
      <c r="AJ475" s="354" t="s">
        <v>509</v>
      </c>
    </row>
    <row r="476" spans="1:36" x14ac:dyDescent="0.25">
      <c r="A476" s="356" t="s">
        <v>721</v>
      </c>
      <c r="B476" s="354" t="s">
        <v>509</v>
      </c>
      <c r="C476" s="354" t="s">
        <v>509</v>
      </c>
      <c r="D476" s="354" t="s">
        <v>509</v>
      </c>
      <c r="E476" s="354" t="s">
        <v>509</v>
      </c>
      <c r="F476" s="354" t="s">
        <v>509</v>
      </c>
      <c r="G476" s="354" t="s">
        <v>509</v>
      </c>
      <c r="H476" s="354" t="s">
        <v>509</v>
      </c>
      <c r="I476" s="354" t="s">
        <v>509</v>
      </c>
      <c r="J476" s="354" t="s">
        <v>509</v>
      </c>
      <c r="K476" s="354" t="s">
        <v>509</v>
      </c>
      <c r="L476" s="354" t="s">
        <v>509</v>
      </c>
      <c r="M476" s="354" t="s">
        <v>509</v>
      </c>
      <c r="N476" s="354" t="s">
        <v>509</v>
      </c>
      <c r="O476" s="354" t="s">
        <v>509</v>
      </c>
      <c r="P476" s="354" t="s">
        <v>509</v>
      </c>
      <c r="Q476" s="354" t="s">
        <v>509</v>
      </c>
      <c r="R476" s="354" t="s">
        <v>509</v>
      </c>
      <c r="S476" s="354" t="s">
        <v>509</v>
      </c>
      <c r="T476" s="354" t="s">
        <v>509</v>
      </c>
      <c r="U476" s="354" t="s">
        <v>509</v>
      </c>
      <c r="V476" s="351" t="s">
        <v>196</v>
      </c>
      <c r="W476" s="354" t="s">
        <v>509</v>
      </c>
      <c r="X476" s="354" t="s">
        <v>509</v>
      </c>
      <c r="Y476" s="354" t="s">
        <v>509</v>
      </c>
      <c r="Z476" s="354" t="s">
        <v>509</v>
      </c>
      <c r="AA476" s="354" t="s">
        <v>509</v>
      </c>
      <c r="AB476" s="354" t="s">
        <v>509</v>
      </c>
      <c r="AC476" s="354" t="s">
        <v>509</v>
      </c>
      <c r="AD476" s="354" t="s">
        <v>509</v>
      </c>
      <c r="AE476" s="354" t="s">
        <v>509</v>
      </c>
      <c r="AF476" s="354" t="s">
        <v>509</v>
      </c>
      <c r="AG476" s="351" t="s">
        <v>196</v>
      </c>
      <c r="AH476" s="354" t="s">
        <v>509</v>
      </c>
      <c r="AI476" s="354" t="s">
        <v>509</v>
      </c>
      <c r="AJ476" s="354" t="s">
        <v>509</v>
      </c>
    </row>
    <row r="477" spans="1:36" x14ac:dyDescent="0.25">
      <c r="A477" s="355" t="s">
        <v>722</v>
      </c>
      <c r="B477" s="354" t="s">
        <v>509</v>
      </c>
      <c r="C477" s="354" t="s">
        <v>509</v>
      </c>
      <c r="D477" s="354" t="s">
        <v>509</v>
      </c>
      <c r="E477" s="354" t="s">
        <v>509</v>
      </c>
      <c r="F477" s="354" t="s">
        <v>509</v>
      </c>
      <c r="G477" s="354" t="s">
        <v>509</v>
      </c>
      <c r="H477" s="354" t="s">
        <v>509</v>
      </c>
      <c r="I477" s="354" t="s">
        <v>509</v>
      </c>
      <c r="J477" s="354" t="s">
        <v>509</v>
      </c>
      <c r="K477" s="354" t="s">
        <v>509</v>
      </c>
      <c r="L477" s="354" t="s">
        <v>509</v>
      </c>
      <c r="M477" s="354" t="s">
        <v>509</v>
      </c>
      <c r="N477" s="354" t="s">
        <v>509</v>
      </c>
      <c r="O477" s="354" t="s">
        <v>509</v>
      </c>
      <c r="P477" s="354" t="s">
        <v>509</v>
      </c>
      <c r="Q477" s="354" t="s">
        <v>509</v>
      </c>
      <c r="R477" s="354" t="s">
        <v>509</v>
      </c>
      <c r="S477" s="354" t="s">
        <v>509</v>
      </c>
      <c r="T477" s="354" t="s">
        <v>509</v>
      </c>
      <c r="U477" s="354" t="s">
        <v>509</v>
      </c>
      <c r="V477" s="351" t="s">
        <v>196</v>
      </c>
      <c r="W477" s="354" t="s">
        <v>509</v>
      </c>
      <c r="X477" s="354" t="s">
        <v>509</v>
      </c>
      <c r="Y477" s="354" t="s">
        <v>509</v>
      </c>
      <c r="Z477" s="354" t="s">
        <v>509</v>
      </c>
      <c r="AA477" s="354" t="s">
        <v>509</v>
      </c>
      <c r="AB477" s="354" t="s">
        <v>509</v>
      </c>
      <c r="AC477" s="354" t="s">
        <v>509</v>
      </c>
      <c r="AD477" s="354" t="s">
        <v>509</v>
      </c>
      <c r="AE477" s="354" t="s">
        <v>509</v>
      </c>
      <c r="AF477" s="354" t="s">
        <v>509</v>
      </c>
      <c r="AG477" s="351" t="s">
        <v>196</v>
      </c>
      <c r="AH477" s="354" t="s">
        <v>509</v>
      </c>
      <c r="AI477" s="354" t="s">
        <v>509</v>
      </c>
      <c r="AJ477" s="354" t="s">
        <v>509</v>
      </c>
    </row>
    <row r="478" spans="1:36" x14ac:dyDescent="0.25">
      <c r="A478" s="262" t="s">
        <v>723</v>
      </c>
      <c r="B478" s="354" t="s">
        <v>509</v>
      </c>
      <c r="C478" s="354" t="s">
        <v>509</v>
      </c>
      <c r="D478" s="354" t="s">
        <v>509</v>
      </c>
      <c r="E478" s="354" t="s">
        <v>509</v>
      </c>
      <c r="F478" s="354" t="s">
        <v>509</v>
      </c>
      <c r="G478" s="354" t="s">
        <v>509</v>
      </c>
      <c r="H478" s="354" t="s">
        <v>571</v>
      </c>
      <c r="I478" s="354" t="s">
        <v>509</v>
      </c>
      <c r="J478" s="354" t="s">
        <v>509</v>
      </c>
      <c r="K478" s="354" t="s">
        <v>509</v>
      </c>
      <c r="L478" s="354" t="s">
        <v>509</v>
      </c>
      <c r="M478" s="354" t="s">
        <v>509</v>
      </c>
      <c r="N478" s="354" t="s">
        <v>509</v>
      </c>
      <c r="O478" s="354" t="s">
        <v>509</v>
      </c>
      <c r="P478" s="354" t="s">
        <v>509</v>
      </c>
      <c r="Q478" s="354" t="s">
        <v>509</v>
      </c>
      <c r="R478" s="354" t="s">
        <v>509</v>
      </c>
      <c r="S478" s="354" t="s">
        <v>509</v>
      </c>
      <c r="T478" s="354" t="s">
        <v>509</v>
      </c>
      <c r="U478" s="354" t="s">
        <v>509</v>
      </c>
      <c r="V478" s="351" t="s">
        <v>196</v>
      </c>
      <c r="W478" s="354">
        <v>391.00292248704386</v>
      </c>
      <c r="X478" s="354">
        <v>45.101851511540602</v>
      </c>
      <c r="Y478" s="354" t="s">
        <v>509</v>
      </c>
      <c r="Z478" s="354" t="s">
        <v>509</v>
      </c>
      <c r="AA478" s="354" t="s">
        <v>509</v>
      </c>
      <c r="AB478" s="354" t="s">
        <v>509</v>
      </c>
      <c r="AC478" s="354" t="s">
        <v>509</v>
      </c>
      <c r="AD478" s="354" t="s">
        <v>509</v>
      </c>
      <c r="AE478" s="354" t="s">
        <v>509</v>
      </c>
      <c r="AF478" s="354" t="s">
        <v>509</v>
      </c>
      <c r="AG478" s="351" t="s">
        <v>196</v>
      </c>
      <c r="AH478" s="354" t="s">
        <v>509</v>
      </c>
      <c r="AI478" s="354">
        <v>120.41830440901001</v>
      </c>
      <c r="AJ478" s="354" t="s">
        <v>509</v>
      </c>
    </row>
    <row r="479" spans="1:36" x14ac:dyDescent="0.25">
      <c r="A479" s="355" t="s">
        <v>724</v>
      </c>
      <c r="B479" s="351" t="s">
        <v>196</v>
      </c>
      <c r="C479" s="351" t="s">
        <v>196</v>
      </c>
      <c r="D479" s="351" t="s">
        <v>196</v>
      </c>
      <c r="E479" s="351" t="s">
        <v>196</v>
      </c>
      <c r="F479" s="351" t="s">
        <v>196</v>
      </c>
      <c r="G479" s="351" t="s">
        <v>196</v>
      </c>
      <c r="H479" s="351" t="s">
        <v>196</v>
      </c>
      <c r="I479" s="351" t="s">
        <v>196</v>
      </c>
      <c r="J479" s="351" t="s">
        <v>196</v>
      </c>
      <c r="K479" s="351" t="s">
        <v>196</v>
      </c>
      <c r="L479" s="351" t="s">
        <v>196</v>
      </c>
      <c r="M479" s="351" t="s">
        <v>196</v>
      </c>
      <c r="N479" s="351" t="s">
        <v>196</v>
      </c>
      <c r="O479" s="351" t="s">
        <v>196</v>
      </c>
      <c r="P479" s="351" t="s">
        <v>196</v>
      </c>
      <c r="Q479" s="351" t="s">
        <v>196</v>
      </c>
      <c r="R479" s="351" t="s">
        <v>196</v>
      </c>
      <c r="S479" s="351" t="s">
        <v>196</v>
      </c>
      <c r="T479" s="351" t="s">
        <v>196</v>
      </c>
      <c r="U479" s="351" t="s">
        <v>196</v>
      </c>
      <c r="V479" s="351" t="s">
        <v>196</v>
      </c>
      <c r="W479" s="354">
        <v>391.00292248704386</v>
      </c>
      <c r="X479" s="354">
        <v>45.101851511540602</v>
      </c>
      <c r="Y479" s="354" t="s">
        <v>509</v>
      </c>
      <c r="Z479" s="354" t="s">
        <v>509</v>
      </c>
      <c r="AA479" s="354" t="s">
        <v>509</v>
      </c>
      <c r="AB479" s="354" t="s">
        <v>509</v>
      </c>
      <c r="AC479" s="354" t="s">
        <v>509</v>
      </c>
      <c r="AD479" s="354" t="s">
        <v>509</v>
      </c>
      <c r="AE479" s="354" t="s">
        <v>509</v>
      </c>
      <c r="AF479" s="354" t="s">
        <v>509</v>
      </c>
      <c r="AG479" s="351" t="s">
        <v>196</v>
      </c>
      <c r="AH479" s="351" t="s">
        <v>196</v>
      </c>
      <c r="AI479" s="354" t="s">
        <v>509</v>
      </c>
      <c r="AJ479" s="351" t="s">
        <v>196</v>
      </c>
    </row>
    <row r="480" spans="1:36" x14ac:dyDescent="0.25">
      <c r="A480" s="355" t="s">
        <v>725</v>
      </c>
      <c r="B480" s="354" t="s">
        <v>509</v>
      </c>
      <c r="C480" s="354" t="s">
        <v>509</v>
      </c>
      <c r="D480" s="354" t="s">
        <v>509</v>
      </c>
      <c r="E480" s="354" t="s">
        <v>509</v>
      </c>
      <c r="F480" s="354" t="s">
        <v>509</v>
      </c>
      <c r="G480" s="354" t="s">
        <v>509</v>
      </c>
      <c r="H480" s="354" t="s">
        <v>538</v>
      </c>
      <c r="I480" s="354" t="s">
        <v>509</v>
      </c>
      <c r="J480" s="354" t="s">
        <v>509</v>
      </c>
      <c r="K480" s="354" t="s">
        <v>509</v>
      </c>
      <c r="L480" s="354" t="s">
        <v>509</v>
      </c>
      <c r="M480" s="354" t="s">
        <v>509</v>
      </c>
      <c r="N480" s="354" t="s">
        <v>509</v>
      </c>
      <c r="O480" s="354" t="s">
        <v>509</v>
      </c>
      <c r="P480" s="354" t="s">
        <v>509</v>
      </c>
      <c r="Q480" s="354" t="s">
        <v>509</v>
      </c>
      <c r="R480" s="354" t="s">
        <v>509</v>
      </c>
      <c r="S480" s="354" t="s">
        <v>509</v>
      </c>
      <c r="T480" s="354" t="s">
        <v>509</v>
      </c>
      <c r="U480" s="354" t="s">
        <v>509</v>
      </c>
      <c r="V480" s="351" t="s">
        <v>196</v>
      </c>
      <c r="W480" s="354" t="s">
        <v>509</v>
      </c>
      <c r="X480" s="354" t="s">
        <v>509</v>
      </c>
      <c r="Y480" s="354" t="s">
        <v>509</v>
      </c>
      <c r="Z480" s="354" t="s">
        <v>509</v>
      </c>
      <c r="AA480" s="354" t="s">
        <v>509</v>
      </c>
      <c r="AB480" s="354" t="s">
        <v>509</v>
      </c>
      <c r="AC480" s="354" t="s">
        <v>509</v>
      </c>
      <c r="AD480" s="354" t="s">
        <v>509</v>
      </c>
      <c r="AE480" s="354" t="s">
        <v>509</v>
      </c>
      <c r="AF480" s="354" t="s">
        <v>509</v>
      </c>
      <c r="AG480" s="351" t="s">
        <v>196</v>
      </c>
      <c r="AH480" s="354" t="s">
        <v>509</v>
      </c>
      <c r="AI480" s="354">
        <v>120.41830440900908</v>
      </c>
      <c r="AJ480" s="351" t="s">
        <v>196</v>
      </c>
    </row>
    <row r="481" spans="1:36" x14ac:dyDescent="0.25">
      <c r="A481" s="357" t="s">
        <v>726</v>
      </c>
      <c r="B481" s="354" t="s">
        <v>509</v>
      </c>
      <c r="C481" s="354" t="s">
        <v>509</v>
      </c>
      <c r="D481" s="354" t="s">
        <v>509</v>
      </c>
      <c r="E481" s="354" t="s">
        <v>509</v>
      </c>
      <c r="F481" s="354" t="s">
        <v>509</v>
      </c>
      <c r="G481" s="354" t="s">
        <v>509</v>
      </c>
      <c r="H481" s="354" t="s">
        <v>509</v>
      </c>
      <c r="I481" s="354" t="s">
        <v>509</v>
      </c>
      <c r="J481" s="354" t="s">
        <v>509</v>
      </c>
      <c r="K481" s="354" t="s">
        <v>509</v>
      </c>
      <c r="L481" s="354" t="s">
        <v>509</v>
      </c>
      <c r="M481" s="354" t="s">
        <v>509</v>
      </c>
      <c r="N481" s="354" t="s">
        <v>509</v>
      </c>
      <c r="O481" s="354" t="s">
        <v>509</v>
      </c>
      <c r="P481" s="354" t="s">
        <v>509</v>
      </c>
      <c r="Q481" s="354" t="s">
        <v>509</v>
      </c>
      <c r="R481" s="354" t="s">
        <v>509</v>
      </c>
      <c r="S481" s="354" t="s">
        <v>509</v>
      </c>
      <c r="T481" s="354" t="s">
        <v>509</v>
      </c>
      <c r="U481" s="354" t="s">
        <v>509</v>
      </c>
      <c r="V481" s="351" t="s">
        <v>196</v>
      </c>
      <c r="W481" s="354" t="s">
        <v>509</v>
      </c>
      <c r="X481" s="354" t="s">
        <v>509</v>
      </c>
      <c r="Y481" s="354" t="s">
        <v>509</v>
      </c>
      <c r="Z481" s="354" t="s">
        <v>509</v>
      </c>
      <c r="AA481" s="354" t="s">
        <v>509</v>
      </c>
      <c r="AB481" s="354" t="s">
        <v>509</v>
      </c>
      <c r="AC481" s="354" t="s">
        <v>509</v>
      </c>
      <c r="AD481" s="354" t="s">
        <v>509</v>
      </c>
      <c r="AE481" s="354" t="s">
        <v>509</v>
      </c>
      <c r="AF481" s="354" t="s">
        <v>509</v>
      </c>
      <c r="AG481" s="351" t="s">
        <v>196</v>
      </c>
      <c r="AH481" s="354" t="s">
        <v>509</v>
      </c>
      <c r="AI481" s="354" t="s">
        <v>509</v>
      </c>
      <c r="AJ481" s="354" t="s">
        <v>509</v>
      </c>
    </row>
    <row r="482" spans="1:36" x14ac:dyDescent="0.25">
      <c r="A482" s="358" t="s">
        <v>664</v>
      </c>
      <c r="B482" s="354">
        <v>13.68474187732811</v>
      </c>
      <c r="C482" s="354">
        <v>0.90067774743551998</v>
      </c>
      <c r="D482" s="354">
        <v>1.9808273483516601</v>
      </c>
      <c r="E482" s="354" t="s">
        <v>3166</v>
      </c>
      <c r="F482" s="354" t="s">
        <v>3166</v>
      </c>
      <c r="G482" s="354" t="s">
        <v>608</v>
      </c>
      <c r="H482" s="354">
        <v>9.5065939709600006E-3</v>
      </c>
      <c r="I482" s="354" t="s">
        <v>608</v>
      </c>
      <c r="J482" s="354" t="s">
        <v>3166</v>
      </c>
      <c r="K482" s="354" t="s">
        <v>608</v>
      </c>
      <c r="L482" s="354" t="s">
        <v>3166</v>
      </c>
      <c r="M482" s="354" t="s">
        <v>608</v>
      </c>
      <c r="N482" s="354" t="s">
        <v>608</v>
      </c>
      <c r="O482" s="354" t="s">
        <v>608</v>
      </c>
      <c r="P482" s="354" t="s">
        <v>608</v>
      </c>
      <c r="Q482" s="354" t="s">
        <v>3166</v>
      </c>
      <c r="R482" s="354" t="s">
        <v>608</v>
      </c>
      <c r="S482" s="354" t="s">
        <v>3166</v>
      </c>
      <c r="T482" s="354" t="s">
        <v>3166</v>
      </c>
      <c r="U482" s="354">
        <v>1.6984600970478201</v>
      </c>
      <c r="V482" s="351" t="s">
        <v>196</v>
      </c>
      <c r="W482" s="354">
        <v>146.62879409508059</v>
      </c>
      <c r="X482" s="354">
        <v>161.75522535790259</v>
      </c>
      <c r="Y482" s="354">
        <v>9.0276703162196608</v>
      </c>
      <c r="Z482" s="354" t="s">
        <v>608</v>
      </c>
      <c r="AA482" s="354">
        <v>11.47912170919709</v>
      </c>
      <c r="AB482" s="354" t="s">
        <v>608</v>
      </c>
      <c r="AC482" s="354" t="s">
        <v>3166</v>
      </c>
      <c r="AD482" s="354" t="s">
        <v>608</v>
      </c>
      <c r="AE482" s="354" t="s">
        <v>608</v>
      </c>
      <c r="AF482" s="354">
        <v>3.5894286775586801</v>
      </c>
      <c r="AG482" s="351" t="s">
        <v>196</v>
      </c>
      <c r="AH482" s="354" t="s">
        <v>608</v>
      </c>
      <c r="AI482" s="354">
        <v>31.103247907929191</v>
      </c>
      <c r="AJ482" s="354">
        <v>28.530150025703989</v>
      </c>
    </row>
    <row r="483" spans="1:36" x14ac:dyDescent="0.25">
      <c r="A483" s="355" t="s">
        <v>665</v>
      </c>
      <c r="B483" s="354">
        <v>13.671467518190029</v>
      </c>
      <c r="C483" s="354">
        <v>0.90067774743551998</v>
      </c>
      <c r="D483" s="354">
        <v>1.9808273483516601</v>
      </c>
      <c r="E483" s="354" t="s">
        <v>538</v>
      </c>
      <c r="F483" s="354" t="s">
        <v>538</v>
      </c>
      <c r="G483" s="354" t="s">
        <v>538</v>
      </c>
      <c r="H483" s="354">
        <v>9.5065939709600006E-3</v>
      </c>
      <c r="I483" s="354" t="s">
        <v>538</v>
      </c>
      <c r="J483" s="354" t="s">
        <v>538</v>
      </c>
      <c r="K483" s="354" t="s">
        <v>538</v>
      </c>
      <c r="L483" s="354" t="s">
        <v>538</v>
      </c>
      <c r="M483" s="354" t="s">
        <v>538</v>
      </c>
      <c r="N483" s="354" t="s">
        <v>538</v>
      </c>
      <c r="O483" s="354" t="s">
        <v>538</v>
      </c>
      <c r="P483" s="354" t="s">
        <v>538</v>
      </c>
      <c r="Q483" s="354" t="s">
        <v>538</v>
      </c>
      <c r="R483" s="354" t="s">
        <v>538</v>
      </c>
      <c r="S483" s="354" t="s">
        <v>538</v>
      </c>
      <c r="T483" s="354" t="s">
        <v>538</v>
      </c>
      <c r="U483" s="354" t="s">
        <v>536</v>
      </c>
      <c r="V483" s="351" t="s">
        <v>196</v>
      </c>
      <c r="W483" s="354">
        <v>146.16040121254008</v>
      </c>
      <c r="X483" s="354">
        <v>161.67811829648733</v>
      </c>
      <c r="Y483" s="354">
        <v>8.9719417447910903</v>
      </c>
      <c r="Z483" s="354" t="s">
        <v>538</v>
      </c>
      <c r="AA483" s="354">
        <v>11.42114438969833</v>
      </c>
      <c r="AB483" s="354" t="s">
        <v>538</v>
      </c>
      <c r="AC483" s="354" t="s">
        <v>538</v>
      </c>
      <c r="AD483" s="354" t="s">
        <v>538</v>
      </c>
      <c r="AE483" s="354" t="s">
        <v>538</v>
      </c>
      <c r="AF483" s="354">
        <v>1.1055156889200001E-3</v>
      </c>
      <c r="AG483" s="351" t="s">
        <v>196</v>
      </c>
      <c r="AH483" s="354" t="s">
        <v>536</v>
      </c>
      <c r="AI483" s="354">
        <v>30.668042743204541</v>
      </c>
      <c r="AJ483" s="354">
        <v>28.530150025703989</v>
      </c>
    </row>
    <row r="484" spans="1:36" x14ac:dyDescent="0.25">
      <c r="A484" s="355" t="s">
        <v>666</v>
      </c>
      <c r="B484" s="354" t="s">
        <v>536</v>
      </c>
      <c r="C484" s="354" t="s">
        <v>536</v>
      </c>
      <c r="D484" s="354" t="s">
        <v>536</v>
      </c>
      <c r="E484" s="354" t="s">
        <v>536</v>
      </c>
      <c r="F484" s="354" t="s">
        <v>536</v>
      </c>
      <c r="G484" s="354" t="s">
        <v>536</v>
      </c>
      <c r="H484" s="354" t="s">
        <v>536</v>
      </c>
      <c r="I484" s="354" t="s">
        <v>536</v>
      </c>
      <c r="J484" s="354" t="s">
        <v>536</v>
      </c>
      <c r="K484" s="354" t="s">
        <v>536</v>
      </c>
      <c r="L484" s="354" t="s">
        <v>536</v>
      </c>
      <c r="M484" s="354" t="s">
        <v>536</v>
      </c>
      <c r="N484" s="354" t="s">
        <v>536</v>
      </c>
      <c r="O484" s="354" t="s">
        <v>536</v>
      </c>
      <c r="P484" s="354" t="s">
        <v>536</v>
      </c>
      <c r="Q484" s="354" t="s">
        <v>536</v>
      </c>
      <c r="R484" s="354" t="s">
        <v>536</v>
      </c>
      <c r="S484" s="354" t="s">
        <v>536</v>
      </c>
      <c r="T484" s="354" t="s">
        <v>536</v>
      </c>
      <c r="U484" s="354" t="s">
        <v>536</v>
      </c>
      <c r="V484" s="351" t="s">
        <v>196</v>
      </c>
      <c r="W484" s="354" t="s">
        <v>536</v>
      </c>
      <c r="X484" s="354" t="s">
        <v>536</v>
      </c>
      <c r="Y484" s="354" t="s">
        <v>536</v>
      </c>
      <c r="Z484" s="354" t="s">
        <v>536</v>
      </c>
      <c r="AA484" s="354" t="s">
        <v>536</v>
      </c>
      <c r="AB484" s="354" t="s">
        <v>536</v>
      </c>
      <c r="AC484" s="354" t="s">
        <v>536</v>
      </c>
      <c r="AD484" s="354" t="s">
        <v>536</v>
      </c>
      <c r="AE484" s="354" t="s">
        <v>536</v>
      </c>
      <c r="AF484" s="354" t="s">
        <v>536</v>
      </c>
      <c r="AG484" s="351" t="s">
        <v>196</v>
      </c>
      <c r="AH484" s="354" t="s">
        <v>536</v>
      </c>
      <c r="AI484" s="354" t="s">
        <v>536</v>
      </c>
      <c r="AJ484" s="354" t="s">
        <v>536</v>
      </c>
    </row>
    <row r="485" spans="1:36" x14ac:dyDescent="0.25">
      <c r="A485" s="355" t="s">
        <v>667</v>
      </c>
      <c r="B485" s="354">
        <v>6.9672162809399996E-3</v>
      </c>
      <c r="C485" s="354" t="s">
        <v>536</v>
      </c>
      <c r="D485" s="354" t="s">
        <v>536</v>
      </c>
      <c r="E485" s="354" t="s">
        <v>536</v>
      </c>
      <c r="F485" s="354" t="s">
        <v>536</v>
      </c>
      <c r="G485" s="354" t="s">
        <v>536</v>
      </c>
      <c r="H485" s="354" t="s">
        <v>536</v>
      </c>
      <c r="I485" s="354" t="s">
        <v>536</v>
      </c>
      <c r="J485" s="354" t="s">
        <v>536</v>
      </c>
      <c r="K485" s="354" t="s">
        <v>536</v>
      </c>
      <c r="L485" s="354" t="s">
        <v>536</v>
      </c>
      <c r="M485" s="354" t="s">
        <v>536</v>
      </c>
      <c r="N485" s="354" t="s">
        <v>536</v>
      </c>
      <c r="O485" s="354" t="s">
        <v>536</v>
      </c>
      <c r="P485" s="354" t="s">
        <v>536</v>
      </c>
      <c r="Q485" s="354" t="s">
        <v>536</v>
      </c>
      <c r="R485" s="354" t="s">
        <v>536</v>
      </c>
      <c r="S485" s="354" t="s">
        <v>536</v>
      </c>
      <c r="T485" s="354" t="s">
        <v>536</v>
      </c>
      <c r="U485" s="354" t="s">
        <v>536</v>
      </c>
      <c r="V485" s="351" t="s">
        <v>196</v>
      </c>
      <c r="W485" s="354">
        <v>0.41169288254051001</v>
      </c>
      <c r="X485" s="354">
        <v>5.0035632843830002E-2</v>
      </c>
      <c r="Y485" s="354" t="s">
        <v>536</v>
      </c>
      <c r="Z485" s="354" t="s">
        <v>536</v>
      </c>
      <c r="AA485" s="354">
        <v>3.9874807019000001E-4</v>
      </c>
      <c r="AB485" s="354" t="s">
        <v>536</v>
      </c>
      <c r="AC485" s="354" t="s">
        <v>536</v>
      </c>
      <c r="AD485" s="354" t="s">
        <v>536</v>
      </c>
      <c r="AE485" s="354" t="s">
        <v>536</v>
      </c>
      <c r="AF485" s="354" t="s">
        <v>536</v>
      </c>
      <c r="AG485" s="351" t="s">
        <v>196</v>
      </c>
      <c r="AH485" s="354" t="s">
        <v>536</v>
      </c>
      <c r="AI485" s="354" t="s">
        <v>538</v>
      </c>
      <c r="AJ485" s="354" t="s">
        <v>538</v>
      </c>
    </row>
    <row r="486" spans="1:36" x14ac:dyDescent="0.25">
      <c r="A486" s="355" t="s">
        <v>668</v>
      </c>
      <c r="B486" s="354" t="s">
        <v>511</v>
      </c>
      <c r="C486" s="354" t="s">
        <v>511</v>
      </c>
      <c r="D486" s="354" t="s">
        <v>538</v>
      </c>
      <c r="E486" s="354" t="s">
        <v>511</v>
      </c>
      <c r="F486" s="354" t="s">
        <v>511</v>
      </c>
      <c r="G486" s="354" t="s">
        <v>538</v>
      </c>
      <c r="H486" s="354" t="s">
        <v>511</v>
      </c>
      <c r="I486" s="354" t="s">
        <v>538</v>
      </c>
      <c r="J486" s="354" t="s">
        <v>511</v>
      </c>
      <c r="K486" s="354" t="s">
        <v>538</v>
      </c>
      <c r="L486" s="354" t="s">
        <v>511</v>
      </c>
      <c r="M486" s="354" t="s">
        <v>538</v>
      </c>
      <c r="N486" s="354" t="s">
        <v>538</v>
      </c>
      <c r="O486" s="354" t="s">
        <v>538</v>
      </c>
      <c r="P486" s="354" t="s">
        <v>538</v>
      </c>
      <c r="Q486" s="354" t="s">
        <v>511</v>
      </c>
      <c r="R486" s="354" t="s">
        <v>538</v>
      </c>
      <c r="S486" s="354" t="s">
        <v>511</v>
      </c>
      <c r="T486" s="354" t="s">
        <v>511</v>
      </c>
      <c r="U486" s="354">
        <v>1.6984600970478201</v>
      </c>
      <c r="V486" s="351" t="s">
        <v>196</v>
      </c>
      <c r="W486" s="354" t="s">
        <v>511</v>
      </c>
      <c r="X486" s="354" t="s">
        <v>511</v>
      </c>
      <c r="Y486" s="354" t="s">
        <v>538</v>
      </c>
      <c r="Z486" s="354" t="s">
        <v>538</v>
      </c>
      <c r="AA486" s="354" t="s">
        <v>538</v>
      </c>
      <c r="AB486" s="354" t="s">
        <v>538</v>
      </c>
      <c r="AC486" s="354" t="s">
        <v>511</v>
      </c>
      <c r="AD486" s="354" t="s">
        <v>538</v>
      </c>
      <c r="AE486" s="354" t="s">
        <v>538</v>
      </c>
      <c r="AF486" s="354">
        <v>3.5883231618697602</v>
      </c>
      <c r="AG486" s="351" t="s">
        <v>196</v>
      </c>
      <c r="AH486" s="354" t="s">
        <v>538</v>
      </c>
      <c r="AI486" s="354">
        <v>0.34476945043893997</v>
      </c>
      <c r="AJ486" s="354" t="s">
        <v>538</v>
      </c>
    </row>
    <row r="487" spans="1:36" x14ac:dyDescent="0.25">
      <c r="A487" s="355" t="s">
        <v>3481</v>
      </c>
      <c r="B487" s="354">
        <v>6.3071428571400004E-3</v>
      </c>
      <c r="C487" s="354" t="s">
        <v>536</v>
      </c>
      <c r="D487" s="354" t="s">
        <v>536</v>
      </c>
      <c r="E487" s="354" t="s">
        <v>536</v>
      </c>
      <c r="F487" s="354" t="s">
        <v>536</v>
      </c>
      <c r="G487" s="354" t="s">
        <v>536</v>
      </c>
      <c r="H487" s="354" t="s">
        <v>536</v>
      </c>
      <c r="I487" s="354" t="s">
        <v>536</v>
      </c>
      <c r="J487" s="354" t="s">
        <v>536</v>
      </c>
      <c r="K487" s="354" t="s">
        <v>536</v>
      </c>
      <c r="L487" s="354" t="s">
        <v>536</v>
      </c>
      <c r="M487" s="354" t="s">
        <v>536</v>
      </c>
      <c r="N487" s="354" t="s">
        <v>536</v>
      </c>
      <c r="O487" s="354" t="s">
        <v>536</v>
      </c>
      <c r="P487" s="354" t="s">
        <v>536</v>
      </c>
      <c r="Q487" s="354" t="s">
        <v>536</v>
      </c>
      <c r="R487" s="354" t="s">
        <v>536</v>
      </c>
      <c r="S487" s="354" t="s">
        <v>536</v>
      </c>
      <c r="T487" s="354" t="s">
        <v>536</v>
      </c>
      <c r="U487" s="354" t="s">
        <v>536</v>
      </c>
      <c r="V487" s="351" t="s">
        <v>196</v>
      </c>
      <c r="W487" s="354">
        <v>5.67E-2</v>
      </c>
      <c r="X487" s="354">
        <v>2.7071428571429999E-2</v>
      </c>
      <c r="Y487" s="354">
        <v>5.5728571428570003E-2</v>
      </c>
      <c r="Z487" s="354" t="s">
        <v>536</v>
      </c>
      <c r="AA487" s="354">
        <v>5.7578571428570001E-2</v>
      </c>
      <c r="AB487" s="354" t="s">
        <v>536</v>
      </c>
      <c r="AC487" s="354" t="s">
        <v>536</v>
      </c>
      <c r="AD487" s="354" t="s">
        <v>536</v>
      </c>
      <c r="AE487" s="354" t="s">
        <v>536</v>
      </c>
      <c r="AF487" s="354" t="s">
        <v>536</v>
      </c>
      <c r="AG487" s="351" t="s">
        <v>196</v>
      </c>
      <c r="AH487" s="354" t="s">
        <v>536</v>
      </c>
      <c r="AI487" s="354">
        <v>9.0435714285709998E-2</v>
      </c>
      <c r="AJ487" s="354" t="s">
        <v>538</v>
      </c>
    </row>
    <row r="488" spans="1:36" x14ac:dyDescent="0.25">
      <c r="A488" s="330" t="s">
        <v>669</v>
      </c>
      <c r="B488" s="354">
        <v>0.88</v>
      </c>
      <c r="C488" s="354">
        <v>397.31929999999994</v>
      </c>
      <c r="D488" s="354" t="s">
        <v>509</v>
      </c>
      <c r="E488" s="354" t="s">
        <v>509</v>
      </c>
      <c r="F488" s="354">
        <v>2580.4423400000001</v>
      </c>
      <c r="G488" s="354" t="s">
        <v>509</v>
      </c>
      <c r="H488" s="354">
        <v>56029.155100000004</v>
      </c>
      <c r="I488" s="354" t="s">
        <v>509</v>
      </c>
      <c r="J488" s="354">
        <v>2093.1475999999998</v>
      </c>
      <c r="K488" s="354" t="s">
        <v>509</v>
      </c>
      <c r="L488" s="354" t="s">
        <v>509</v>
      </c>
      <c r="M488" s="354" t="s">
        <v>509</v>
      </c>
      <c r="N488" s="354" t="s">
        <v>509</v>
      </c>
      <c r="O488" s="354" t="s">
        <v>509</v>
      </c>
      <c r="P488" s="354" t="s">
        <v>509</v>
      </c>
      <c r="Q488" s="354">
        <v>117.73</v>
      </c>
      <c r="R488" s="354" t="s">
        <v>509</v>
      </c>
      <c r="S488" s="354" t="s">
        <v>509</v>
      </c>
      <c r="T488" s="354" t="s">
        <v>509</v>
      </c>
      <c r="U488" s="354" t="s">
        <v>509</v>
      </c>
      <c r="V488" s="351" t="s">
        <v>196</v>
      </c>
      <c r="W488" s="354">
        <v>2.1192000000000002</v>
      </c>
      <c r="X488" s="354" t="s">
        <v>509</v>
      </c>
      <c r="Y488" s="354" t="s">
        <v>509</v>
      </c>
      <c r="Z488" s="354" t="s">
        <v>509</v>
      </c>
      <c r="AA488" s="354" t="s">
        <v>509</v>
      </c>
      <c r="AB488" s="354" t="s">
        <v>509</v>
      </c>
      <c r="AC488" s="354" t="s">
        <v>509</v>
      </c>
      <c r="AD488" s="354" t="s">
        <v>509</v>
      </c>
      <c r="AE488" s="354" t="s">
        <v>509</v>
      </c>
      <c r="AF488" s="354" t="s">
        <v>509</v>
      </c>
      <c r="AG488" s="351" t="s">
        <v>196</v>
      </c>
      <c r="AH488" s="354">
        <v>7230.4559117999988</v>
      </c>
      <c r="AI488" s="354" t="s">
        <v>509</v>
      </c>
      <c r="AJ488" s="354" t="s">
        <v>509</v>
      </c>
    </row>
    <row r="489" spans="1:36" x14ac:dyDescent="0.25">
      <c r="A489" s="355" t="s">
        <v>670</v>
      </c>
      <c r="B489" s="354" t="s">
        <v>509</v>
      </c>
      <c r="C489" s="354">
        <v>397.31929999999994</v>
      </c>
      <c r="D489" s="354" t="s">
        <v>509</v>
      </c>
      <c r="E489" s="354" t="s">
        <v>509</v>
      </c>
      <c r="F489" s="354">
        <v>2549.6623400000003</v>
      </c>
      <c r="G489" s="354" t="s">
        <v>509</v>
      </c>
      <c r="H489" s="354">
        <v>49042.255100000002</v>
      </c>
      <c r="I489" s="354" t="s">
        <v>509</v>
      </c>
      <c r="J489" s="354">
        <v>2093.1475999999998</v>
      </c>
      <c r="K489" s="354" t="s">
        <v>509</v>
      </c>
      <c r="L489" s="354" t="s">
        <v>509</v>
      </c>
      <c r="M489" s="354" t="s">
        <v>509</v>
      </c>
      <c r="N489" s="354" t="s">
        <v>509</v>
      </c>
      <c r="O489" s="354" t="s">
        <v>509</v>
      </c>
      <c r="P489" s="354" t="s">
        <v>509</v>
      </c>
      <c r="Q489" s="354">
        <v>99.33</v>
      </c>
      <c r="R489" s="354" t="s">
        <v>509</v>
      </c>
      <c r="S489" s="354" t="s">
        <v>509</v>
      </c>
      <c r="T489" s="354" t="s">
        <v>509</v>
      </c>
      <c r="U489" s="354" t="s">
        <v>509</v>
      </c>
      <c r="V489" s="351" t="s">
        <v>196</v>
      </c>
      <c r="W489" s="354" t="s">
        <v>509</v>
      </c>
      <c r="X489" s="354" t="s">
        <v>509</v>
      </c>
      <c r="Y489" s="354" t="s">
        <v>509</v>
      </c>
      <c r="Z489" s="354" t="s">
        <v>509</v>
      </c>
      <c r="AA489" s="354" t="s">
        <v>509</v>
      </c>
      <c r="AB489" s="354" t="s">
        <v>509</v>
      </c>
      <c r="AC489" s="354" t="s">
        <v>509</v>
      </c>
      <c r="AD489" s="354" t="s">
        <v>509</v>
      </c>
      <c r="AE489" s="354" t="s">
        <v>509</v>
      </c>
      <c r="AF489" s="354" t="s">
        <v>509</v>
      </c>
      <c r="AG489" s="351" t="s">
        <v>196</v>
      </c>
      <c r="AH489" s="354" t="s">
        <v>3167</v>
      </c>
      <c r="AI489" s="354" t="s">
        <v>509</v>
      </c>
      <c r="AJ489" s="354" t="s">
        <v>509</v>
      </c>
    </row>
    <row r="490" spans="1:36" x14ac:dyDescent="0.25">
      <c r="A490" s="355" t="s">
        <v>671</v>
      </c>
      <c r="B490" s="354" t="s">
        <v>509</v>
      </c>
      <c r="C490" s="354" t="s">
        <v>509</v>
      </c>
      <c r="D490" s="354" t="s">
        <v>509</v>
      </c>
      <c r="E490" s="354" t="s">
        <v>509</v>
      </c>
      <c r="F490" s="354" t="s">
        <v>509</v>
      </c>
      <c r="G490" s="354" t="s">
        <v>509</v>
      </c>
      <c r="H490" s="354">
        <v>1019.4</v>
      </c>
      <c r="I490" s="354" t="s">
        <v>509</v>
      </c>
      <c r="J490" s="354" t="s">
        <v>509</v>
      </c>
      <c r="K490" s="354" t="s">
        <v>509</v>
      </c>
      <c r="L490" s="354" t="s">
        <v>509</v>
      </c>
      <c r="M490" s="354" t="s">
        <v>509</v>
      </c>
      <c r="N490" s="354" t="s">
        <v>509</v>
      </c>
      <c r="O490" s="354" t="s">
        <v>509</v>
      </c>
      <c r="P490" s="354" t="s">
        <v>509</v>
      </c>
      <c r="Q490" s="354" t="s">
        <v>509</v>
      </c>
      <c r="R490" s="354" t="s">
        <v>509</v>
      </c>
      <c r="S490" s="354" t="s">
        <v>509</v>
      </c>
      <c r="T490" s="354" t="s">
        <v>509</v>
      </c>
      <c r="U490" s="354" t="s">
        <v>509</v>
      </c>
      <c r="V490" s="351" t="s">
        <v>196</v>
      </c>
      <c r="W490" s="354" t="s">
        <v>509</v>
      </c>
      <c r="X490" s="354" t="s">
        <v>509</v>
      </c>
      <c r="Y490" s="354" t="s">
        <v>509</v>
      </c>
      <c r="Z490" s="354" t="s">
        <v>509</v>
      </c>
      <c r="AA490" s="354" t="s">
        <v>509</v>
      </c>
      <c r="AB490" s="354" t="s">
        <v>509</v>
      </c>
      <c r="AC490" s="354" t="s">
        <v>509</v>
      </c>
      <c r="AD490" s="354" t="s">
        <v>509</v>
      </c>
      <c r="AE490" s="354" t="s">
        <v>509</v>
      </c>
      <c r="AF490" s="354" t="s">
        <v>509</v>
      </c>
      <c r="AG490" s="351" t="s">
        <v>196</v>
      </c>
      <c r="AH490" s="354" t="s">
        <v>511</v>
      </c>
      <c r="AI490" s="354" t="s">
        <v>509</v>
      </c>
      <c r="AJ490" s="354" t="s">
        <v>509</v>
      </c>
    </row>
    <row r="491" spans="1:36" x14ac:dyDescent="0.25">
      <c r="A491" s="355" t="s">
        <v>672</v>
      </c>
      <c r="B491" s="354">
        <v>0.88</v>
      </c>
      <c r="C491" s="354" t="s">
        <v>509</v>
      </c>
      <c r="D491" s="354" t="s">
        <v>509</v>
      </c>
      <c r="E491" s="354" t="s">
        <v>509</v>
      </c>
      <c r="F491" s="354">
        <v>30.78</v>
      </c>
      <c r="G491" s="354" t="s">
        <v>509</v>
      </c>
      <c r="H491" s="354" t="s">
        <v>509</v>
      </c>
      <c r="I491" s="354" t="s">
        <v>509</v>
      </c>
      <c r="J491" s="354" t="s">
        <v>509</v>
      </c>
      <c r="K491" s="354" t="s">
        <v>509</v>
      </c>
      <c r="L491" s="354" t="s">
        <v>509</v>
      </c>
      <c r="M491" s="354" t="s">
        <v>509</v>
      </c>
      <c r="N491" s="354" t="s">
        <v>509</v>
      </c>
      <c r="O491" s="354" t="s">
        <v>509</v>
      </c>
      <c r="P491" s="354" t="s">
        <v>509</v>
      </c>
      <c r="Q491" s="354">
        <v>18.399999999999999</v>
      </c>
      <c r="R491" s="354" t="s">
        <v>509</v>
      </c>
      <c r="S491" s="354" t="s">
        <v>509</v>
      </c>
      <c r="T491" s="354" t="s">
        <v>509</v>
      </c>
      <c r="U491" s="354" t="s">
        <v>509</v>
      </c>
      <c r="V491" s="351" t="s">
        <v>196</v>
      </c>
      <c r="W491" s="354">
        <v>2.1192000000000002</v>
      </c>
      <c r="X491" s="354" t="s">
        <v>509</v>
      </c>
      <c r="Y491" s="354" t="s">
        <v>509</v>
      </c>
      <c r="Z491" s="354" t="s">
        <v>509</v>
      </c>
      <c r="AA491" s="354" t="s">
        <v>509</v>
      </c>
      <c r="AB491" s="354" t="s">
        <v>509</v>
      </c>
      <c r="AC491" s="354" t="s">
        <v>509</v>
      </c>
      <c r="AD491" s="354" t="s">
        <v>509</v>
      </c>
      <c r="AE491" s="354" t="s">
        <v>509</v>
      </c>
      <c r="AF491" s="354" t="s">
        <v>509</v>
      </c>
      <c r="AG491" s="351" t="s">
        <v>196</v>
      </c>
      <c r="AH491" s="354" t="s">
        <v>511</v>
      </c>
      <c r="AI491" s="354" t="s">
        <v>509</v>
      </c>
      <c r="AJ491" s="354" t="s">
        <v>509</v>
      </c>
    </row>
    <row r="492" spans="1:36" x14ac:dyDescent="0.25">
      <c r="A492" s="355" t="s">
        <v>673</v>
      </c>
      <c r="B492" s="354" t="s">
        <v>509</v>
      </c>
      <c r="C492" s="354" t="s">
        <v>509</v>
      </c>
      <c r="D492" s="354" t="s">
        <v>509</v>
      </c>
      <c r="E492" s="354" t="s">
        <v>509</v>
      </c>
      <c r="F492" s="354" t="s">
        <v>509</v>
      </c>
      <c r="G492" s="354" t="s">
        <v>509</v>
      </c>
      <c r="H492" s="354">
        <v>5967.5</v>
      </c>
      <c r="I492" s="354" t="s">
        <v>509</v>
      </c>
      <c r="J492" s="354" t="s">
        <v>509</v>
      </c>
      <c r="K492" s="354" t="s">
        <v>509</v>
      </c>
      <c r="L492" s="354" t="s">
        <v>509</v>
      </c>
      <c r="M492" s="354" t="s">
        <v>509</v>
      </c>
      <c r="N492" s="354" t="s">
        <v>509</v>
      </c>
      <c r="O492" s="354" t="s">
        <v>509</v>
      </c>
      <c r="P492" s="354" t="s">
        <v>509</v>
      </c>
      <c r="Q492" s="354" t="s">
        <v>509</v>
      </c>
      <c r="R492" s="354" t="s">
        <v>509</v>
      </c>
      <c r="S492" s="354" t="s">
        <v>509</v>
      </c>
      <c r="T492" s="354" t="s">
        <v>509</v>
      </c>
      <c r="U492" s="354" t="s">
        <v>509</v>
      </c>
      <c r="V492" s="351" t="s">
        <v>196</v>
      </c>
      <c r="W492" s="354" t="s">
        <v>509</v>
      </c>
      <c r="X492" s="354" t="s">
        <v>509</v>
      </c>
      <c r="Y492" s="354" t="s">
        <v>509</v>
      </c>
      <c r="Z492" s="354" t="s">
        <v>509</v>
      </c>
      <c r="AA492" s="354" t="s">
        <v>509</v>
      </c>
      <c r="AB492" s="354" t="s">
        <v>509</v>
      </c>
      <c r="AC492" s="354" t="s">
        <v>509</v>
      </c>
      <c r="AD492" s="354" t="s">
        <v>509</v>
      </c>
      <c r="AE492" s="354" t="s">
        <v>509</v>
      </c>
      <c r="AF492" s="354" t="s">
        <v>509</v>
      </c>
      <c r="AG492" s="351" t="s">
        <v>196</v>
      </c>
      <c r="AH492" s="354" t="s">
        <v>583</v>
      </c>
      <c r="AI492" s="354" t="s">
        <v>509</v>
      </c>
      <c r="AJ492" s="354" t="s">
        <v>509</v>
      </c>
    </row>
    <row r="493" spans="1:36" x14ac:dyDescent="0.25">
      <c r="A493" s="355" t="s">
        <v>674</v>
      </c>
      <c r="B493" s="354" t="s">
        <v>509</v>
      </c>
      <c r="C493" s="354" t="s">
        <v>509</v>
      </c>
      <c r="D493" s="354" t="s">
        <v>509</v>
      </c>
      <c r="E493" s="354" t="s">
        <v>509</v>
      </c>
      <c r="F493" s="354" t="s">
        <v>509</v>
      </c>
      <c r="G493" s="354" t="s">
        <v>509</v>
      </c>
      <c r="H493" s="354" t="s">
        <v>509</v>
      </c>
      <c r="I493" s="354" t="s">
        <v>509</v>
      </c>
      <c r="J493" s="354" t="s">
        <v>509</v>
      </c>
      <c r="K493" s="354" t="s">
        <v>509</v>
      </c>
      <c r="L493" s="354" t="s">
        <v>509</v>
      </c>
      <c r="M493" s="354" t="s">
        <v>509</v>
      </c>
      <c r="N493" s="354" t="s">
        <v>509</v>
      </c>
      <c r="O493" s="354" t="s">
        <v>509</v>
      </c>
      <c r="P493" s="354" t="s">
        <v>509</v>
      </c>
      <c r="Q493" s="354" t="s">
        <v>509</v>
      </c>
      <c r="R493" s="354" t="s">
        <v>509</v>
      </c>
      <c r="S493" s="354" t="s">
        <v>509</v>
      </c>
      <c r="T493" s="354" t="s">
        <v>509</v>
      </c>
      <c r="U493" s="354" t="s">
        <v>509</v>
      </c>
      <c r="V493" s="351" t="s">
        <v>196</v>
      </c>
      <c r="W493" s="354" t="s">
        <v>509</v>
      </c>
      <c r="X493" s="354" t="s">
        <v>509</v>
      </c>
      <c r="Y493" s="354" t="s">
        <v>509</v>
      </c>
      <c r="Z493" s="354" t="s">
        <v>509</v>
      </c>
      <c r="AA493" s="354" t="s">
        <v>509</v>
      </c>
      <c r="AB493" s="354" t="s">
        <v>509</v>
      </c>
      <c r="AC493" s="354" t="s">
        <v>509</v>
      </c>
      <c r="AD493" s="354" t="s">
        <v>509</v>
      </c>
      <c r="AE493" s="354" t="s">
        <v>509</v>
      </c>
      <c r="AF493" s="354" t="s">
        <v>509</v>
      </c>
      <c r="AG493" s="351" t="s">
        <v>196</v>
      </c>
      <c r="AH493" s="354" t="s">
        <v>511</v>
      </c>
      <c r="AI493" s="354" t="s">
        <v>509</v>
      </c>
      <c r="AJ493" s="354" t="s">
        <v>509</v>
      </c>
    </row>
    <row r="494" spans="1:36" x14ac:dyDescent="0.25">
      <c r="A494" s="357" t="s">
        <v>675</v>
      </c>
      <c r="B494" s="354" t="s">
        <v>509</v>
      </c>
      <c r="C494" s="354" t="s">
        <v>509</v>
      </c>
      <c r="D494" s="354" t="s">
        <v>509</v>
      </c>
      <c r="E494" s="354" t="s">
        <v>509</v>
      </c>
      <c r="F494" s="354" t="s">
        <v>509</v>
      </c>
      <c r="G494" s="354" t="s">
        <v>509</v>
      </c>
      <c r="H494" s="354" t="s">
        <v>509</v>
      </c>
      <c r="I494" s="354" t="s">
        <v>509</v>
      </c>
      <c r="J494" s="354" t="s">
        <v>509</v>
      </c>
      <c r="K494" s="354" t="s">
        <v>509</v>
      </c>
      <c r="L494" s="354" t="s">
        <v>509</v>
      </c>
      <c r="M494" s="354" t="s">
        <v>509</v>
      </c>
      <c r="N494" s="354" t="s">
        <v>509</v>
      </c>
      <c r="O494" s="354" t="s">
        <v>509</v>
      </c>
      <c r="P494" s="354" t="s">
        <v>509</v>
      </c>
      <c r="Q494" s="354" t="s">
        <v>509</v>
      </c>
      <c r="R494" s="354" t="s">
        <v>509</v>
      </c>
      <c r="S494" s="354" t="s">
        <v>509</v>
      </c>
      <c r="T494" s="354" t="s">
        <v>509</v>
      </c>
      <c r="U494" s="354" t="s">
        <v>509</v>
      </c>
      <c r="V494" s="351" t="s">
        <v>196</v>
      </c>
      <c r="W494" s="354" t="s">
        <v>509</v>
      </c>
      <c r="X494" s="354" t="s">
        <v>509</v>
      </c>
      <c r="Y494" s="354" t="s">
        <v>509</v>
      </c>
      <c r="Z494" s="354" t="s">
        <v>509</v>
      </c>
      <c r="AA494" s="354" t="s">
        <v>509</v>
      </c>
      <c r="AB494" s="354" t="s">
        <v>509</v>
      </c>
      <c r="AC494" s="354" t="s">
        <v>509</v>
      </c>
      <c r="AD494" s="354" t="s">
        <v>509</v>
      </c>
      <c r="AE494" s="354" t="s">
        <v>509</v>
      </c>
      <c r="AF494" s="354" t="s">
        <v>509</v>
      </c>
      <c r="AG494" s="351" t="s">
        <v>196</v>
      </c>
      <c r="AH494" s="354">
        <v>7230.4559117999988</v>
      </c>
      <c r="AI494" s="354" t="s">
        <v>509</v>
      </c>
      <c r="AJ494" s="354" t="s">
        <v>509</v>
      </c>
    </row>
    <row r="495" spans="1:36" x14ac:dyDescent="0.25">
      <c r="A495" s="359" t="s">
        <v>676</v>
      </c>
      <c r="B495" s="354" t="s">
        <v>509</v>
      </c>
      <c r="C495" s="354" t="s">
        <v>509</v>
      </c>
      <c r="D495" s="354" t="s">
        <v>509</v>
      </c>
      <c r="E495" s="354" t="s">
        <v>509</v>
      </c>
      <c r="F495" s="354" t="s">
        <v>509</v>
      </c>
      <c r="G495" s="354" t="s">
        <v>509</v>
      </c>
      <c r="H495" s="354" t="s">
        <v>509</v>
      </c>
      <c r="I495" s="354" t="s">
        <v>509</v>
      </c>
      <c r="J495" s="354" t="s">
        <v>509</v>
      </c>
      <c r="K495" s="354" t="s">
        <v>509</v>
      </c>
      <c r="L495" s="354" t="s">
        <v>509</v>
      </c>
      <c r="M495" s="354" t="s">
        <v>509</v>
      </c>
      <c r="N495" s="354" t="s">
        <v>509</v>
      </c>
      <c r="O495" s="354" t="s">
        <v>509</v>
      </c>
      <c r="P495" s="354" t="s">
        <v>509</v>
      </c>
      <c r="Q495" s="354" t="s">
        <v>509</v>
      </c>
      <c r="R495" s="354" t="s">
        <v>509</v>
      </c>
      <c r="S495" s="354" t="s">
        <v>509</v>
      </c>
      <c r="T495" s="354" t="s">
        <v>509</v>
      </c>
      <c r="U495" s="354" t="s">
        <v>509</v>
      </c>
      <c r="V495" s="351" t="s">
        <v>196</v>
      </c>
      <c r="W495" s="354">
        <v>0.31825058820208002</v>
      </c>
      <c r="X495" s="354" t="s">
        <v>509</v>
      </c>
      <c r="Y495" s="354" t="s">
        <v>509</v>
      </c>
      <c r="Z495" s="354" t="s">
        <v>509</v>
      </c>
      <c r="AA495" s="354" t="s">
        <v>509</v>
      </c>
      <c r="AB495" s="354" t="s">
        <v>509</v>
      </c>
      <c r="AC495" s="354" t="s">
        <v>509</v>
      </c>
      <c r="AD495" s="354" t="s">
        <v>509</v>
      </c>
      <c r="AE495" s="354" t="s">
        <v>509</v>
      </c>
      <c r="AF495" s="354" t="s">
        <v>509</v>
      </c>
      <c r="AG495" s="351" t="s">
        <v>196</v>
      </c>
      <c r="AH495" s="354" t="s">
        <v>509</v>
      </c>
      <c r="AI495" s="354">
        <v>366.18901378629999</v>
      </c>
      <c r="AJ495" s="354" t="s">
        <v>509</v>
      </c>
    </row>
    <row r="496" spans="1:36" x14ac:dyDescent="0.25">
      <c r="A496" s="355" t="s">
        <v>677</v>
      </c>
      <c r="B496" s="354" t="s">
        <v>509</v>
      </c>
      <c r="C496" s="354" t="s">
        <v>509</v>
      </c>
      <c r="D496" s="354" t="s">
        <v>509</v>
      </c>
      <c r="E496" s="354" t="s">
        <v>509</v>
      </c>
      <c r="F496" s="354" t="s">
        <v>509</v>
      </c>
      <c r="G496" s="354" t="s">
        <v>509</v>
      </c>
      <c r="H496" s="354" t="s">
        <v>509</v>
      </c>
      <c r="I496" s="354" t="s">
        <v>509</v>
      </c>
      <c r="J496" s="354" t="s">
        <v>509</v>
      </c>
      <c r="K496" s="354" t="s">
        <v>509</v>
      </c>
      <c r="L496" s="354" t="s">
        <v>509</v>
      </c>
      <c r="M496" s="354" t="s">
        <v>509</v>
      </c>
      <c r="N496" s="354" t="s">
        <v>509</v>
      </c>
      <c r="O496" s="354" t="s">
        <v>509</v>
      </c>
      <c r="P496" s="354" t="s">
        <v>509</v>
      </c>
      <c r="Q496" s="354" t="s">
        <v>509</v>
      </c>
      <c r="R496" s="354" t="s">
        <v>509</v>
      </c>
      <c r="S496" s="354" t="s">
        <v>509</v>
      </c>
      <c r="T496" s="354" t="s">
        <v>509</v>
      </c>
      <c r="U496" s="354" t="s">
        <v>509</v>
      </c>
      <c r="V496" s="351" t="s">
        <v>196</v>
      </c>
      <c r="W496" s="354">
        <v>0.31825058820208002</v>
      </c>
      <c r="X496" s="354" t="s">
        <v>509</v>
      </c>
      <c r="Y496" s="354" t="s">
        <v>509</v>
      </c>
      <c r="Z496" s="354" t="s">
        <v>509</v>
      </c>
      <c r="AA496" s="354" t="s">
        <v>509</v>
      </c>
      <c r="AB496" s="354" t="s">
        <v>509</v>
      </c>
      <c r="AC496" s="354" t="s">
        <v>509</v>
      </c>
      <c r="AD496" s="354" t="s">
        <v>509</v>
      </c>
      <c r="AE496" s="354" t="s">
        <v>509</v>
      </c>
      <c r="AF496" s="354" t="s">
        <v>509</v>
      </c>
      <c r="AG496" s="351" t="s">
        <v>196</v>
      </c>
      <c r="AH496" s="354" t="s">
        <v>509</v>
      </c>
      <c r="AI496" s="354">
        <v>366.18901378630005</v>
      </c>
      <c r="AJ496" s="354" t="s">
        <v>509</v>
      </c>
    </row>
    <row r="497" spans="1:36" x14ac:dyDescent="0.25">
      <c r="A497" s="355" t="s">
        <v>3482</v>
      </c>
      <c r="B497" s="351" t="s">
        <v>196</v>
      </c>
      <c r="C497" s="351" t="s">
        <v>196</v>
      </c>
      <c r="D497" s="351" t="s">
        <v>196</v>
      </c>
      <c r="E497" s="351" t="s">
        <v>196</v>
      </c>
      <c r="F497" s="351" t="s">
        <v>196</v>
      </c>
      <c r="G497" s="351" t="s">
        <v>196</v>
      </c>
      <c r="H497" s="351" t="s">
        <v>196</v>
      </c>
      <c r="I497" s="351" t="s">
        <v>196</v>
      </c>
      <c r="J497" s="351" t="s">
        <v>196</v>
      </c>
      <c r="K497" s="351" t="s">
        <v>196</v>
      </c>
      <c r="L497" s="351" t="s">
        <v>196</v>
      </c>
      <c r="M497" s="351" t="s">
        <v>196</v>
      </c>
      <c r="N497" s="351" t="s">
        <v>196</v>
      </c>
      <c r="O497" s="351" t="s">
        <v>196</v>
      </c>
      <c r="P497" s="351" t="s">
        <v>196</v>
      </c>
      <c r="Q497" s="351" t="s">
        <v>196</v>
      </c>
      <c r="R497" s="351" t="s">
        <v>196</v>
      </c>
      <c r="S497" s="351" t="s">
        <v>196</v>
      </c>
      <c r="T497" s="351" t="s">
        <v>196</v>
      </c>
      <c r="U497" s="351" t="s">
        <v>196</v>
      </c>
      <c r="V497" s="351" t="s">
        <v>196</v>
      </c>
      <c r="W497" s="354" t="s">
        <v>509</v>
      </c>
      <c r="X497" s="354" t="s">
        <v>509</v>
      </c>
      <c r="Y497" s="354" t="s">
        <v>509</v>
      </c>
      <c r="Z497" s="354" t="s">
        <v>509</v>
      </c>
      <c r="AA497" s="354" t="s">
        <v>509</v>
      </c>
      <c r="AB497" s="354" t="s">
        <v>509</v>
      </c>
      <c r="AC497" s="354" t="s">
        <v>509</v>
      </c>
      <c r="AD497" s="354" t="s">
        <v>509</v>
      </c>
      <c r="AE497" s="354" t="s">
        <v>509</v>
      </c>
      <c r="AF497" s="354" t="s">
        <v>509</v>
      </c>
      <c r="AG497" s="351" t="s">
        <v>196</v>
      </c>
      <c r="AH497" s="351" t="s">
        <v>196</v>
      </c>
      <c r="AI497" s="354" t="s">
        <v>536</v>
      </c>
      <c r="AJ497" s="351" t="s">
        <v>196</v>
      </c>
    </row>
    <row r="498" spans="1:36" x14ac:dyDescent="0.25">
      <c r="A498" s="355" t="s">
        <v>678</v>
      </c>
      <c r="B498" s="354" t="s">
        <v>509</v>
      </c>
      <c r="C498" s="354" t="s">
        <v>509</v>
      </c>
      <c r="D498" s="354" t="s">
        <v>509</v>
      </c>
      <c r="E498" s="354" t="s">
        <v>509</v>
      </c>
      <c r="F498" s="354" t="s">
        <v>509</v>
      </c>
      <c r="G498" s="354" t="s">
        <v>509</v>
      </c>
      <c r="H498" s="354" t="s">
        <v>509</v>
      </c>
      <c r="I498" s="354" t="s">
        <v>509</v>
      </c>
      <c r="J498" s="354" t="s">
        <v>509</v>
      </c>
      <c r="K498" s="354" t="s">
        <v>509</v>
      </c>
      <c r="L498" s="354" t="s">
        <v>509</v>
      </c>
      <c r="M498" s="354" t="s">
        <v>509</v>
      </c>
      <c r="N498" s="354" t="s">
        <v>509</v>
      </c>
      <c r="O498" s="354" t="s">
        <v>509</v>
      </c>
      <c r="P498" s="354" t="s">
        <v>509</v>
      </c>
      <c r="Q498" s="354" t="s">
        <v>509</v>
      </c>
      <c r="R498" s="354" t="s">
        <v>509</v>
      </c>
      <c r="S498" s="354" t="s">
        <v>509</v>
      </c>
      <c r="T498" s="354" t="s">
        <v>509</v>
      </c>
      <c r="U498" s="354" t="s">
        <v>509</v>
      </c>
      <c r="V498" s="351" t="s">
        <v>196</v>
      </c>
      <c r="W498" s="354" t="s">
        <v>509</v>
      </c>
      <c r="X498" s="354" t="s">
        <v>509</v>
      </c>
      <c r="Y498" s="354" t="s">
        <v>509</v>
      </c>
      <c r="Z498" s="354" t="s">
        <v>509</v>
      </c>
      <c r="AA498" s="354" t="s">
        <v>509</v>
      </c>
      <c r="AB498" s="354" t="s">
        <v>509</v>
      </c>
      <c r="AC498" s="354" t="s">
        <v>509</v>
      </c>
      <c r="AD498" s="354" t="s">
        <v>509</v>
      </c>
      <c r="AE498" s="354" t="s">
        <v>509</v>
      </c>
      <c r="AF498" s="354" t="s">
        <v>509</v>
      </c>
      <c r="AG498" s="351" t="s">
        <v>196</v>
      </c>
      <c r="AH498" s="354" t="s">
        <v>509</v>
      </c>
      <c r="AI498" s="354" t="s">
        <v>509</v>
      </c>
      <c r="AJ498" s="354" t="s">
        <v>509</v>
      </c>
    </row>
    <row r="499" spans="1:36" x14ac:dyDescent="0.25">
      <c r="A499" s="263" t="s">
        <v>727</v>
      </c>
      <c r="B499" s="354" t="s">
        <v>543</v>
      </c>
      <c r="C499" s="354" t="s">
        <v>509</v>
      </c>
      <c r="D499" s="354" t="s">
        <v>509</v>
      </c>
      <c r="E499" s="354" t="s">
        <v>509</v>
      </c>
      <c r="F499" s="354" t="s">
        <v>509</v>
      </c>
      <c r="G499" s="354" t="s">
        <v>509</v>
      </c>
      <c r="H499" s="354" t="s">
        <v>509</v>
      </c>
      <c r="I499" s="354" t="s">
        <v>509</v>
      </c>
      <c r="J499" s="354" t="s">
        <v>509</v>
      </c>
      <c r="K499" s="354" t="s">
        <v>509</v>
      </c>
      <c r="L499" s="354" t="s">
        <v>509</v>
      </c>
      <c r="M499" s="354" t="s">
        <v>509</v>
      </c>
      <c r="N499" s="354" t="s">
        <v>509</v>
      </c>
      <c r="O499" s="354" t="s">
        <v>509</v>
      </c>
      <c r="P499" s="354" t="s">
        <v>509</v>
      </c>
      <c r="Q499" s="354" t="s">
        <v>509</v>
      </c>
      <c r="R499" s="354" t="s">
        <v>509</v>
      </c>
      <c r="S499" s="354" t="s">
        <v>509</v>
      </c>
      <c r="T499" s="354" t="s">
        <v>509</v>
      </c>
      <c r="U499" s="354" t="s">
        <v>509</v>
      </c>
      <c r="V499" s="351" t="s">
        <v>196</v>
      </c>
      <c r="W499" s="354" t="s">
        <v>543</v>
      </c>
      <c r="X499" s="354" t="s">
        <v>543</v>
      </c>
      <c r="Y499" s="354" t="s">
        <v>543</v>
      </c>
      <c r="Z499" s="354" t="s">
        <v>509</v>
      </c>
      <c r="AA499" s="354" t="s">
        <v>543</v>
      </c>
      <c r="AB499" s="354" t="s">
        <v>509</v>
      </c>
      <c r="AC499" s="354" t="s">
        <v>509</v>
      </c>
      <c r="AD499" s="354" t="s">
        <v>509</v>
      </c>
      <c r="AE499" s="354" t="s">
        <v>509</v>
      </c>
      <c r="AF499" s="354" t="s">
        <v>509</v>
      </c>
      <c r="AG499" s="351" t="s">
        <v>196</v>
      </c>
      <c r="AH499" s="354" t="s">
        <v>509</v>
      </c>
      <c r="AI499" s="354" t="s">
        <v>543</v>
      </c>
      <c r="AJ499" s="354" t="s">
        <v>543</v>
      </c>
    </row>
    <row r="500" spans="1:36" x14ac:dyDescent="0.25">
      <c r="A500" s="360" t="s">
        <v>728</v>
      </c>
      <c r="B500" s="354" t="s">
        <v>543</v>
      </c>
      <c r="C500" s="354" t="s">
        <v>509</v>
      </c>
      <c r="D500" s="354" t="s">
        <v>509</v>
      </c>
      <c r="E500" s="354" t="s">
        <v>509</v>
      </c>
      <c r="F500" s="354" t="s">
        <v>509</v>
      </c>
      <c r="G500" s="354" t="s">
        <v>509</v>
      </c>
      <c r="H500" s="354" t="s">
        <v>509</v>
      </c>
      <c r="I500" s="354" t="s">
        <v>509</v>
      </c>
      <c r="J500" s="354" t="s">
        <v>509</v>
      </c>
      <c r="K500" s="354" t="s">
        <v>509</v>
      </c>
      <c r="L500" s="354" t="s">
        <v>509</v>
      </c>
      <c r="M500" s="354" t="s">
        <v>509</v>
      </c>
      <c r="N500" s="354" t="s">
        <v>509</v>
      </c>
      <c r="O500" s="354" t="s">
        <v>509</v>
      </c>
      <c r="P500" s="354" t="s">
        <v>509</v>
      </c>
      <c r="Q500" s="354" t="s">
        <v>509</v>
      </c>
      <c r="R500" s="354" t="s">
        <v>509</v>
      </c>
      <c r="S500" s="354" t="s">
        <v>509</v>
      </c>
      <c r="T500" s="354" t="s">
        <v>509</v>
      </c>
      <c r="U500" s="354" t="s">
        <v>509</v>
      </c>
      <c r="V500" s="351" t="s">
        <v>196</v>
      </c>
      <c r="W500" s="354" t="s">
        <v>543</v>
      </c>
      <c r="X500" s="354" t="s">
        <v>543</v>
      </c>
      <c r="Y500" s="354" t="s">
        <v>543</v>
      </c>
      <c r="Z500" s="354" t="s">
        <v>509</v>
      </c>
      <c r="AA500" s="354" t="s">
        <v>543</v>
      </c>
      <c r="AB500" s="354" t="s">
        <v>509</v>
      </c>
      <c r="AC500" s="354" t="s">
        <v>509</v>
      </c>
      <c r="AD500" s="354" t="s">
        <v>509</v>
      </c>
      <c r="AE500" s="354" t="s">
        <v>509</v>
      </c>
      <c r="AF500" s="354" t="s">
        <v>509</v>
      </c>
      <c r="AG500" s="351" t="s">
        <v>196</v>
      </c>
      <c r="AH500" s="354" t="s">
        <v>509</v>
      </c>
      <c r="AI500" s="354" t="s">
        <v>543</v>
      </c>
      <c r="AJ500" s="354" t="s">
        <v>543</v>
      </c>
    </row>
    <row r="501" spans="1:36" ht="15.75" customHeight="1" thickBot="1" x14ac:dyDescent="0.3">
      <c r="A501" s="264" t="s">
        <v>729</v>
      </c>
      <c r="B501" s="439" t="s">
        <v>716</v>
      </c>
      <c r="C501" s="441"/>
      <c r="D501" s="441"/>
      <c r="E501" s="441"/>
      <c r="F501" s="441"/>
      <c r="G501" s="441"/>
      <c r="H501" s="441"/>
      <c r="I501" s="441"/>
      <c r="J501" s="441"/>
      <c r="K501" s="441"/>
      <c r="L501" s="441"/>
      <c r="M501" s="441"/>
      <c r="N501" s="441"/>
      <c r="O501" s="441"/>
      <c r="P501" s="441"/>
      <c r="Q501" s="441"/>
      <c r="R501" s="441"/>
      <c r="S501" s="441"/>
      <c r="T501" s="441"/>
      <c r="U501" s="441"/>
      <c r="V501" s="441"/>
      <c r="W501" s="441"/>
      <c r="X501" s="441"/>
      <c r="Y501" s="441"/>
      <c r="Z501" s="441"/>
      <c r="AA501" s="441"/>
      <c r="AB501" s="441"/>
      <c r="AC501" s="441"/>
      <c r="AD501" s="441"/>
      <c r="AE501" s="441"/>
      <c r="AF501" s="441"/>
      <c r="AG501" s="441"/>
      <c r="AH501" s="441"/>
      <c r="AI501" s="441"/>
      <c r="AJ501" s="442"/>
    </row>
    <row r="502" spans="1:36" ht="15.75" thickTop="1" x14ac:dyDescent="0.25">
      <c r="A502" s="262" t="s">
        <v>730</v>
      </c>
      <c r="B502" s="354">
        <v>20255.88328182527</v>
      </c>
      <c r="C502" s="354">
        <v>268.79848497951895</v>
      </c>
      <c r="D502" s="354">
        <v>0.18223611604834999</v>
      </c>
      <c r="E502" s="354" t="s">
        <v>814</v>
      </c>
      <c r="F502" s="354">
        <v>9031.5481900000013</v>
      </c>
      <c r="G502" s="354" t="s">
        <v>534</v>
      </c>
      <c r="H502" s="354">
        <v>80121.705387429378</v>
      </c>
      <c r="I502" s="354" t="s">
        <v>534</v>
      </c>
      <c r="J502" s="354">
        <v>9356.369772</v>
      </c>
      <c r="K502" s="354" t="s">
        <v>534</v>
      </c>
      <c r="L502" s="354" t="s">
        <v>814</v>
      </c>
      <c r="M502" s="354" t="s">
        <v>534</v>
      </c>
      <c r="N502" s="354" t="s">
        <v>534</v>
      </c>
      <c r="O502" s="354" t="s">
        <v>534</v>
      </c>
      <c r="P502" s="354" t="s">
        <v>534</v>
      </c>
      <c r="Q502" s="354">
        <v>1154.9313</v>
      </c>
      <c r="R502" s="354" t="s">
        <v>534</v>
      </c>
      <c r="S502" s="354" t="s">
        <v>814</v>
      </c>
      <c r="T502" s="354" t="s">
        <v>814</v>
      </c>
      <c r="U502" s="354">
        <v>1.6984600970478201</v>
      </c>
      <c r="V502" s="351" t="s">
        <v>196</v>
      </c>
      <c r="W502" s="354">
        <v>3991.1111453887138</v>
      </c>
      <c r="X502" s="354">
        <v>2523.6563378072069</v>
      </c>
      <c r="Y502" s="354">
        <v>79.714328892219598</v>
      </c>
      <c r="Z502" s="354" t="s">
        <v>534</v>
      </c>
      <c r="AA502" s="354">
        <v>118.23495360473002</v>
      </c>
      <c r="AB502" s="354" t="s">
        <v>534</v>
      </c>
      <c r="AC502" s="354" t="s">
        <v>814</v>
      </c>
      <c r="AD502" s="354" t="s">
        <v>534</v>
      </c>
      <c r="AE502" s="354" t="s">
        <v>534</v>
      </c>
      <c r="AF502" s="354">
        <v>3.5894286775586801</v>
      </c>
      <c r="AG502" s="351" t="s">
        <v>196</v>
      </c>
      <c r="AH502" s="354">
        <v>7230.4559117999988</v>
      </c>
      <c r="AI502" s="354">
        <v>11803.800907153873</v>
      </c>
      <c r="AJ502" s="354">
        <v>490.71858044203998</v>
      </c>
    </row>
    <row r="503" spans="1:36" x14ac:dyDescent="0.25">
      <c r="A503" s="361" t="s">
        <v>731</v>
      </c>
      <c r="B503" s="354">
        <v>20040.325102040817</v>
      </c>
      <c r="C503" s="354" t="s">
        <v>509</v>
      </c>
      <c r="D503" s="354" t="s">
        <v>509</v>
      </c>
      <c r="E503" s="354" t="s">
        <v>509</v>
      </c>
      <c r="F503" s="354" t="s">
        <v>509</v>
      </c>
      <c r="G503" s="354" t="s">
        <v>509</v>
      </c>
      <c r="H503" s="354" t="s">
        <v>509</v>
      </c>
      <c r="I503" s="354" t="s">
        <v>509</v>
      </c>
      <c r="J503" s="354" t="s">
        <v>509</v>
      </c>
      <c r="K503" s="354" t="s">
        <v>509</v>
      </c>
      <c r="L503" s="354" t="s">
        <v>509</v>
      </c>
      <c r="M503" s="354" t="s">
        <v>509</v>
      </c>
      <c r="N503" s="354" t="s">
        <v>509</v>
      </c>
      <c r="O503" s="354" t="s">
        <v>509</v>
      </c>
      <c r="P503" s="354" t="s">
        <v>509</v>
      </c>
      <c r="Q503" s="354" t="s">
        <v>509</v>
      </c>
      <c r="R503" s="354" t="s">
        <v>509</v>
      </c>
      <c r="S503" s="354" t="s">
        <v>509</v>
      </c>
      <c r="T503" s="354" t="s">
        <v>509</v>
      </c>
      <c r="U503" s="354" t="s">
        <v>509</v>
      </c>
      <c r="V503" s="351" t="s">
        <v>196</v>
      </c>
      <c r="W503" s="354" t="s">
        <v>509</v>
      </c>
      <c r="X503" s="354" t="s">
        <v>509</v>
      </c>
      <c r="Y503" s="354" t="s">
        <v>509</v>
      </c>
      <c r="Z503" s="354" t="s">
        <v>509</v>
      </c>
      <c r="AA503" s="354" t="s">
        <v>509</v>
      </c>
      <c r="AB503" s="354" t="s">
        <v>509</v>
      </c>
      <c r="AC503" s="354" t="s">
        <v>509</v>
      </c>
      <c r="AD503" s="354" t="s">
        <v>509</v>
      </c>
      <c r="AE503" s="354" t="s">
        <v>509</v>
      </c>
      <c r="AF503" s="354" t="s">
        <v>509</v>
      </c>
      <c r="AG503" s="351" t="s">
        <v>196</v>
      </c>
      <c r="AH503" s="354" t="s">
        <v>509</v>
      </c>
      <c r="AI503" s="354" t="s">
        <v>509</v>
      </c>
      <c r="AJ503" s="354" t="s">
        <v>509</v>
      </c>
    </row>
    <row r="504" spans="1:36" x14ac:dyDescent="0.25">
      <c r="A504" s="362" t="s">
        <v>732</v>
      </c>
      <c r="B504" s="354" t="s">
        <v>509</v>
      </c>
      <c r="C504" s="354" t="s">
        <v>509</v>
      </c>
      <c r="D504" s="354" t="s">
        <v>509</v>
      </c>
      <c r="E504" s="354" t="s">
        <v>509</v>
      </c>
      <c r="F504" s="354" t="s">
        <v>509</v>
      </c>
      <c r="G504" s="354" t="s">
        <v>509</v>
      </c>
      <c r="H504" s="354" t="s">
        <v>571</v>
      </c>
      <c r="I504" s="354" t="s">
        <v>509</v>
      </c>
      <c r="J504" s="354" t="s">
        <v>509</v>
      </c>
      <c r="K504" s="354" t="s">
        <v>509</v>
      </c>
      <c r="L504" s="354" t="s">
        <v>509</v>
      </c>
      <c r="M504" s="354" t="s">
        <v>509</v>
      </c>
      <c r="N504" s="354" t="s">
        <v>509</v>
      </c>
      <c r="O504" s="354" t="s">
        <v>509</v>
      </c>
      <c r="P504" s="354" t="s">
        <v>509</v>
      </c>
      <c r="Q504" s="354" t="s">
        <v>509</v>
      </c>
      <c r="R504" s="354" t="s">
        <v>509</v>
      </c>
      <c r="S504" s="354" t="s">
        <v>509</v>
      </c>
      <c r="T504" s="354" t="s">
        <v>509</v>
      </c>
      <c r="U504" s="354" t="s">
        <v>509</v>
      </c>
      <c r="V504" s="351" t="s">
        <v>196</v>
      </c>
      <c r="W504" s="354">
        <v>2889.5115971792543</v>
      </c>
      <c r="X504" s="354">
        <v>550.24258844079532</v>
      </c>
      <c r="Y504" s="354" t="s">
        <v>509</v>
      </c>
      <c r="Z504" s="354" t="s">
        <v>509</v>
      </c>
      <c r="AA504" s="354" t="s">
        <v>509</v>
      </c>
      <c r="AB504" s="354" t="s">
        <v>509</v>
      </c>
      <c r="AC504" s="354" t="s">
        <v>509</v>
      </c>
      <c r="AD504" s="354" t="s">
        <v>509</v>
      </c>
      <c r="AE504" s="354" t="s">
        <v>509</v>
      </c>
      <c r="AF504" s="354" t="s">
        <v>509</v>
      </c>
      <c r="AG504" s="351" t="s">
        <v>196</v>
      </c>
      <c r="AH504" s="354" t="s">
        <v>509</v>
      </c>
      <c r="AI504" s="354">
        <v>2745.5373405254281</v>
      </c>
      <c r="AJ504" s="354" t="s">
        <v>509</v>
      </c>
    </row>
    <row r="505" spans="1:36" x14ac:dyDescent="0.25">
      <c r="A505" s="363" t="s">
        <v>733</v>
      </c>
      <c r="B505" s="354">
        <v>202.53417978445603</v>
      </c>
      <c r="C505" s="354">
        <v>0.60795747951898005</v>
      </c>
      <c r="D505" s="354">
        <v>0.18223611604834999</v>
      </c>
      <c r="E505" s="354" t="s">
        <v>3166</v>
      </c>
      <c r="F505" s="354" t="s">
        <v>3166</v>
      </c>
      <c r="G505" s="354" t="s">
        <v>608</v>
      </c>
      <c r="H505" s="354">
        <v>1.359442937847E-2</v>
      </c>
      <c r="I505" s="354" t="s">
        <v>608</v>
      </c>
      <c r="J505" s="354" t="s">
        <v>3166</v>
      </c>
      <c r="K505" s="354" t="s">
        <v>608</v>
      </c>
      <c r="L505" s="354" t="s">
        <v>3166</v>
      </c>
      <c r="M505" s="354" t="s">
        <v>608</v>
      </c>
      <c r="N505" s="354" t="s">
        <v>608</v>
      </c>
      <c r="O505" s="354" t="s">
        <v>608</v>
      </c>
      <c r="P505" s="354" t="s">
        <v>608</v>
      </c>
      <c r="Q505" s="354" t="s">
        <v>3166</v>
      </c>
      <c r="R505" s="354" t="s">
        <v>608</v>
      </c>
      <c r="S505" s="354" t="s">
        <v>3166</v>
      </c>
      <c r="T505" s="354" t="s">
        <v>3166</v>
      </c>
      <c r="U505" s="354">
        <v>1.6984600970478201</v>
      </c>
      <c r="V505" s="351" t="s">
        <v>196</v>
      </c>
      <c r="W505" s="354">
        <v>1083.5867883626456</v>
      </c>
      <c r="X505" s="354">
        <v>1973.4137493664118</v>
      </c>
      <c r="Y505" s="354">
        <v>79.714328892219598</v>
      </c>
      <c r="Z505" s="354" t="s">
        <v>608</v>
      </c>
      <c r="AA505" s="354">
        <v>118.23495360473002</v>
      </c>
      <c r="AB505" s="354" t="s">
        <v>608</v>
      </c>
      <c r="AC505" s="354" t="s">
        <v>3166</v>
      </c>
      <c r="AD505" s="354" t="s">
        <v>608</v>
      </c>
      <c r="AE505" s="354" t="s">
        <v>608</v>
      </c>
      <c r="AF505" s="354">
        <v>3.5894286775586801</v>
      </c>
      <c r="AG505" s="351" t="s">
        <v>196</v>
      </c>
      <c r="AH505" s="354" t="s">
        <v>608</v>
      </c>
      <c r="AI505" s="354">
        <v>709.15405230078557</v>
      </c>
      <c r="AJ505" s="354">
        <v>490.71858044210865</v>
      </c>
    </row>
    <row r="506" spans="1:36" x14ac:dyDescent="0.25">
      <c r="A506" s="364" t="s">
        <v>3483</v>
      </c>
      <c r="B506" s="354">
        <v>13.023999999999999</v>
      </c>
      <c r="C506" s="354">
        <v>268.19052749999997</v>
      </c>
      <c r="D506" s="354" t="s">
        <v>509</v>
      </c>
      <c r="E506" s="354" t="s">
        <v>509</v>
      </c>
      <c r="F506" s="354">
        <v>9031.5481900000013</v>
      </c>
      <c r="G506" s="354" t="s">
        <v>509</v>
      </c>
      <c r="H506" s="354">
        <v>80121.691793000005</v>
      </c>
      <c r="I506" s="354" t="s">
        <v>509</v>
      </c>
      <c r="J506" s="354">
        <v>9356.369772</v>
      </c>
      <c r="K506" s="354" t="s">
        <v>509</v>
      </c>
      <c r="L506" s="354" t="s">
        <v>509</v>
      </c>
      <c r="M506" s="354" t="s">
        <v>509</v>
      </c>
      <c r="N506" s="354" t="s">
        <v>509</v>
      </c>
      <c r="O506" s="354" t="s">
        <v>509</v>
      </c>
      <c r="P506" s="354" t="s">
        <v>509</v>
      </c>
      <c r="Q506" s="354">
        <v>1154.9313</v>
      </c>
      <c r="R506" s="354" t="s">
        <v>509</v>
      </c>
      <c r="S506" s="354" t="s">
        <v>509</v>
      </c>
      <c r="T506" s="354" t="s">
        <v>509</v>
      </c>
      <c r="U506" s="354" t="s">
        <v>509</v>
      </c>
      <c r="V506" s="351" t="s">
        <v>196</v>
      </c>
      <c r="W506" s="354">
        <v>15.660888</v>
      </c>
      <c r="X506" s="354" t="s">
        <v>509</v>
      </c>
      <c r="Y506" s="354" t="s">
        <v>509</v>
      </c>
      <c r="Z506" s="354" t="s">
        <v>509</v>
      </c>
      <c r="AA506" s="354" t="s">
        <v>509</v>
      </c>
      <c r="AB506" s="354" t="s">
        <v>509</v>
      </c>
      <c r="AC506" s="354" t="s">
        <v>509</v>
      </c>
      <c r="AD506" s="354" t="s">
        <v>509</v>
      </c>
      <c r="AE506" s="354" t="s">
        <v>509</v>
      </c>
      <c r="AF506" s="354" t="s">
        <v>509</v>
      </c>
      <c r="AG506" s="351" t="s">
        <v>196</v>
      </c>
      <c r="AH506" s="354">
        <v>7230.4559117999988</v>
      </c>
      <c r="AI506" s="354" t="s">
        <v>509</v>
      </c>
      <c r="AJ506" s="354" t="s">
        <v>509</v>
      </c>
    </row>
    <row r="507" spans="1:36" x14ac:dyDescent="0.25">
      <c r="A507" s="363" t="s">
        <v>734</v>
      </c>
      <c r="B507" s="354" t="s">
        <v>509</v>
      </c>
      <c r="C507" s="354" t="s">
        <v>509</v>
      </c>
      <c r="D507" s="354" t="s">
        <v>509</v>
      </c>
      <c r="E507" s="354" t="s">
        <v>509</v>
      </c>
      <c r="F507" s="354" t="s">
        <v>509</v>
      </c>
      <c r="G507" s="354" t="s">
        <v>509</v>
      </c>
      <c r="H507" s="354" t="s">
        <v>509</v>
      </c>
      <c r="I507" s="354" t="s">
        <v>509</v>
      </c>
      <c r="J507" s="354" t="s">
        <v>509</v>
      </c>
      <c r="K507" s="354" t="s">
        <v>509</v>
      </c>
      <c r="L507" s="354" t="s">
        <v>509</v>
      </c>
      <c r="M507" s="354" t="s">
        <v>509</v>
      </c>
      <c r="N507" s="354" t="s">
        <v>509</v>
      </c>
      <c r="O507" s="354" t="s">
        <v>509</v>
      </c>
      <c r="P507" s="354" t="s">
        <v>509</v>
      </c>
      <c r="Q507" s="354" t="s">
        <v>509</v>
      </c>
      <c r="R507" s="354" t="s">
        <v>509</v>
      </c>
      <c r="S507" s="354" t="s">
        <v>509</v>
      </c>
      <c r="T507" s="354" t="s">
        <v>509</v>
      </c>
      <c r="U507" s="354" t="s">
        <v>509</v>
      </c>
      <c r="V507" s="351" t="s">
        <v>196</v>
      </c>
      <c r="W507" s="354">
        <v>2.3518718468133701</v>
      </c>
      <c r="X507" s="354" t="s">
        <v>509</v>
      </c>
      <c r="Y507" s="354" t="s">
        <v>509</v>
      </c>
      <c r="Z507" s="354" t="s">
        <v>509</v>
      </c>
      <c r="AA507" s="354" t="s">
        <v>509</v>
      </c>
      <c r="AB507" s="354" t="s">
        <v>509</v>
      </c>
      <c r="AC507" s="354" t="s">
        <v>509</v>
      </c>
      <c r="AD507" s="354" t="s">
        <v>509</v>
      </c>
      <c r="AE507" s="354" t="s">
        <v>509</v>
      </c>
      <c r="AF507" s="354" t="s">
        <v>509</v>
      </c>
      <c r="AG507" s="351" t="s">
        <v>196</v>
      </c>
      <c r="AH507" s="354" t="s">
        <v>509</v>
      </c>
      <c r="AI507" s="354">
        <v>8349.1095143276398</v>
      </c>
      <c r="AJ507" s="354" t="s">
        <v>509</v>
      </c>
    </row>
    <row r="508" spans="1:36" x14ac:dyDescent="0.25">
      <c r="A508" s="365" t="s">
        <v>735</v>
      </c>
      <c r="B508" s="354" t="s">
        <v>543</v>
      </c>
      <c r="C508" s="354" t="s">
        <v>509</v>
      </c>
      <c r="D508" s="354" t="s">
        <v>509</v>
      </c>
      <c r="E508" s="354" t="s">
        <v>509</v>
      </c>
      <c r="F508" s="354" t="s">
        <v>509</v>
      </c>
      <c r="G508" s="354" t="s">
        <v>509</v>
      </c>
      <c r="H508" s="354" t="s">
        <v>509</v>
      </c>
      <c r="I508" s="354" t="s">
        <v>509</v>
      </c>
      <c r="J508" s="354" t="s">
        <v>509</v>
      </c>
      <c r="K508" s="354" t="s">
        <v>509</v>
      </c>
      <c r="L508" s="354" t="s">
        <v>509</v>
      </c>
      <c r="M508" s="354" t="s">
        <v>509</v>
      </c>
      <c r="N508" s="354" t="s">
        <v>509</v>
      </c>
      <c r="O508" s="354" t="s">
        <v>509</v>
      </c>
      <c r="P508" s="354" t="s">
        <v>509</v>
      </c>
      <c r="Q508" s="354" t="s">
        <v>509</v>
      </c>
      <c r="R508" s="354" t="s">
        <v>509</v>
      </c>
      <c r="S508" s="354" t="s">
        <v>509</v>
      </c>
      <c r="T508" s="354" t="s">
        <v>509</v>
      </c>
      <c r="U508" s="354" t="s">
        <v>509</v>
      </c>
      <c r="V508" s="351" t="s">
        <v>196</v>
      </c>
      <c r="W508" s="354" t="s">
        <v>543</v>
      </c>
      <c r="X508" s="354" t="s">
        <v>543</v>
      </c>
      <c r="Y508" s="354" t="s">
        <v>543</v>
      </c>
      <c r="Z508" s="354" t="s">
        <v>509</v>
      </c>
      <c r="AA508" s="354" t="s">
        <v>543</v>
      </c>
      <c r="AB508" s="354" t="s">
        <v>509</v>
      </c>
      <c r="AC508" s="354" t="s">
        <v>509</v>
      </c>
      <c r="AD508" s="354" t="s">
        <v>509</v>
      </c>
      <c r="AE508" s="354" t="s">
        <v>509</v>
      </c>
      <c r="AF508" s="354" t="s">
        <v>509</v>
      </c>
      <c r="AG508" s="351" t="s">
        <v>196</v>
      </c>
      <c r="AH508" s="354" t="s">
        <v>509</v>
      </c>
      <c r="AI508" s="354" t="s">
        <v>543</v>
      </c>
      <c r="AJ508" s="354" t="s">
        <v>543</v>
      </c>
    </row>
    <row r="510" spans="1:36" ht="30" x14ac:dyDescent="0.25">
      <c r="A510" s="58" t="s">
        <v>736</v>
      </c>
      <c r="B510" s="70">
        <f>B472</f>
        <v>1368.6407622854913</v>
      </c>
      <c r="C510" s="70">
        <f t="shared" ref="C510:AJ510" si="9">C472</f>
        <v>398.21997774743551</v>
      </c>
      <c r="D510" s="70">
        <f t="shared" si="9"/>
        <v>1.9808273483516601</v>
      </c>
      <c r="E510" s="70" t="str">
        <f t="shared" si="9"/>
        <v>NO,NE,IE,NA</v>
      </c>
      <c r="F510" s="70">
        <f t="shared" si="9"/>
        <v>2580.4423400000001</v>
      </c>
      <c r="G510" s="70" t="str">
        <f t="shared" si="9"/>
        <v>NO,NE,NA</v>
      </c>
      <c r="H510" s="70">
        <f t="shared" si="9"/>
        <v>56029.164606593971</v>
      </c>
      <c r="I510" s="70" t="str">
        <f t="shared" si="9"/>
        <v>NO,NE,NA</v>
      </c>
      <c r="J510" s="70">
        <f t="shared" si="9"/>
        <v>2093.1475999999998</v>
      </c>
      <c r="K510" s="70" t="str">
        <f t="shared" si="9"/>
        <v>NO,NE,NA</v>
      </c>
      <c r="L510" s="70" t="str">
        <f t="shared" si="9"/>
        <v>NO,NE,IE,NA</v>
      </c>
      <c r="M510" s="70" t="str">
        <f t="shared" si="9"/>
        <v>NO,NE,NA</v>
      </c>
      <c r="N510" s="70" t="str">
        <f t="shared" si="9"/>
        <v>NO,NE,NA</v>
      </c>
      <c r="O510" s="70" t="str">
        <f t="shared" si="9"/>
        <v>NO,NE,NA</v>
      </c>
      <c r="P510" s="70" t="str">
        <f t="shared" si="9"/>
        <v>NO,NE,NA</v>
      </c>
      <c r="Q510" s="70">
        <f t="shared" si="9"/>
        <v>117.73</v>
      </c>
      <c r="R510" s="70" t="str">
        <f t="shared" si="9"/>
        <v>NO,NE,NA</v>
      </c>
      <c r="S510" s="70" t="str">
        <f t="shared" si="9"/>
        <v>NO,NE,IE,NA</v>
      </c>
      <c r="T510" s="70" t="str">
        <f t="shared" si="9"/>
        <v>NO,NE,IE,NA</v>
      </c>
      <c r="U510" s="70">
        <f t="shared" si="9"/>
        <v>1.6984600970478201</v>
      </c>
      <c r="V510" s="70" t="str">
        <f t="shared" si="9"/>
        <v/>
      </c>
      <c r="W510" s="70">
        <f t="shared" si="9"/>
        <v>540.06916717032652</v>
      </c>
      <c r="X510" s="70">
        <f t="shared" si="9"/>
        <v>206.85707686944318</v>
      </c>
      <c r="Y510" s="70">
        <f t="shared" si="9"/>
        <v>9.0276703162196608</v>
      </c>
      <c r="Z510" s="70" t="str">
        <f t="shared" si="9"/>
        <v>NO,NE,NA</v>
      </c>
      <c r="AA510" s="70">
        <f t="shared" si="9"/>
        <v>11.47912170919709</v>
      </c>
      <c r="AB510" s="70" t="str">
        <f t="shared" si="9"/>
        <v>NO,NE,NA</v>
      </c>
      <c r="AC510" s="70" t="str">
        <f t="shared" si="9"/>
        <v>NO,NE,IE,NA</v>
      </c>
      <c r="AD510" s="70" t="str">
        <f t="shared" si="9"/>
        <v>NO,NE,NA</v>
      </c>
      <c r="AE510" s="70" t="str">
        <f t="shared" si="9"/>
        <v>NO,NE,NA</v>
      </c>
      <c r="AF510" s="70">
        <f t="shared" si="9"/>
        <v>3.5894286775586801</v>
      </c>
      <c r="AG510" s="70" t="str">
        <f t="shared" si="9"/>
        <v/>
      </c>
      <c r="AH510" s="70">
        <f t="shared" si="9"/>
        <v>7230.4559117999988</v>
      </c>
      <c r="AI510" s="70">
        <f t="shared" si="9"/>
        <v>517.71056610324001</v>
      </c>
      <c r="AJ510" s="70">
        <f t="shared" si="9"/>
        <v>28.530150025699999</v>
      </c>
    </row>
    <row r="513" spans="1:7" ht="15.75" x14ac:dyDescent="0.25">
      <c r="A513" s="252" t="s">
        <v>737</v>
      </c>
      <c r="B513" s="237"/>
      <c r="C513" s="237"/>
      <c r="D513" s="237"/>
      <c r="E513" s="237"/>
      <c r="F513" s="238"/>
      <c r="G513" s="57" t="s">
        <v>493</v>
      </c>
    </row>
    <row r="514" spans="1:7" ht="15.75" x14ac:dyDescent="0.25">
      <c r="A514" s="252" t="s">
        <v>738</v>
      </c>
      <c r="B514" s="237"/>
      <c r="C514" s="237"/>
      <c r="D514" s="237"/>
      <c r="E514" s="237"/>
      <c r="F514" s="238"/>
      <c r="G514" s="57" t="s">
        <v>3480</v>
      </c>
    </row>
    <row r="515" spans="1:7" x14ac:dyDescent="0.25">
      <c r="A515" s="237"/>
      <c r="B515" s="237"/>
      <c r="C515" s="237"/>
      <c r="D515" s="237"/>
      <c r="E515" s="237"/>
      <c r="F515" s="238"/>
      <c r="G515" s="57" t="s">
        <v>494</v>
      </c>
    </row>
    <row r="516" spans="1:7" x14ac:dyDescent="0.25">
      <c r="A516" s="237"/>
      <c r="B516" s="237"/>
      <c r="C516" s="237"/>
      <c r="D516" s="237"/>
      <c r="E516" s="237"/>
      <c r="F516" s="251"/>
      <c r="G516" s="237"/>
    </row>
    <row r="517" spans="1:7" x14ac:dyDescent="0.25">
      <c r="A517" s="331" t="s">
        <v>739</v>
      </c>
      <c r="B517" s="332" t="s">
        <v>496</v>
      </c>
      <c r="C517" s="246" t="s">
        <v>497</v>
      </c>
      <c r="D517" s="246" t="s">
        <v>498</v>
      </c>
      <c r="E517" s="246" t="s">
        <v>634</v>
      </c>
      <c r="F517" s="265" t="s">
        <v>500</v>
      </c>
      <c r="G517" s="265" t="s">
        <v>501</v>
      </c>
    </row>
    <row r="518" spans="1:7" ht="15.75" thickBot="1" x14ac:dyDescent="0.3">
      <c r="A518" s="333" t="s">
        <v>740</v>
      </c>
      <c r="B518" s="431" t="s">
        <v>503</v>
      </c>
      <c r="C518" s="431"/>
      <c r="D518" s="431"/>
      <c r="E518" s="431"/>
      <c r="F518" s="431"/>
      <c r="G518" s="432"/>
    </row>
    <row r="519" spans="1:7" ht="15.75" thickTop="1" x14ac:dyDescent="0.25">
      <c r="A519" s="334" t="s">
        <v>741</v>
      </c>
      <c r="B519" s="354">
        <v>7853.7090592547993</v>
      </c>
      <c r="C519" s="354">
        <v>9418.7606550076798</v>
      </c>
      <c r="D519" s="354">
        <v>1108.4205949512345</v>
      </c>
      <c r="E519" s="354">
        <v>14.91067980114685</v>
      </c>
      <c r="F519" s="354">
        <v>363.40666610922074</v>
      </c>
      <c r="G519" s="354" t="s">
        <v>509</v>
      </c>
    </row>
    <row r="520" spans="1:7" x14ac:dyDescent="0.25">
      <c r="A520" s="359" t="s">
        <v>742</v>
      </c>
      <c r="B520" s="351" t="s">
        <v>196</v>
      </c>
      <c r="C520" s="354">
        <v>8681.5577516158737</v>
      </c>
      <c r="D520" s="354">
        <v>54.694930480826123</v>
      </c>
      <c r="E520" s="351" t="s">
        <v>196</v>
      </c>
      <c r="F520" s="351" t="s">
        <v>196</v>
      </c>
      <c r="G520" s="354" t="s">
        <v>509</v>
      </c>
    </row>
    <row r="521" spans="1:7" x14ac:dyDescent="0.25">
      <c r="A521" s="359" t="s">
        <v>743</v>
      </c>
      <c r="B521" s="351" t="s">
        <v>196</v>
      </c>
      <c r="C521" s="354">
        <v>6721.72746699257</v>
      </c>
      <c r="D521" s="351" t="s">
        <v>196</v>
      </c>
      <c r="E521" s="351" t="s">
        <v>196</v>
      </c>
      <c r="F521" s="351" t="s">
        <v>196</v>
      </c>
      <c r="G521" s="351" t="s">
        <v>196</v>
      </c>
    </row>
    <row r="522" spans="1:7" x14ac:dyDescent="0.25">
      <c r="A522" s="366" t="s">
        <v>3484</v>
      </c>
      <c r="B522" s="351" t="s">
        <v>196</v>
      </c>
      <c r="C522" s="354">
        <v>6459.5584610062451</v>
      </c>
      <c r="D522" s="351" t="s">
        <v>196</v>
      </c>
      <c r="E522" s="351" t="s">
        <v>196</v>
      </c>
      <c r="F522" s="351" t="s">
        <v>196</v>
      </c>
      <c r="G522" s="351" t="s">
        <v>196</v>
      </c>
    </row>
    <row r="523" spans="1:7" x14ac:dyDescent="0.25">
      <c r="A523" s="367" t="s">
        <v>744</v>
      </c>
      <c r="B523" s="351" t="s">
        <v>196</v>
      </c>
      <c r="C523" s="351" t="s">
        <v>196</v>
      </c>
      <c r="D523" s="351" t="s">
        <v>196</v>
      </c>
      <c r="E523" s="351" t="s">
        <v>196</v>
      </c>
      <c r="F523" s="351" t="s">
        <v>196</v>
      </c>
      <c r="G523" s="351" t="s">
        <v>196</v>
      </c>
    </row>
    <row r="524" spans="1:7" x14ac:dyDescent="0.25">
      <c r="A524" s="368" t="s">
        <v>745</v>
      </c>
      <c r="B524" s="351" t="s">
        <v>196</v>
      </c>
      <c r="C524" s="354" t="s">
        <v>196</v>
      </c>
      <c r="D524" s="351" t="s">
        <v>196</v>
      </c>
      <c r="E524" s="351" t="s">
        <v>196</v>
      </c>
      <c r="F524" s="351" t="s">
        <v>196</v>
      </c>
      <c r="G524" s="351" t="s">
        <v>196</v>
      </c>
    </row>
    <row r="525" spans="1:7" x14ac:dyDescent="0.25">
      <c r="A525" s="368" t="s">
        <v>746</v>
      </c>
      <c r="B525" s="351" t="s">
        <v>196</v>
      </c>
      <c r="C525" s="354" t="s">
        <v>196</v>
      </c>
      <c r="D525" s="351" t="s">
        <v>196</v>
      </c>
      <c r="E525" s="351" t="s">
        <v>196</v>
      </c>
      <c r="F525" s="351" t="s">
        <v>196</v>
      </c>
      <c r="G525" s="351" t="s">
        <v>196</v>
      </c>
    </row>
    <row r="526" spans="1:7" x14ac:dyDescent="0.25">
      <c r="A526" s="367" t="s">
        <v>747</v>
      </c>
      <c r="B526" s="351" t="s">
        <v>196</v>
      </c>
      <c r="C526" s="351" t="s">
        <v>196</v>
      </c>
      <c r="D526" s="351" t="s">
        <v>196</v>
      </c>
      <c r="E526" s="351" t="s">
        <v>196</v>
      </c>
      <c r="F526" s="351" t="s">
        <v>196</v>
      </c>
      <c r="G526" s="351" t="s">
        <v>196</v>
      </c>
    </row>
    <row r="527" spans="1:7" x14ac:dyDescent="0.25">
      <c r="A527" s="368" t="s">
        <v>748</v>
      </c>
      <c r="B527" s="351" t="s">
        <v>196</v>
      </c>
      <c r="C527" s="354" t="s">
        <v>196</v>
      </c>
      <c r="D527" s="351" t="s">
        <v>196</v>
      </c>
      <c r="E527" s="351" t="s">
        <v>196</v>
      </c>
      <c r="F527" s="351" t="s">
        <v>196</v>
      </c>
      <c r="G527" s="351" t="s">
        <v>196</v>
      </c>
    </row>
    <row r="528" spans="1:7" x14ac:dyDescent="0.25">
      <c r="A528" s="368" t="s">
        <v>749</v>
      </c>
      <c r="B528" s="351" t="s">
        <v>196</v>
      </c>
      <c r="C528" s="354" t="s">
        <v>196</v>
      </c>
      <c r="D528" s="351" t="s">
        <v>196</v>
      </c>
      <c r="E528" s="351" t="s">
        <v>196</v>
      </c>
      <c r="F528" s="351" t="s">
        <v>196</v>
      </c>
      <c r="G528" s="351" t="s">
        <v>196</v>
      </c>
    </row>
    <row r="529" spans="1:7" x14ac:dyDescent="0.25">
      <c r="A529" s="368" t="s">
        <v>750</v>
      </c>
      <c r="B529" s="351" t="s">
        <v>196</v>
      </c>
      <c r="C529" s="354" t="s">
        <v>196</v>
      </c>
      <c r="D529" s="351" t="s">
        <v>196</v>
      </c>
      <c r="E529" s="351" t="s">
        <v>196</v>
      </c>
      <c r="F529" s="351" t="s">
        <v>196</v>
      </c>
      <c r="G529" s="351" t="s">
        <v>196</v>
      </c>
    </row>
    <row r="530" spans="1:7" x14ac:dyDescent="0.25">
      <c r="A530" s="367" t="s">
        <v>751</v>
      </c>
      <c r="B530" s="351" t="s">
        <v>196</v>
      </c>
      <c r="C530" s="351" t="s">
        <v>196</v>
      </c>
      <c r="D530" s="351" t="s">
        <v>196</v>
      </c>
      <c r="E530" s="351" t="s">
        <v>196</v>
      </c>
      <c r="F530" s="351" t="s">
        <v>196</v>
      </c>
      <c r="G530" s="351" t="s">
        <v>196</v>
      </c>
    </row>
    <row r="531" spans="1:7" x14ac:dyDescent="0.25">
      <c r="A531" s="368" t="s">
        <v>3485</v>
      </c>
      <c r="B531" s="351" t="s">
        <v>196</v>
      </c>
      <c r="C531" s="354">
        <v>6459.5584610062451</v>
      </c>
      <c r="D531" s="351" t="s">
        <v>196</v>
      </c>
      <c r="E531" s="351" t="s">
        <v>196</v>
      </c>
      <c r="F531" s="351" t="s">
        <v>196</v>
      </c>
      <c r="G531" s="351" t="s">
        <v>196</v>
      </c>
    </row>
    <row r="532" spans="1:7" x14ac:dyDescent="0.25">
      <c r="A532" s="369" t="s">
        <v>754</v>
      </c>
      <c r="B532" s="351" t="s">
        <v>196</v>
      </c>
      <c r="C532" s="354">
        <v>473.19623090020355</v>
      </c>
      <c r="D532" s="351"/>
      <c r="E532" s="351" t="s">
        <v>196</v>
      </c>
      <c r="F532" s="351" t="s">
        <v>196</v>
      </c>
      <c r="G532" s="351"/>
    </row>
    <row r="533" spans="1:7" x14ac:dyDescent="0.25">
      <c r="A533" s="369" t="s">
        <v>755</v>
      </c>
      <c r="B533" s="351" t="s">
        <v>196</v>
      </c>
      <c r="C533" s="354">
        <v>299.39799460361405</v>
      </c>
      <c r="D533" s="351"/>
      <c r="E533" s="351" t="s">
        <v>196</v>
      </c>
      <c r="F533" s="351" t="s">
        <v>196</v>
      </c>
      <c r="G533" s="351"/>
    </row>
    <row r="534" spans="1:7" x14ac:dyDescent="0.25">
      <c r="A534" s="369" t="s">
        <v>756</v>
      </c>
      <c r="B534" s="351" t="s">
        <v>196</v>
      </c>
      <c r="C534" s="354">
        <v>3035.0507480212009</v>
      </c>
      <c r="D534" s="351"/>
      <c r="E534" s="351" t="s">
        <v>196</v>
      </c>
      <c r="F534" s="351" t="s">
        <v>196</v>
      </c>
      <c r="G534" s="351"/>
    </row>
    <row r="535" spans="1:7" x14ac:dyDescent="0.25">
      <c r="A535" s="369" t="s">
        <v>757</v>
      </c>
      <c r="B535" s="351" t="s">
        <v>196</v>
      </c>
      <c r="C535" s="354">
        <v>251.93525163617798</v>
      </c>
      <c r="D535" s="351"/>
      <c r="E535" s="351" t="s">
        <v>196</v>
      </c>
      <c r="F535" s="351" t="s">
        <v>196</v>
      </c>
      <c r="G535" s="351"/>
    </row>
    <row r="536" spans="1:7" x14ac:dyDescent="0.25">
      <c r="A536" s="369" t="s">
        <v>758</v>
      </c>
      <c r="B536" s="351" t="s">
        <v>196</v>
      </c>
      <c r="C536" s="354">
        <v>297.36246326322032</v>
      </c>
      <c r="D536" s="351"/>
      <c r="E536" s="351" t="s">
        <v>196</v>
      </c>
      <c r="F536" s="351" t="s">
        <v>196</v>
      </c>
      <c r="G536" s="351"/>
    </row>
    <row r="537" spans="1:7" x14ac:dyDescent="0.25">
      <c r="A537" s="369" t="s">
        <v>759</v>
      </c>
      <c r="B537" s="351" t="s">
        <v>196</v>
      </c>
      <c r="C537" s="354">
        <v>309.95636595734669</v>
      </c>
      <c r="D537" s="351"/>
      <c r="E537" s="351" t="s">
        <v>196</v>
      </c>
      <c r="F537" s="351" t="s">
        <v>196</v>
      </c>
      <c r="G537" s="351"/>
    </row>
    <row r="538" spans="1:7" x14ac:dyDescent="0.25">
      <c r="A538" s="369" t="s">
        <v>760</v>
      </c>
      <c r="B538" s="351" t="s">
        <v>196</v>
      </c>
      <c r="C538" s="354">
        <v>178.40438707912745</v>
      </c>
      <c r="D538" s="351"/>
      <c r="E538" s="351" t="s">
        <v>196</v>
      </c>
      <c r="F538" s="351" t="s">
        <v>196</v>
      </c>
      <c r="G538" s="351"/>
    </row>
    <row r="539" spans="1:7" x14ac:dyDescent="0.25">
      <c r="A539" s="369" t="s">
        <v>761</v>
      </c>
      <c r="B539" s="351" t="s">
        <v>196</v>
      </c>
      <c r="C539" s="354">
        <v>214.11005793654462</v>
      </c>
      <c r="D539" s="351"/>
      <c r="E539" s="351" t="s">
        <v>196</v>
      </c>
      <c r="F539" s="351" t="s">
        <v>196</v>
      </c>
      <c r="G539" s="351"/>
    </row>
    <row r="540" spans="1:7" x14ac:dyDescent="0.25">
      <c r="A540" s="369" t="s">
        <v>762</v>
      </c>
      <c r="B540" s="351" t="s">
        <v>196</v>
      </c>
      <c r="C540" s="354">
        <v>1167.114207479091</v>
      </c>
      <c r="D540" s="351"/>
      <c r="E540" s="351" t="s">
        <v>196</v>
      </c>
      <c r="F540" s="351" t="s">
        <v>196</v>
      </c>
      <c r="G540" s="351"/>
    </row>
    <row r="541" spans="1:7" x14ac:dyDescent="0.25">
      <c r="A541" s="369" t="s">
        <v>3170</v>
      </c>
      <c r="B541" s="351" t="s">
        <v>196</v>
      </c>
      <c r="C541" s="354">
        <v>178.70274178817721</v>
      </c>
      <c r="D541" s="351"/>
      <c r="E541" s="351" t="s">
        <v>196</v>
      </c>
      <c r="F541" s="351" t="s">
        <v>196</v>
      </c>
      <c r="G541" s="351"/>
    </row>
    <row r="542" spans="1:7" x14ac:dyDescent="0.25">
      <c r="A542" s="369" t="s">
        <v>3171</v>
      </c>
      <c r="B542" s="351" t="s">
        <v>196</v>
      </c>
      <c r="C542" s="354">
        <v>54.328012341541672</v>
      </c>
      <c r="D542" s="351"/>
      <c r="E542" s="351" t="s">
        <v>196</v>
      </c>
      <c r="F542" s="351" t="s">
        <v>196</v>
      </c>
      <c r="G542" s="351"/>
    </row>
    <row r="543" spans="1:7" x14ac:dyDescent="0.25">
      <c r="A543" s="366" t="s">
        <v>763</v>
      </c>
      <c r="B543" s="351" t="s">
        <v>196</v>
      </c>
      <c r="C543" s="354">
        <v>55.215000000000003</v>
      </c>
      <c r="D543" s="351" t="s">
        <v>196</v>
      </c>
      <c r="E543" s="351" t="s">
        <v>196</v>
      </c>
      <c r="F543" s="351" t="s">
        <v>196</v>
      </c>
      <c r="G543" s="351" t="s">
        <v>196</v>
      </c>
    </row>
    <row r="544" spans="1:7" x14ac:dyDescent="0.25">
      <c r="A544" s="366" t="s">
        <v>764</v>
      </c>
      <c r="B544" s="351" t="s">
        <v>196</v>
      </c>
      <c r="C544" s="354">
        <v>91.609200000000001</v>
      </c>
      <c r="D544" s="351" t="s">
        <v>196</v>
      </c>
      <c r="E544" s="351" t="s">
        <v>196</v>
      </c>
      <c r="F544" s="351" t="s">
        <v>196</v>
      </c>
      <c r="G544" s="351" t="s">
        <v>196</v>
      </c>
    </row>
    <row r="545" spans="1:7" x14ac:dyDescent="0.25">
      <c r="A545" s="366" t="s">
        <v>765</v>
      </c>
      <c r="B545" s="351" t="s">
        <v>196</v>
      </c>
      <c r="C545" s="354">
        <v>115.34480598632427</v>
      </c>
      <c r="D545" s="351" t="s">
        <v>196</v>
      </c>
      <c r="E545" s="351" t="s">
        <v>196</v>
      </c>
      <c r="F545" s="351" t="s">
        <v>196</v>
      </c>
      <c r="G545" s="351" t="s">
        <v>196</v>
      </c>
    </row>
    <row r="546" spans="1:7" x14ac:dyDescent="0.25">
      <c r="A546" s="370" t="s">
        <v>766</v>
      </c>
      <c r="B546" s="351" t="s">
        <v>196</v>
      </c>
      <c r="C546" s="354" t="s">
        <v>536</v>
      </c>
      <c r="D546" s="351"/>
      <c r="E546" s="351" t="s">
        <v>196</v>
      </c>
      <c r="F546" s="351" t="s">
        <v>196</v>
      </c>
      <c r="G546" s="351"/>
    </row>
    <row r="547" spans="1:7" x14ac:dyDescent="0.25">
      <c r="A547" s="370" t="s">
        <v>767</v>
      </c>
      <c r="B547" s="351" t="s">
        <v>196</v>
      </c>
      <c r="C547" s="354">
        <v>26.068534199999998</v>
      </c>
      <c r="D547" s="351"/>
      <c r="E547" s="351" t="s">
        <v>196</v>
      </c>
      <c r="F547" s="351" t="s">
        <v>196</v>
      </c>
      <c r="G547" s="351"/>
    </row>
    <row r="548" spans="1:7" x14ac:dyDescent="0.25">
      <c r="A548" s="370" t="s">
        <v>768</v>
      </c>
      <c r="B548" s="351" t="s">
        <v>196</v>
      </c>
      <c r="C548" s="354">
        <v>69.750133199999993</v>
      </c>
      <c r="D548" s="351"/>
      <c r="E548" s="351" t="s">
        <v>196</v>
      </c>
      <c r="F548" s="351" t="s">
        <v>196</v>
      </c>
      <c r="G548" s="351"/>
    </row>
    <row r="549" spans="1:7" x14ac:dyDescent="0.25">
      <c r="A549" s="370" t="s">
        <v>769</v>
      </c>
      <c r="B549" s="351" t="s">
        <v>196</v>
      </c>
      <c r="C549" s="354">
        <v>2.1242679999999998</v>
      </c>
      <c r="D549" s="351"/>
      <c r="E549" s="351" t="s">
        <v>196</v>
      </c>
      <c r="F549" s="351" t="s">
        <v>196</v>
      </c>
      <c r="G549" s="351"/>
    </row>
    <row r="550" spans="1:7" x14ac:dyDescent="0.25">
      <c r="A550" s="370" t="s">
        <v>770</v>
      </c>
      <c r="B550" s="351" t="s">
        <v>196</v>
      </c>
      <c r="C550" s="354" t="s">
        <v>536</v>
      </c>
      <c r="D550" s="351"/>
      <c r="E550" s="351" t="s">
        <v>196</v>
      </c>
      <c r="F550" s="351" t="s">
        <v>196</v>
      </c>
      <c r="G550" s="351"/>
    </row>
    <row r="551" spans="1:7" x14ac:dyDescent="0.25">
      <c r="A551" s="371" t="s">
        <v>771</v>
      </c>
      <c r="B551" s="351" t="s">
        <v>196</v>
      </c>
      <c r="C551" s="354">
        <v>17.401870586324279</v>
      </c>
      <c r="D551" s="351" t="s">
        <v>196</v>
      </c>
      <c r="E551" s="351" t="s">
        <v>196</v>
      </c>
      <c r="F551" s="351" t="s">
        <v>196</v>
      </c>
      <c r="G551" s="351" t="s">
        <v>196</v>
      </c>
    </row>
    <row r="552" spans="1:7" x14ac:dyDescent="0.25">
      <c r="A552" s="372" t="s">
        <v>772</v>
      </c>
      <c r="B552" s="351" t="s">
        <v>196</v>
      </c>
      <c r="C552" s="354">
        <v>17.401870586324279</v>
      </c>
      <c r="D552" s="351"/>
      <c r="E552" s="351" t="s">
        <v>196</v>
      </c>
      <c r="F552" s="351" t="s">
        <v>196</v>
      </c>
      <c r="G552" s="351"/>
    </row>
    <row r="553" spans="1:7" x14ac:dyDescent="0.25">
      <c r="A553" s="359" t="s">
        <v>773</v>
      </c>
      <c r="B553" s="351" t="s">
        <v>196</v>
      </c>
      <c r="C553" s="354">
        <v>1959.8302846233032</v>
      </c>
      <c r="D553" s="354">
        <v>54.694930480826123</v>
      </c>
      <c r="E553" s="351" t="s">
        <v>196</v>
      </c>
      <c r="F553" s="351" t="s">
        <v>196</v>
      </c>
      <c r="G553" s="354" t="s">
        <v>509</v>
      </c>
    </row>
    <row r="554" spans="1:7" x14ac:dyDescent="0.25">
      <c r="A554" s="373" t="s">
        <v>3486</v>
      </c>
      <c r="B554" s="351" t="s">
        <v>196</v>
      </c>
      <c r="C554" s="354">
        <v>1009.8520195503449</v>
      </c>
      <c r="D554" s="354">
        <v>42.152764039128421</v>
      </c>
      <c r="E554" s="351" t="s">
        <v>196</v>
      </c>
      <c r="F554" s="351" t="s">
        <v>196</v>
      </c>
      <c r="G554" s="354" t="s">
        <v>509</v>
      </c>
    </row>
    <row r="555" spans="1:7" x14ac:dyDescent="0.25">
      <c r="A555" s="367" t="s">
        <v>744</v>
      </c>
      <c r="B555" s="351" t="s">
        <v>196</v>
      </c>
      <c r="C555" s="351" t="s">
        <v>196</v>
      </c>
      <c r="D555" s="351" t="s">
        <v>196</v>
      </c>
      <c r="E555" s="351" t="s">
        <v>196</v>
      </c>
      <c r="F555" s="351" t="s">
        <v>196</v>
      </c>
      <c r="G555" s="351" t="s">
        <v>196</v>
      </c>
    </row>
    <row r="556" spans="1:7" x14ac:dyDescent="0.25">
      <c r="A556" s="368" t="s">
        <v>745</v>
      </c>
      <c r="B556" s="351" t="s">
        <v>196</v>
      </c>
      <c r="C556" s="354" t="s">
        <v>196</v>
      </c>
      <c r="D556" s="354" t="s">
        <v>196</v>
      </c>
      <c r="E556" s="351" t="s">
        <v>196</v>
      </c>
      <c r="F556" s="351" t="s">
        <v>196</v>
      </c>
      <c r="G556" s="352" t="s">
        <v>196</v>
      </c>
    </row>
    <row r="557" spans="1:7" x14ac:dyDescent="0.25">
      <c r="A557" s="368" t="s">
        <v>746</v>
      </c>
      <c r="B557" s="351" t="s">
        <v>196</v>
      </c>
      <c r="C557" s="354" t="s">
        <v>196</v>
      </c>
      <c r="D557" s="354" t="s">
        <v>196</v>
      </c>
      <c r="E557" s="351" t="s">
        <v>196</v>
      </c>
      <c r="F557" s="351" t="s">
        <v>196</v>
      </c>
      <c r="G557" s="352" t="s">
        <v>196</v>
      </c>
    </row>
    <row r="558" spans="1:7" x14ac:dyDescent="0.25">
      <c r="A558" s="367" t="s">
        <v>747</v>
      </c>
      <c r="B558" s="351" t="s">
        <v>196</v>
      </c>
      <c r="C558" s="351" t="s">
        <v>196</v>
      </c>
      <c r="D558" s="351" t="s">
        <v>196</v>
      </c>
      <c r="E558" s="351" t="s">
        <v>196</v>
      </c>
      <c r="F558" s="351" t="s">
        <v>196</v>
      </c>
      <c r="G558" s="351" t="s">
        <v>196</v>
      </c>
    </row>
    <row r="559" spans="1:7" x14ac:dyDescent="0.25">
      <c r="A559" s="368" t="s">
        <v>748</v>
      </c>
      <c r="B559" s="351" t="s">
        <v>196</v>
      </c>
      <c r="C559" s="354" t="s">
        <v>196</v>
      </c>
      <c r="D559" s="354" t="s">
        <v>196</v>
      </c>
      <c r="E559" s="351" t="s">
        <v>196</v>
      </c>
      <c r="F559" s="351" t="s">
        <v>196</v>
      </c>
      <c r="G559" s="352" t="s">
        <v>196</v>
      </c>
    </row>
    <row r="560" spans="1:7" x14ac:dyDescent="0.25">
      <c r="A560" s="368" t="s">
        <v>749</v>
      </c>
      <c r="B560" s="351" t="s">
        <v>196</v>
      </c>
      <c r="C560" s="354" t="s">
        <v>196</v>
      </c>
      <c r="D560" s="354" t="s">
        <v>196</v>
      </c>
      <c r="E560" s="351" t="s">
        <v>196</v>
      </c>
      <c r="F560" s="351" t="s">
        <v>196</v>
      </c>
      <c r="G560" s="352" t="s">
        <v>196</v>
      </c>
    </row>
    <row r="561" spans="1:7" x14ac:dyDescent="0.25">
      <c r="A561" s="368" t="s">
        <v>750</v>
      </c>
      <c r="B561" s="351" t="s">
        <v>196</v>
      </c>
      <c r="C561" s="354" t="s">
        <v>196</v>
      </c>
      <c r="D561" s="354" t="s">
        <v>196</v>
      </c>
      <c r="E561" s="351" t="s">
        <v>196</v>
      </c>
      <c r="F561" s="351" t="s">
        <v>196</v>
      </c>
      <c r="G561" s="352" t="s">
        <v>196</v>
      </c>
    </row>
    <row r="562" spans="1:7" x14ac:dyDescent="0.25">
      <c r="A562" s="367" t="s">
        <v>751</v>
      </c>
      <c r="B562" s="351" t="s">
        <v>196</v>
      </c>
      <c r="C562" s="351" t="s">
        <v>196</v>
      </c>
      <c r="D562" s="351" t="s">
        <v>196</v>
      </c>
      <c r="E562" s="351" t="s">
        <v>196</v>
      </c>
      <c r="F562" s="351" t="s">
        <v>196</v>
      </c>
      <c r="G562" s="351" t="s">
        <v>196</v>
      </c>
    </row>
    <row r="563" spans="1:7" x14ac:dyDescent="0.25">
      <c r="A563" s="368" t="s">
        <v>3487</v>
      </c>
      <c r="B563" s="351" t="s">
        <v>196</v>
      </c>
      <c r="C563" s="354">
        <v>1009.8520195503449</v>
      </c>
      <c r="D563" s="354">
        <v>42.152764039128421</v>
      </c>
      <c r="E563" s="351" t="s">
        <v>196</v>
      </c>
      <c r="F563" s="351" t="s">
        <v>196</v>
      </c>
      <c r="G563" s="352" t="s">
        <v>509</v>
      </c>
    </row>
    <row r="564" spans="1:7" x14ac:dyDescent="0.25">
      <c r="A564" s="369" t="s">
        <v>752</v>
      </c>
      <c r="B564" s="351" t="s">
        <v>196</v>
      </c>
      <c r="C564" s="354" t="s">
        <v>511</v>
      </c>
      <c r="D564" s="354" t="s">
        <v>511</v>
      </c>
      <c r="E564" s="351" t="s">
        <v>196</v>
      </c>
      <c r="F564" s="351" t="s">
        <v>196</v>
      </c>
      <c r="G564" s="352" t="s">
        <v>509</v>
      </c>
    </row>
    <row r="565" spans="1:7" x14ac:dyDescent="0.25">
      <c r="A565" s="369" t="s">
        <v>753</v>
      </c>
      <c r="B565" s="351" t="s">
        <v>196</v>
      </c>
      <c r="C565" s="354" t="s">
        <v>511</v>
      </c>
      <c r="D565" s="354" t="s">
        <v>511</v>
      </c>
      <c r="E565" s="351" t="s">
        <v>196</v>
      </c>
      <c r="F565" s="351" t="s">
        <v>196</v>
      </c>
      <c r="G565" s="352" t="s">
        <v>509</v>
      </c>
    </row>
    <row r="566" spans="1:7" x14ac:dyDescent="0.25">
      <c r="A566" s="369" t="s">
        <v>754</v>
      </c>
      <c r="B566" s="351" t="s">
        <v>196</v>
      </c>
      <c r="C566" s="354">
        <v>4.2126418231888598</v>
      </c>
      <c r="D566" s="354" t="s">
        <v>511</v>
      </c>
      <c r="E566" s="351" t="s">
        <v>196</v>
      </c>
      <c r="F566" s="351" t="s">
        <v>196</v>
      </c>
      <c r="G566" s="352" t="s">
        <v>509</v>
      </c>
    </row>
    <row r="567" spans="1:7" x14ac:dyDescent="0.25">
      <c r="A567" s="369" t="s">
        <v>755</v>
      </c>
      <c r="B567" s="351" t="s">
        <v>196</v>
      </c>
      <c r="C567" s="354">
        <v>2.7902546389271099</v>
      </c>
      <c r="D567" s="354" t="s">
        <v>511</v>
      </c>
      <c r="E567" s="351" t="s">
        <v>196</v>
      </c>
      <c r="F567" s="351" t="s">
        <v>196</v>
      </c>
      <c r="G567" s="352" t="s">
        <v>509</v>
      </c>
    </row>
    <row r="568" spans="1:7" x14ac:dyDescent="0.25">
      <c r="A568" s="369" t="s">
        <v>756</v>
      </c>
      <c r="B568" s="351" t="s">
        <v>196</v>
      </c>
      <c r="C568" s="354">
        <v>28.497717298240602</v>
      </c>
      <c r="D568" s="354" t="s">
        <v>511</v>
      </c>
      <c r="E568" s="351" t="s">
        <v>196</v>
      </c>
      <c r="F568" s="351" t="s">
        <v>196</v>
      </c>
      <c r="G568" s="352" t="s">
        <v>509</v>
      </c>
    </row>
    <row r="569" spans="1:7" x14ac:dyDescent="0.25">
      <c r="A569" s="369" t="s">
        <v>757</v>
      </c>
      <c r="B569" s="351" t="s">
        <v>196</v>
      </c>
      <c r="C569" s="354">
        <v>6.66034512616306</v>
      </c>
      <c r="D569" s="354">
        <v>7.8425112598720697</v>
      </c>
      <c r="E569" s="351" t="s">
        <v>196</v>
      </c>
      <c r="F569" s="351" t="s">
        <v>196</v>
      </c>
      <c r="G569" s="352" t="s">
        <v>509</v>
      </c>
    </row>
    <row r="570" spans="1:7" x14ac:dyDescent="0.25">
      <c r="A570" s="369" t="s">
        <v>758</v>
      </c>
      <c r="B570" s="351" t="s">
        <v>196</v>
      </c>
      <c r="C570" s="354">
        <v>2.52263043402202</v>
      </c>
      <c r="D570" s="354" t="s">
        <v>511</v>
      </c>
      <c r="E570" s="351" t="s">
        <v>196</v>
      </c>
      <c r="F570" s="351" t="s">
        <v>196</v>
      </c>
      <c r="G570" s="352" t="s">
        <v>509</v>
      </c>
    </row>
    <row r="571" spans="1:7" x14ac:dyDescent="0.25">
      <c r="A571" s="369" t="s">
        <v>759</v>
      </c>
      <c r="B571" s="351" t="s">
        <v>196</v>
      </c>
      <c r="C571" s="354">
        <v>15.278275422757799</v>
      </c>
      <c r="D571" s="354">
        <v>15.52463493848146</v>
      </c>
      <c r="E571" s="351" t="s">
        <v>196</v>
      </c>
      <c r="F571" s="351" t="s">
        <v>196</v>
      </c>
      <c r="G571" s="352" t="s">
        <v>509</v>
      </c>
    </row>
    <row r="572" spans="1:7" x14ac:dyDescent="0.25">
      <c r="A572" s="369" t="s">
        <v>760</v>
      </c>
      <c r="B572" s="351" t="s">
        <v>196</v>
      </c>
      <c r="C572" s="354">
        <v>8.8016924452317706</v>
      </c>
      <c r="D572" s="354">
        <v>8.4893956827476593</v>
      </c>
      <c r="E572" s="351" t="s">
        <v>196</v>
      </c>
      <c r="F572" s="351" t="s">
        <v>196</v>
      </c>
      <c r="G572" s="352" t="s">
        <v>509</v>
      </c>
    </row>
    <row r="573" spans="1:7" x14ac:dyDescent="0.25">
      <c r="A573" s="369" t="s">
        <v>761</v>
      </c>
      <c r="B573" s="351" t="s">
        <v>196</v>
      </c>
      <c r="C573" s="354">
        <v>2.0137792152480598</v>
      </c>
      <c r="D573" s="354" t="s">
        <v>511</v>
      </c>
      <c r="E573" s="351" t="s">
        <v>196</v>
      </c>
      <c r="F573" s="351" t="s">
        <v>196</v>
      </c>
      <c r="G573" s="352" t="s">
        <v>509</v>
      </c>
    </row>
    <row r="574" spans="1:7" x14ac:dyDescent="0.25">
      <c r="A574" s="369" t="s">
        <v>762</v>
      </c>
      <c r="B574" s="351" t="s">
        <v>196</v>
      </c>
      <c r="C574" s="354">
        <v>935.45098734337898</v>
      </c>
      <c r="D574" s="354">
        <v>10.296222158027231</v>
      </c>
      <c r="E574" s="351" t="s">
        <v>196</v>
      </c>
      <c r="F574" s="351" t="s">
        <v>196</v>
      </c>
      <c r="G574" s="352" t="s">
        <v>509</v>
      </c>
    </row>
    <row r="575" spans="1:7" x14ac:dyDescent="0.25">
      <c r="A575" s="369" t="s">
        <v>3170</v>
      </c>
      <c r="B575" s="351" t="s">
        <v>196</v>
      </c>
      <c r="C575" s="354">
        <v>2.84526374758499</v>
      </c>
      <c r="D575" s="354" t="s">
        <v>511</v>
      </c>
      <c r="E575" s="351" t="s">
        <v>196</v>
      </c>
      <c r="F575" s="351" t="s">
        <v>196</v>
      </c>
      <c r="G575" s="352" t="s">
        <v>509</v>
      </c>
    </row>
    <row r="576" spans="1:7" x14ac:dyDescent="0.25">
      <c r="A576" s="369" t="s">
        <v>3171</v>
      </c>
      <c r="B576" s="351" t="s">
        <v>196</v>
      </c>
      <c r="C576" s="354">
        <v>0.77843205560164996</v>
      </c>
      <c r="D576" s="354" t="s">
        <v>511</v>
      </c>
      <c r="E576" s="351" t="s">
        <v>196</v>
      </c>
      <c r="F576" s="351" t="s">
        <v>196</v>
      </c>
      <c r="G576" s="352" t="s">
        <v>509</v>
      </c>
    </row>
    <row r="577" spans="1:7" x14ac:dyDescent="0.25">
      <c r="A577" s="366" t="s">
        <v>763</v>
      </c>
      <c r="B577" s="351" t="s">
        <v>196</v>
      </c>
      <c r="C577" s="354">
        <v>2.33929947528482</v>
      </c>
      <c r="D577" s="354">
        <v>1.16065025717818</v>
      </c>
      <c r="E577" s="351" t="s">
        <v>196</v>
      </c>
      <c r="F577" s="351" t="s">
        <v>196</v>
      </c>
      <c r="G577" s="352" t="s">
        <v>509</v>
      </c>
    </row>
    <row r="578" spans="1:7" x14ac:dyDescent="0.25">
      <c r="A578" s="366" t="s">
        <v>764</v>
      </c>
      <c r="B578" s="351" t="s">
        <v>196</v>
      </c>
      <c r="C578" s="354">
        <v>811.93514606186397</v>
      </c>
      <c r="D578" s="354">
        <v>5.4580785736261301</v>
      </c>
      <c r="E578" s="351" t="s">
        <v>196</v>
      </c>
      <c r="F578" s="351" t="s">
        <v>196</v>
      </c>
      <c r="G578" s="352" t="s">
        <v>509</v>
      </c>
    </row>
    <row r="579" spans="1:7" x14ac:dyDescent="0.25">
      <c r="A579" s="366" t="s">
        <v>765</v>
      </c>
      <c r="B579" s="351" t="s">
        <v>196</v>
      </c>
      <c r="C579" s="354">
        <v>135.7038195358096</v>
      </c>
      <c r="D579" s="354">
        <v>5.9234376108933899</v>
      </c>
      <c r="E579" s="351" t="s">
        <v>196</v>
      </c>
      <c r="F579" s="351" t="s">
        <v>196</v>
      </c>
      <c r="G579" s="354" t="s">
        <v>509</v>
      </c>
    </row>
    <row r="580" spans="1:7" x14ac:dyDescent="0.25">
      <c r="A580" s="370" t="s">
        <v>766</v>
      </c>
      <c r="B580" s="351" t="s">
        <v>196</v>
      </c>
      <c r="C580" s="354" t="s">
        <v>536</v>
      </c>
      <c r="D580" s="354" t="s">
        <v>536</v>
      </c>
      <c r="E580" s="351" t="s">
        <v>196</v>
      </c>
      <c r="F580" s="351" t="s">
        <v>196</v>
      </c>
      <c r="G580" s="352" t="s">
        <v>509</v>
      </c>
    </row>
    <row r="581" spans="1:7" x14ac:dyDescent="0.25">
      <c r="A581" s="370" t="s">
        <v>767</v>
      </c>
      <c r="B581" s="351" t="s">
        <v>196</v>
      </c>
      <c r="C581" s="354">
        <v>0.39070037091767001</v>
      </c>
      <c r="D581" s="354">
        <v>8.605344306328E-2</v>
      </c>
      <c r="E581" s="351" t="s">
        <v>196</v>
      </c>
      <c r="F581" s="351" t="s">
        <v>196</v>
      </c>
      <c r="G581" s="352" t="s">
        <v>509</v>
      </c>
    </row>
    <row r="582" spans="1:7" x14ac:dyDescent="0.25">
      <c r="A582" s="370" t="s">
        <v>768</v>
      </c>
      <c r="B582" s="351" t="s">
        <v>196</v>
      </c>
      <c r="C582" s="354">
        <v>5.3420648053523196</v>
      </c>
      <c r="D582" s="354">
        <v>0.46691353425823001</v>
      </c>
      <c r="E582" s="351" t="s">
        <v>196</v>
      </c>
      <c r="F582" s="351" t="s">
        <v>196</v>
      </c>
      <c r="G582" s="352" t="s">
        <v>509</v>
      </c>
    </row>
    <row r="583" spans="1:7" x14ac:dyDescent="0.25">
      <c r="A583" s="370" t="s">
        <v>769</v>
      </c>
      <c r="B583" s="351" t="s">
        <v>196</v>
      </c>
      <c r="C583" s="354">
        <v>8.5169405120220004E-2</v>
      </c>
      <c r="D583" s="354">
        <v>8.4830813865599992E-3</v>
      </c>
      <c r="E583" s="351" t="s">
        <v>196</v>
      </c>
      <c r="F583" s="351" t="s">
        <v>196</v>
      </c>
      <c r="G583" s="352" t="s">
        <v>509</v>
      </c>
    </row>
    <row r="584" spans="1:7" x14ac:dyDescent="0.25">
      <c r="A584" s="370" t="s">
        <v>770</v>
      </c>
      <c r="B584" s="351" t="s">
        <v>196</v>
      </c>
      <c r="C584" s="354">
        <v>129.698664250798</v>
      </c>
      <c r="D584" s="354">
        <v>5.3619875521853197</v>
      </c>
      <c r="E584" s="351" t="s">
        <v>196</v>
      </c>
      <c r="F584" s="351" t="s">
        <v>196</v>
      </c>
      <c r="G584" s="352" t="s">
        <v>509</v>
      </c>
    </row>
    <row r="585" spans="1:7" x14ac:dyDescent="0.25">
      <c r="A585" s="371" t="s">
        <v>771</v>
      </c>
      <c r="B585" s="351" t="s">
        <v>196</v>
      </c>
      <c r="C585" s="354">
        <v>0.18722070362137999</v>
      </c>
      <c r="D585" s="354" t="s">
        <v>511</v>
      </c>
      <c r="E585" s="351" t="s">
        <v>196</v>
      </c>
      <c r="F585" s="351" t="s">
        <v>196</v>
      </c>
      <c r="G585" s="354" t="s">
        <v>509</v>
      </c>
    </row>
    <row r="586" spans="1:7" x14ac:dyDescent="0.25">
      <c r="A586" s="372" t="s">
        <v>772</v>
      </c>
      <c r="B586" s="351" t="s">
        <v>196</v>
      </c>
      <c r="C586" s="354">
        <v>0.18722070362137999</v>
      </c>
      <c r="D586" s="354" t="s">
        <v>511</v>
      </c>
      <c r="E586" s="351" t="s">
        <v>196</v>
      </c>
      <c r="F586" s="351" t="s">
        <v>196</v>
      </c>
      <c r="G586" s="352" t="s">
        <v>509</v>
      </c>
    </row>
    <row r="587" spans="1:7" ht="15.75" thickBot="1" x14ac:dyDescent="0.3">
      <c r="A587" s="366" t="s">
        <v>3488</v>
      </c>
      <c r="B587" s="351" t="s">
        <v>196</v>
      </c>
      <c r="C587" s="351" t="s">
        <v>196</v>
      </c>
      <c r="D587" s="354" t="s">
        <v>511</v>
      </c>
      <c r="E587" s="351" t="s">
        <v>196</v>
      </c>
      <c r="F587" s="351" t="s">
        <v>196</v>
      </c>
      <c r="G587" s="351" t="s">
        <v>196</v>
      </c>
    </row>
    <row r="588" spans="1:7" s="266" customFormat="1" ht="12.75" customHeight="1" thickTop="1" x14ac:dyDescent="0.2">
      <c r="A588" s="75" t="s">
        <v>774</v>
      </c>
      <c r="B588" s="351" t="s">
        <v>196</v>
      </c>
      <c r="C588" s="354">
        <v>719.88457694084161</v>
      </c>
      <c r="D588" s="351" t="s">
        <v>196</v>
      </c>
      <c r="E588" s="351" t="s">
        <v>196</v>
      </c>
      <c r="F588" s="351" t="s">
        <v>196</v>
      </c>
      <c r="G588" s="354" t="s">
        <v>509</v>
      </c>
    </row>
    <row r="589" spans="1:7" s="266" customFormat="1" ht="12.75" customHeight="1" x14ac:dyDescent="0.2">
      <c r="A589" s="76" t="s">
        <v>775</v>
      </c>
      <c r="B589" s="351" t="s">
        <v>196</v>
      </c>
      <c r="C589" s="352" t="s">
        <v>509</v>
      </c>
      <c r="D589" s="354">
        <v>1053.0935979415153</v>
      </c>
      <c r="E589" s="352" t="s">
        <v>509</v>
      </c>
      <c r="F589" s="352" t="s">
        <v>509</v>
      </c>
      <c r="G589" s="352" t="s">
        <v>509</v>
      </c>
    </row>
    <row r="590" spans="1:7" s="266" customFormat="1" ht="12.75" customHeight="1" x14ac:dyDescent="0.2">
      <c r="A590" s="76" t="s">
        <v>776</v>
      </c>
      <c r="B590" s="351" t="s">
        <v>196</v>
      </c>
      <c r="C590" s="354" t="s">
        <v>511</v>
      </c>
      <c r="D590" s="354" t="s">
        <v>511</v>
      </c>
      <c r="E590" s="352" t="s">
        <v>511</v>
      </c>
      <c r="F590" s="352" t="s">
        <v>511</v>
      </c>
      <c r="G590" s="352" t="s">
        <v>509</v>
      </c>
    </row>
    <row r="591" spans="1:7" s="266" customFormat="1" ht="12.75" customHeight="1" x14ac:dyDescent="0.2">
      <c r="A591" s="76" t="s">
        <v>777</v>
      </c>
      <c r="B591" s="351" t="s">
        <v>196</v>
      </c>
      <c r="C591" s="354">
        <v>17.318326450965749</v>
      </c>
      <c r="D591" s="354">
        <v>0.63206652889299997</v>
      </c>
      <c r="E591" s="352">
        <v>14.91067980114685</v>
      </c>
      <c r="F591" s="352">
        <v>363.40666610922074</v>
      </c>
      <c r="G591" s="352" t="s">
        <v>509</v>
      </c>
    </row>
    <row r="592" spans="1:7" s="266" customFormat="1" ht="14.25" customHeight="1" x14ac:dyDescent="0.2">
      <c r="A592" s="329" t="s">
        <v>778</v>
      </c>
      <c r="B592" s="354">
        <v>4349.248664685867</v>
      </c>
      <c r="C592" s="351" t="s">
        <v>196</v>
      </c>
      <c r="D592" s="351" t="s">
        <v>196</v>
      </c>
      <c r="E592" s="351" t="s">
        <v>196</v>
      </c>
      <c r="F592" s="351" t="s">
        <v>196</v>
      </c>
      <c r="G592" s="351" t="s">
        <v>196</v>
      </c>
    </row>
    <row r="593" spans="1:7" s="266" customFormat="1" ht="12" customHeight="1" x14ac:dyDescent="0.2">
      <c r="A593" s="329" t="s">
        <v>779</v>
      </c>
      <c r="B593" s="354">
        <v>3504.4603945689328</v>
      </c>
      <c r="C593" s="351" t="s">
        <v>196</v>
      </c>
      <c r="D593" s="351" t="s">
        <v>196</v>
      </c>
      <c r="E593" s="351" t="s">
        <v>196</v>
      </c>
      <c r="F593" s="351" t="s">
        <v>196</v>
      </c>
      <c r="G593" s="351" t="s">
        <v>196</v>
      </c>
    </row>
    <row r="594" spans="1:7" s="266" customFormat="1" ht="12" customHeight="1" x14ac:dyDescent="0.2">
      <c r="A594" s="326" t="s">
        <v>780</v>
      </c>
      <c r="B594" s="354" t="s">
        <v>509</v>
      </c>
      <c r="C594" s="351" t="s">
        <v>196</v>
      </c>
      <c r="D594" s="351" t="s">
        <v>196</v>
      </c>
      <c r="E594" s="351" t="s">
        <v>196</v>
      </c>
      <c r="F594" s="351" t="s">
        <v>196</v>
      </c>
      <c r="G594" s="351" t="s">
        <v>196</v>
      </c>
    </row>
    <row r="595" spans="1:7" s="266" customFormat="1" ht="13.5" customHeight="1" x14ac:dyDescent="0.2">
      <c r="A595" s="77" t="s">
        <v>781</v>
      </c>
      <c r="B595" s="354" t="s">
        <v>509</v>
      </c>
      <c r="C595" s="354" t="s">
        <v>509</v>
      </c>
      <c r="D595" s="354" t="s">
        <v>509</v>
      </c>
      <c r="E595" s="354" t="s">
        <v>509</v>
      </c>
      <c r="F595" s="354" t="s">
        <v>509</v>
      </c>
      <c r="G595" s="354" t="s">
        <v>509</v>
      </c>
    </row>
    <row r="596" spans="1:7" x14ac:dyDescent="0.25">
      <c r="A596"/>
      <c r="B596"/>
      <c r="C596"/>
      <c r="D596"/>
      <c r="E596"/>
    </row>
    <row r="597" spans="1:7" x14ac:dyDescent="0.25">
      <c r="A597" s="78" t="s">
        <v>782</v>
      </c>
      <c r="B597" s="79">
        <f>B519</f>
        <v>7853.7090592547993</v>
      </c>
      <c r="C597" s="79">
        <f t="shared" ref="C597:G597" si="10">C519</f>
        <v>9418.7606550076798</v>
      </c>
      <c r="D597" s="79">
        <f t="shared" si="10"/>
        <v>1108.4205949512345</v>
      </c>
      <c r="E597" s="79">
        <f t="shared" si="10"/>
        <v>14.91067980114685</v>
      </c>
      <c r="F597" s="79">
        <f t="shared" si="10"/>
        <v>363.40666610922074</v>
      </c>
      <c r="G597" s="79" t="str">
        <f t="shared" si="10"/>
        <v>NA</v>
      </c>
    </row>
    <row r="598" spans="1:7" x14ac:dyDescent="0.25">
      <c r="A598"/>
      <c r="B598"/>
      <c r="C598"/>
      <c r="D598"/>
      <c r="E598"/>
    </row>
    <row r="600" spans="1:7" ht="15.75" x14ac:dyDescent="0.25">
      <c r="A600" s="232" t="s">
        <v>783</v>
      </c>
      <c r="B600" s="237"/>
      <c r="C600" s="237"/>
      <c r="D600" s="237"/>
      <c r="E600" s="237"/>
      <c r="F600" s="237"/>
      <c r="G600" s="57" t="s">
        <v>493</v>
      </c>
    </row>
    <row r="601" spans="1:7" ht="15.75" x14ac:dyDescent="0.25">
      <c r="A601" s="232" t="s">
        <v>682</v>
      </c>
      <c r="B601" s="237"/>
      <c r="C601" s="237"/>
      <c r="D601" s="237"/>
      <c r="E601" s="237"/>
      <c r="F601" s="237"/>
      <c r="G601" s="57" t="s">
        <v>3480</v>
      </c>
    </row>
    <row r="602" spans="1:7" x14ac:dyDescent="0.25">
      <c r="A602" s="237"/>
      <c r="B602" s="237"/>
      <c r="C602" s="237"/>
      <c r="D602" s="237"/>
      <c r="E602" s="237"/>
      <c r="F602" s="237"/>
      <c r="G602" s="57" t="s">
        <v>494</v>
      </c>
    </row>
    <row r="603" spans="1:7" x14ac:dyDescent="0.25">
      <c r="A603" s="237"/>
      <c r="B603" s="237"/>
      <c r="C603" s="237"/>
      <c r="D603" s="237"/>
      <c r="E603" s="237"/>
      <c r="F603" s="237"/>
      <c r="G603" s="267"/>
    </row>
    <row r="604" spans="1:7" ht="54" customHeight="1" x14ac:dyDescent="0.25">
      <c r="A604" s="448" t="s">
        <v>495</v>
      </c>
      <c r="B604" s="80" t="s">
        <v>784</v>
      </c>
      <c r="C604" s="80" t="s">
        <v>785</v>
      </c>
      <c r="D604" s="80" t="s">
        <v>786</v>
      </c>
      <c r="E604" s="80" t="s">
        <v>634</v>
      </c>
      <c r="F604" s="80" t="s">
        <v>500</v>
      </c>
      <c r="G604" s="80" t="s">
        <v>501</v>
      </c>
    </row>
    <row r="605" spans="1:7" ht="15.75" thickBot="1" x14ac:dyDescent="0.3">
      <c r="A605" s="449"/>
      <c r="B605" s="450" t="s">
        <v>503</v>
      </c>
      <c r="C605" s="451"/>
      <c r="D605" s="451"/>
      <c r="E605" s="451"/>
      <c r="F605" s="451"/>
      <c r="G605" s="452"/>
    </row>
    <row r="606" spans="1:7" ht="15.75" thickTop="1" x14ac:dyDescent="0.25">
      <c r="A606" s="81" t="s">
        <v>787</v>
      </c>
      <c r="B606" s="354">
        <v>-831125.53638504399</v>
      </c>
      <c r="C606" s="354">
        <v>1234.7394602571119</v>
      </c>
      <c r="D606" s="354">
        <v>35.11369899647039</v>
      </c>
      <c r="E606" s="354">
        <v>141.59499629999999</v>
      </c>
      <c r="F606" s="354">
        <v>7641.6606409999995</v>
      </c>
      <c r="G606" s="354" t="s">
        <v>532</v>
      </c>
    </row>
    <row r="607" spans="1:7" x14ac:dyDescent="0.25">
      <c r="A607" s="82" t="s">
        <v>788</v>
      </c>
      <c r="B607" s="354">
        <v>-680293.34243705962</v>
      </c>
      <c r="C607" s="354">
        <v>260.14196732065915</v>
      </c>
      <c r="D607" s="354">
        <v>22.501521677555012</v>
      </c>
      <c r="E607" s="354">
        <v>120.1226453</v>
      </c>
      <c r="F607" s="354">
        <v>7283.7881829999997</v>
      </c>
      <c r="G607" s="354" t="s">
        <v>532</v>
      </c>
    </row>
    <row r="608" spans="1:7" x14ac:dyDescent="0.25">
      <c r="A608" s="374" t="s">
        <v>789</v>
      </c>
      <c r="B608" s="354">
        <v>-581225.21712432243</v>
      </c>
      <c r="C608" s="354">
        <v>259.58656569999999</v>
      </c>
      <c r="D608" s="354">
        <v>22.303775677555009</v>
      </c>
      <c r="E608" s="352">
        <v>120.1226453</v>
      </c>
      <c r="F608" s="352">
        <v>7283.7881829999997</v>
      </c>
      <c r="G608" s="352" t="s">
        <v>536</v>
      </c>
    </row>
    <row r="609" spans="1:7" x14ac:dyDescent="0.25">
      <c r="A609" s="375" t="s">
        <v>790</v>
      </c>
      <c r="B609" s="354">
        <v>-99068.125312737131</v>
      </c>
      <c r="C609" s="354" t="s">
        <v>511</v>
      </c>
      <c r="D609" s="354" t="s">
        <v>3166</v>
      </c>
      <c r="E609" s="352" t="s">
        <v>509</v>
      </c>
      <c r="F609" s="352" t="s">
        <v>509</v>
      </c>
      <c r="G609" s="352" t="s">
        <v>509</v>
      </c>
    </row>
    <row r="610" spans="1:7" x14ac:dyDescent="0.25">
      <c r="A610" s="376" t="s">
        <v>791</v>
      </c>
      <c r="B610" s="354">
        <v>23030.524805171535</v>
      </c>
      <c r="C610" s="354" t="s">
        <v>3172</v>
      </c>
      <c r="D610" s="354" t="s">
        <v>3172</v>
      </c>
      <c r="E610" s="354" t="s">
        <v>509</v>
      </c>
      <c r="F610" s="354" t="s">
        <v>509</v>
      </c>
      <c r="G610" s="354" t="s">
        <v>509</v>
      </c>
    </row>
    <row r="611" spans="1:7" x14ac:dyDescent="0.25">
      <c r="A611" s="374" t="s">
        <v>792</v>
      </c>
      <c r="B611" s="354">
        <v>-29001.50383515003</v>
      </c>
      <c r="C611" s="354" t="s">
        <v>607</v>
      </c>
      <c r="D611" s="354" t="s">
        <v>607</v>
      </c>
      <c r="E611" s="352" t="s">
        <v>509</v>
      </c>
      <c r="F611" s="352" t="s">
        <v>509</v>
      </c>
      <c r="G611" s="352" t="s">
        <v>509</v>
      </c>
    </row>
    <row r="612" spans="1:7" x14ac:dyDescent="0.25">
      <c r="A612" s="374" t="s">
        <v>793</v>
      </c>
      <c r="B612" s="354">
        <v>52032.028640321565</v>
      </c>
      <c r="C612" s="354" t="s">
        <v>607</v>
      </c>
      <c r="D612" s="354" t="s">
        <v>607</v>
      </c>
      <c r="E612" s="352" t="s">
        <v>509</v>
      </c>
      <c r="F612" s="352" t="s">
        <v>509</v>
      </c>
      <c r="G612" s="352" t="s">
        <v>509</v>
      </c>
    </row>
    <row r="613" spans="1:7" x14ac:dyDescent="0.25">
      <c r="A613" s="82" t="s">
        <v>794</v>
      </c>
      <c r="B613" s="354">
        <v>-28216.102686357408</v>
      </c>
      <c r="C613" s="354">
        <v>12.663181</v>
      </c>
      <c r="D613" s="354">
        <v>1.1562030000000001</v>
      </c>
      <c r="E613" s="354">
        <v>21.472351</v>
      </c>
      <c r="F613" s="354">
        <v>357.87245800000005</v>
      </c>
      <c r="G613" s="354" t="s">
        <v>509</v>
      </c>
    </row>
    <row r="614" spans="1:7" x14ac:dyDescent="0.25">
      <c r="A614" s="374" t="s">
        <v>795</v>
      </c>
      <c r="B614" s="354">
        <v>8734.4840051914307</v>
      </c>
      <c r="C614" s="354">
        <v>12.663181</v>
      </c>
      <c r="D614" s="354">
        <v>1.1562030000000001</v>
      </c>
      <c r="E614" s="352">
        <v>21.472351</v>
      </c>
      <c r="F614" s="352">
        <v>357.87245800000005</v>
      </c>
      <c r="G614" s="352" t="s">
        <v>509</v>
      </c>
    </row>
    <row r="615" spans="1:7" x14ac:dyDescent="0.25">
      <c r="A615" s="375" t="s">
        <v>796</v>
      </c>
      <c r="B615" s="354">
        <v>-36950.586691548837</v>
      </c>
      <c r="C615" s="354" t="s">
        <v>536</v>
      </c>
      <c r="D615" s="354" t="s">
        <v>607</v>
      </c>
      <c r="E615" s="352" t="s">
        <v>509</v>
      </c>
      <c r="F615" s="352" t="s">
        <v>509</v>
      </c>
      <c r="G615" s="352" t="s">
        <v>509</v>
      </c>
    </row>
    <row r="616" spans="1:7" x14ac:dyDescent="0.25">
      <c r="A616" s="376" t="s">
        <v>797</v>
      </c>
      <c r="B616" s="354">
        <v>-5742.2251556353804</v>
      </c>
      <c r="C616" s="354">
        <v>961.93431193645267</v>
      </c>
      <c r="D616" s="354">
        <v>0.59525414428571</v>
      </c>
      <c r="E616" s="354" t="s">
        <v>509</v>
      </c>
      <c r="F616" s="354" t="s">
        <v>509</v>
      </c>
      <c r="G616" s="354" t="s">
        <v>509</v>
      </c>
    </row>
    <row r="617" spans="1:7" x14ac:dyDescent="0.25">
      <c r="A617" s="374" t="s">
        <v>798</v>
      </c>
      <c r="B617" s="354">
        <v>-10133.615543726639</v>
      </c>
      <c r="C617" s="354" t="s">
        <v>536</v>
      </c>
      <c r="D617" s="354">
        <v>0.59215403</v>
      </c>
      <c r="E617" s="352" t="s">
        <v>509</v>
      </c>
      <c r="F617" s="352" t="s">
        <v>509</v>
      </c>
      <c r="G617" s="352" t="s">
        <v>509</v>
      </c>
    </row>
    <row r="618" spans="1:7" x14ac:dyDescent="0.25">
      <c r="A618" s="374" t="s">
        <v>799</v>
      </c>
      <c r="B618" s="354">
        <v>469.44060909762544</v>
      </c>
      <c r="C618" s="354" t="s">
        <v>536</v>
      </c>
      <c r="D618" s="354" t="s">
        <v>532</v>
      </c>
      <c r="E618" s="352" t="s">
        <v>509</v>
      </c>
      <c r="F618" s="352" t="s">
        <v>509</v>
      </c>
      <c r="G618" s="352" t="s">
        <v>509</v>
      </c>
    </row>
    <row r="619" spans="1:7" x14ac:dyDescent="0.25">
      <c r="A619" s="82" t="s">
        <v>800</v>
      </c>
      <c r="B619" s="354">
        <v>-33858.519844496128</v>
      </c>
      <c r="C619" s="354" t="s">
        <v>536</v>
      </c>
      <c r="D619" s="354">
        <v>6.0475778530394004</v>
      </c>
      <c r="E619" s="354" t="s">
        <v>536</v>
      </c>
      <c r="F619" s="354" t="s">
        <v>536</v>
      </c>
      <c r="G619" s="354" t="s">
        <v>509</v>
      </c>
    </row>
    <row r="620" spans="1:7" x14ac:dyDescent="0.25">
      <c r="A620" s="374" t="s">
        <v>801</v>
      </c>
      <c r="B620" s="354">
        <v>-116642.3750794526</v>
      </c>
      <c r="C620" s="354" t="s">
        <v>536</v>
      </c>
      <c r="D620" s="354">
        <v>6.0475778530394004</v>
      </c>
      <c r="E620" s="352" t="s">
        <v>536</v>
      </c>
      <c r="F620" s="352" t="s">
        <v>536</v>
      </c>
      <c r="G620" s="352" t="s">
        <v>509</v>
      </c>
    </row>
    <row r="621" spans="1:7" x14ac:dyDescent="0.25">
      <c r="A621" s="375" t="s">
        <v>802</v>
      </c>
      <c r="B621" s="354">
        <v>82783.855234956471</v>
      </c>
      <c r="C621" s="354" t="s">
        <v>536</v>
      </c>
      <c r="D621" s="354" t="s">
        <v>607</v>
      </c>
      <c r="E621" s="352" t="s">
        <v>536</v>
      </c>
      <c r="F621" s="352" t="s">
        <v>536</v>
      </c>
      <c r="G621" s="352" t="s">
        <v>509</v>
      </c>
    </row>
    <row r="622" spans="1:7" x14ac:dyDescent="0.25">
      <c r="A622" s="376" t="s">
        <v>803</v>
      </c>
      <c r="B622" s="354" t="s">
        <v>536</v>
      </c>
      <c r="C622" s="354" t="s">
        <v>536</v>
      </c>
      <c r="D622" s="354" t="s">
        <v>536</v>
      </c>
      <c r="E622" s="354" t="s">
        <v>509</v>
      </c>
      <c r="F622" s="354" t="s">
        <v>509</v>
      </c>
      <c r="G622" s="354" t="s">
        <v>509</v>
      </c>
    </row>
    <row r="623" spans="1:7" x14ac:dyDescent="0.25">
      <c r="A623" s="374" t="s">
        <v>804</v>
      </c>
      <c r="B623" s="351" t="s">
        <v>196</v>
      </c>
      <c r="C623" s="351" t="s">
        <v>196</v>
      </c>
      <c r="D623" s="351" t="s">
        <v>196</v>
      </c>
      <c r="E623" s="351" t="s">
        <v>196</v>
      </c>
      <c r="F623" s="351" t="s">
        <v>196</v>
      </c>
      <c r="G623" s="351" t="s">
        <v>196</v>
      </c>
    </row>
    <row r="624" spans="1:7" x14ac:dyDescent="0.25">
      <c r="A624" s="374" t="s">
        <v>805</v>
      </c>
      <c r="B624" s="354" t="s">
        <v>536</v>
      </c>
      <c r="C624" s="354" t="s">
        <v>536</v>
      </c>
      <c r="D624" s="354" t="s">
        <v>536</v>
      </c>
      <c r="E624" s="352" t="s">
        <v>509</v>
      </c>
      <c r="F624" s="352" t="s">
        <v>509</v>
      </c>
      <c r="G624" s="352" t="s">
        <v>509</v>
      </c>
    </row>
    <row r="625" spans="1:8" x14ac:dyDescent="0.25">
      <c r="A625" s="82" t="s">
        <v>806</v>
      </c>
      <c r="B625" s="354">
        <v>-106045.87106666707</v>
      </c>
      <c r="C625" s="351" t="s">
        <v>196</v>
      </c>
      <c r="D625" s="351" t="s">
        <v>196</v>
      </c>
      <c r="E625" s="351" t="s">
        <v>196</v>
      </c>
      <c r="F625" s="351" t="s">
        <v>196</v>
      </c>
      <c r="G625" s="351" t="s">
        <v>196</v>
      </c>
    </row>
    <row r="626" spans="1:8" x14ac:dyDescent="0.25">
      <c r="A626" s="377" t="s">
        <v>807</v>
      </c>
      <c r="B626" s="354" t="s">
        <v>3172</v>
      </c>
      <c r="C626" s="354" t="s">
        <v>532</v>
      </c>
      <c r="D626" s="354">
        <v>2.41583792</v>
      </c>
      <c r="E626" s="354" t="s">
        <v>509</v>
      </c>
      <c r="F626" s="354" t="s">
        <v>509</v>
      </c>
      <c r="G626" s="354" t="s">
        <v>509</v>
      </c>
    </row>
    <row r="627" spans="1:8" x14ac:dyDescent="0.25">
      <c r="A627" s="360" t="s">
        <v>808</v>
      </c>
      <c r="B627" s="354" t="s">
        <v>3172</v>
      </c>
      <c r="C627" s="354" t="s">
        <v>532</v>
      </c>
      <c r="D627" s="354">
        <v>2.41583792</v>
      </c>
      <c r="E627" s="354" t="s">
        <v>509</v>
      </c>
      <c r="F627" s="354" t="s">
        <v>509</v>
      </c>
      <c r="G627" s="354" t="s">
        <v>509</v>
      </c>
    </row>
    <row r="629" spans="1:8" x14ac:dyDescent="0.25">
      <c r="A629" s="58" t="s">
        <v>809</v>
      </c>
      <c r="B629" s="59">
        <f>B606</f>
        <v>-831125.53638504399</v>
      </c>
      <c r="C629" s="70">
        <f t="shared" ref="C629:G629" si="11">C606</f>
        <v>1234.7394602571119</v>
      </c>
      <c r="D629" s="70">
        <f t="shared" si="11"/>
        <v>35.11369899647039</v>
      </c>
      <c r="E629" s="70">
        <f t="shared" si="11"/>
        <v>141.59499629999999</v>
      </c>
      <c r="F629" s="70">
        <f t="shared" si="11"/>
        <v>7641.6606409999995</v>
      </c>
      <c r="G629" s="70" t="str">
        <f t="shared" si="11"/>
        <v>NE,NA</v>
      </c>
    </row>
    <row r="632" spans="1:8" ht="15.75" x14ac:dyDescent="0.25">
      <c r="A632" s="455" t="s">
        <v>810</v>
      </c>
      <c r="B632" s="455"/>
      <c r="C632" s="237"/>
      <c r="D632" s="237"/>
      <c r="E632" s="237"/>
      <c r="F632" s="237"/>
      <c r="G632" s="237"/>
      <c r="H632" s="57" t="s">
        <v>493</v>
      </c>
    </row>
    <row r="633" spans="1:8" ht="15.75" x14ac:dyDescent="0.25">
      <c r="A633" s="252" t="s">
        <v>682</v>
      </c>
      <c r="B633" s="60"/>
      <c r="C633" s="237"/>
      <c r="D633" s="237"/>
      <c r="E633" s="237"/>
      <c r="F633" s="237"/>
      <c r="G633" s="237"/>
      <c r="H633" s="57" t="s">
        <v>3480</v>
      </c>
    </row>
    <row r="634" spans="1:8" x14ac:dyDescent="0.25">
      <c r="A634" s="237"/>
      <c r="B634" s="237"/>
      <c r="C634" s="237"/>
      <c r="D634" s="237"/>
      <c r="E634" s="237"/>
      <c r="F634" s="237"/>
      <c r="G634" s="237"/>
      <c r="H634" s="57" t="s">
        <v>494</v>
      </c>
    </row>
    <row r="635" spans="1:8" x14ac:dyDescent="0.25">
      <c r="A635" s="237"/>
      <c r="B635" s="237"/>
      <c r="C635" s="237"/>
      <c r="D635" s="237"/>
      <c r="E635" s="237"/>
      <c r="F635" s="237"/>
      <c r="G635" s="237"/>
      <c r="H635" s="268"/>
    </row>
    <row r="636" spans="1:8" x14ac:dyDescent="0.25">
      <c r="A636" s="443" t="s">
        <v>811</v>
      </c>
      <c r="B636" s="269" t="s">
        <v>812</v>
      </c>
      <c r="C636" s="270" t="s">
        <v>497</v>
      </c>
      <c r="D636" s="270" t="s">
        <v>498</v>
      </c>
      <c r="E636" s="270" t="s">
        <v>634</v>
      </c>
      <c r="F636" s="271" t="s">
        <v>500</v>
      </c>
      <c r="G636" s="272" t="s">
        <v>501</v>
      </c>
      <c r="H636" s="271" t="s">
        <v>635</v>
      </c>
    </row>
    <row r="637" spans="1:8" ht="15.75" thickBot="1" x14ac:dyDescent="0.3">
      <c r="A637" s="444"/>
      <c r="B637" s="445" t="s">
        <v>503</v>
      </c>
      <c r="C637" s="446"/>
      <c r="D637" s="446"/>
      <c r="E637" s="446"/>
      <c r="F637" s="446"/>
      <c r="G637" s="446"/>
      <c r="H637" s="447"/>
    </row>
    <row r="638" spans="1:8" ht="15.75" thickTop="1" x14ac:dyDescent="0.25">
      <c r="A638" s="273" t="s">
        <v>813</v>
      </c>
      <c r="B638" s="354" t="s">
        <v>3167</v>
      </c>
      <c r="C638" s="354">
        <v>6143.8266127488378</v>
      </c>
      <c r="D638" s="354">
        <v>73.757520658580603</v>
      </c>
      <c r="E638" s="354">
        <v>2.3460190219567099</v>
      </c>
      <c r="F638" s="354">
        <v>6.5483463597946603</v>
      </c>
      <c r="G638" s="354">
        <v>114.39560414851302</v>
      </c>
      <c r="H638" s="354">
        <v>0.74349333311907995</v>
      </c>
    </row>
    <row r="639" spans="1:8" x14ac:dyDescent="0.25">
      <c r="A639" s="378" t="s">
        <v>815</v>
      </c>
      <c r="B639" s="354" t="s">
        <v>571</v>
      </c>
      <c r="C639" s="354">
        <v>5261.8993888836258</v>
      </c>
      <c r="D639" s="351" t="s">
        <v>196</v>
      </c>
      <c r="E639" s="354">
        <v>2.3460190219567099</v>
      </c>
      <c r="F639" s="354">
        <v>6.1117899358083498</v>
      </c>
      <c r="G639" s="354">
        <v>21.695718028166269</v>
      </c>
      <c r="H639" s="351" t="s">
        <v>196</v>
      </c>
    </row>
    <row r="640" spans="1:8" x14ac:dyDescent="0.25">
      <c r="A640" s="355" t="s">
        <v>816</v>
      </c>
      <c r="B640" s="354" t="s">
        <v>571</v>
      </c>
      <c r="C640" s="354">
        <v>5261.8993888836258</v>
      </c>
      <c r="D640" s="351" t="s">
        <v>196</v>
      </c>
      <c r="E640" s="352">
        <v>2.3460190219567099</v>
      </c>
      <c r="F640" s="352">
        <v>6.1117899358083498</v>
      </c>
      <c r="G640" s="352">
        <v>21.695718028166269</v>
      </c>
      <c r="H640" s="351" t="s">
        <v>196</v>
      </c>
    </row>
    <row r="641" spans="1:8" x14ac:dyDescent="0.25">
      <c r="A641" s="355" t="s">
        <v>817</v>
      </c>
      <c r="B641" s="354" t="s">
        <v>538</v>
      </c>
      <c r="C641" s="354" t="s">
        <v>538</v>
      </c>
      <c r="D641" s="351" t="s">
        <v>196</v>
      </c>
      <c r="E641" s="352" t="s">
        <v>538</v>
      </c>
      <c r="F641" s="352" t="s">
        <v>538</v>
      </c>
      <c r="G641" s="352" t="s">
        <v>538</v>
      </c>
      <c r="H641" s="351" t="s">
        <v>196</v>
      </c>
    </row>
    <row r="642" spans="1:8" x14ac:dyDescent="0.25">
      <c r="A642" s="379" t="s">
        <v>818</v>
      </c>
      <c r="B642" s="354" t="s">
        <v>538</v>
      </c>
      <c r="C642" s="354" t="s">
        <v>538</v>
      </c>
      <c r="D642" s="351" t="s">
        <v>196</v>
      </c>
      <c r="E642" s="354" t="s">
        <v>538</v>
      </c>
      <c r="F642" s="354" t="s">
        <v>538</v>
      </c>
      <c r="G642" s="354" t="s">
        <v>538</v>
      </c>
      <c r="H642" s="351" t="s">
        <v>196</v>
      </c>
    </row>
    <row r="643" spans="1:8" x14ac:dyDescent="0.25">
      <c r="A643" s="378" t="s">
        <v>819</v>
      </c>
      <c r="B643" s="351" t="s">
        <v>196</v>
      </c>
      <c r="C643" s="354">
        <v>76.365222930707887</v>
      </c>
      <c r="D643" s="354">
        <v>5.5964614607999996</v>
      </c>
      <c r="E643" s="354" t="s">
        <v>536</v>
      </c>
      <c r="F643" s="354" t="s">
        <v>536</v>
      </c>
      <c r="G643" s="354" t="s">
        <v>536</v>
      </c>
      <c r="H643" s="351" t="s">
        <v>196</v>
      </c>
    </row>
    <row r="644" spans="1:8" x14ac:dyDescent="0.25">
      <c r="A644" s="380" t="s">
        <v>820</v>
      </c>
      <c r="B644" s="351" t="s">
        <v>196</v>
      </c>
      <c r="C644" s="354">
        <v>74.619486144000007</v>
      </c>
      <c r="D644" s="354">
        <v>5.5964614607999996</v>
      </c>
      <c r="E644" s="352" t="s">
        <v>536</v>
      </c>
      <c r="F644" s="352" t="s">
        <v>536</v>
      </c>
      <c r="G644" s="352" t="s">
        <v>536</v>
      </c>
      <c r="H644" s="351" t="s">
        <v>196</v>
      </c>
    </row>
    <row r="645" spans="1:8" x14ac:dyDescent="0.25">
      <c r="A645" s="380" t="s">
        <v>821</v>
      </c>
      <c r="B645" s="351" t="s">
        <v>196</v>
      </c>
      <c r="C645" s="354">
        <v>1.7457367867078699</v>
      </c>
      <c r="D645" s="354" t="s">
        <v>583</v>
      </c>
      <c r="E645" s="352" t="s">
        <v>536</v>
      </c>
      <c r="F645" s="352" t="s">
        <v>536</v>
      </c>
      <c r="G645" s="352" t="s">
        <v>536</v>
      </c>
      <c r="H645" s="351" t="s">
        <v>196</v>
      </c>
    </row>
    <row r="646" spans="1:8" x14ac:dyDescent="0.25">
      <c r="A646" s="378" t="s">
        <v>822</v>
      </c>
      <c r="B646" s="354" t="s">
        <v>543</v>
      </c>
      <c r="C646" s="354" t="s">
        <v>543</v>
      </c>
      <c r="D646" s="354" t="s">
        <v>543</v>
      </c>
      <c r="E646" s="354" t="s">
        <v>543</v>
      </c>
      <c r="F646" s="354" t="s">
        <v>543</v>
      </c>
      <c r="G646" s="354" t="s">
        <v>543</v>
      </c>
      <c r="H646" s="354" t="s">
        <v>543</v>
      </c>
    </row>
    <row r="647" spans="1:8" x14ac:dyDescent="0.25">
      <c r="A647" s="355" t="s">
        <v>823</v>
      </c>
      <c r="B647" s="354" t="s">
        <v>511</v>
      </c>
      <c r="C647" s="354" t="s">
        <v>543</v>
      </c>
      <c r="D647" s="354" t="s">
        <v>543</v>
      </c>
      <c r="E647" s="352" t="s">
        <v>511</v>
      </c>
      <c r="F647" s="352" t="s">
        <v>511</v>
      </c>
      <c r="G647" s="352" t="s">
        <v>511</v>
      </c>
      <c r="H647" s="352" t="s">
        <v>511</v>
      </c>
    </row>
    <row r="648" spans="1:8" x14ac:dyDescent="0.25">
      <c r="A648" s="355" t="s">
        <v>824</v>
      </c>
      <c r="B648" s="354" t="s">
        <v>509</v>
      </c>
      <c r="C648" s="354" t="s">
        <v>509</v>
      </c>
      <c r="D648" s="354" t="s">
        <v>509</v>
      </c>
      <c r="E648" s="352" t="s">
        <v>509</v>
      </c>
      <c r="F648" s="352" t="s">
        <v>509</v>
      </c>
      <c r="G648" s="352" t="s">
        <v>509</v>
      </c>
      <c r="H648" s="352" t="s">
        <v>509</v>
      </c>
    </row>
    <row r="649" spans="1:8" x14ac:dyDescent="0.25">
      <c r="A649" s="378" t="s">
        <v>825</v>
      </c>
      <c r="B649" s="351" t="s">
        <v>196</v>
      </c>
      <c r="C649" s="354">
        <v>805.56200093450445</v>
      </c>
      <c r="D649" s="354">
        <v>68.161059197780617</v>
      </c>
      <c r="E649" s="354" t="s">
        <v>583</v>
      </c>
      <c r="F649" s="354">
        <v>0.43655642398631</v>
      </c>
      <c r="G649" s="354">
        <v>49.308450064014231</v>
      </c>
      <c r="H649" s="351" t="s">
        <v>196</v>
      </c>
    </row>
    <row r="650" spans="1:8" x14ac:dyDescent="0.25">
      <c r="A650" s="355" t="s">
        <v>826</v>
      </c>
      <c r="B650" s="351" t="s">
        <v>196</v>
      </c>
      <c r="C650" s="354">
        <v>566.94660201297143</v>
      </c>
      <c r="D650" s="354">
        <v>66.504112399504038</v>
      </c>
      <c r="E650" s="352" t="s">
        <v>538</v>
      </c>
      <c r="F650" s="352">
        <v>0.43655642398631</v>
      </c>
      <c r="G650" s="352">
        <v>33.529746043529677</v>
      </c>
      <c r="H650" s="351" t="s">
        <v>196</v>
      </c>
    </row>
    <row r="651" spans="1:8" x14ac:dyDescent="0.25">
      <c r="A651" s="355" t="s">
        <v>827</v>
      </c>
      <c r="B651" s="351" t="s">
        <v>196</v>
      </c>
      <c r="C651" s="354">
        <v>238.61539892153306</v>
      </c>
      <c r="D651" s="354">
        <v>1.65694679827657</v>
      </c>
      <c r="E651" s="352" t="s">
        <v>538</v>
      </c>
      <c r="F651" s="352" t="s">
        <v>538</v>
      </c>
      <c r="G651" s="352">
        <v>15.77870402048455</v>
      </c>
      <c r="H651" s="351" t="s">
        <v>196</v>
      </c>
    </row>
    <row r="652" spans="1:8" x14ac:dyDescent="0.25">
      <c r="A652" s="355" t="s">
        <v>3489</v>
      </c>
      <c r="B652" s="351" t="s">
        <v>196</v>
      </c>
      <c r="C652" s="354" t="s">
        <v>511</v>
      </c>
      <c r="D652" s="354" t="s">
        <v>511</v>
      </c>
      <c r="E652" s="354" t="s">
        <v>511</v>
      </c>
      <c r="F652" s="354" t="s">
        <v>511</v>
      </c>
      <c r="G652" s="354" t="s">
        <v>511</v>
      </c>
      <c r="H652" s="351" t="s">
        <v>196</v>
      </c>
    </row>
    <row r="653" spans="1:8" x14ac:dyDescent="0.25">
      <c r="A653" s="378" t="s">
        <v>3490</v>
      </c>
      <c r="B653" s="354" t="s">
        <v>509</v>
      </c>
      <c r="C653" s="354" t="s">
        <v>509</v>
      </c>
      <c r="D653" s="354" t="s">
        <v>509</v>
      </c>
      <c r="E653" s="354" t="s">
        <v>538</v>
      </c>
      <c r="F653" s="354" t="s">
        <v>538</v>
      </c>
      <c r="G653" s="354">
        <v>43.391436056332523</v>
      </c>
      <c r="H653" s="354">
        <v>0.74349333311907995</v>
      </c>
    </row>
    <row r="654" spans="1:8" x14ac:dyDescent="0.25">
      <c r="A654" s="360" t="s">
        <v>587</v>
      </c>
      <c r="B654" s="352" t="s">
        <v>509</v>
      </c>
      <c r="C654" s="352" t="s">
        <v>509</v>
      </c>
      <c r="D654" s="352" t="s">
        <v>509</v>
      </c>
      <c r="E654" s="352" t="s">
        <v>538</v>
      </c>
      <c r="F654" s="352" t="s">
        <v>538</v>
      </c>
      <c r="G654" s="352">
        <v>43.391436056332523</v>
      </c>
      <c r="H654" s="352">
        <v>0.74349333311907995</v>
      </c>
    </row>
    <row r="655" spans="1:8" x14ac:dyDescent="0.25">
      <c r="A655" s="378" t="s">
        <v>828</v>
      </c>
      <c r="B655" s="351" t="s">
        <v>196</v>
      </c>
      <c r="C655" s="351" t="s">
        <v>196</v>
      </c>
      <c r="D655" s="351" t="s">
        <v>196</v>
      </c>
      <c r="E655" s="351" t="s">
        <v>196</v>
      </c>
      <c r="F655" s="351" t="s">
        <v>196</v>
      </c>
      <c r="G655" s="351" t="s">
        <v>196</v>
      </c>
      <c r="H655" s="351" t="s">
        <v>196</v>
      </c>
    </row>
    <row r="656" spans="1:8" x14ac:dyDescent="0.25">
      <c r="A656" s="380" t="s">
        <v>829</v>
      </c>
      <c r="B656" s="352">
        <v>11397.929630279281</v>
      </c>
      <c r="C656" s="351" t="s">
        <v>196</v>
      </c>
      <c r="D656" s="351" t="s">
        <v>196</v>
      </c>
      <c r="E656" s="351" t="s">
        <v>196</v>
      </c>
      <c r="F656" s="351" t="s">
        <v>196</v>
      </c>
      <c r="G656" s="351" t="s">
        <v>196</v>
      </c>
      <c r="H656" s="351" t="s">
        <v>196</v>
      </c>
    </row>
    <row r="657" spans="1:8" x14ac:dyDescent="0.25">
      <c r="A657" s="380" t="s">
        <v>830</v>
      </c>
      <c r="B657" s="352" t="s">
        <v>509</v>
      </c>
      <c r="C657" s="351" t="s">
        <v>196</v>
      </c>
      <c r="D657" s="351" t="s">
        <v>196</v>
      </c>
      <c r="E657" s="351" t="s">
        <v>196</v>
      </c>
      <c r="F657" s="351" t="s">
        <v>196</v>
      </c>
      <c r="G657" s="351" t="s">
        <v>196</v>
      </c>
      <c r="H657" s="351" t="s">
        <v>196</v>
      </c>
    </row>
    <row r="658" spans="1:8" x14ac:dyDescent="0.25">
      <c r="A658" s="381" t="s">
        <v>3491</v>
      </c>
      <c r="B658" s="352" t="s">
        <v>509</v>
      </c>
      <c r="C658" s="351" t="s">
        <v>196</v>
      </c>
      <c r="D658" s="351" t="s">
        <v>196</v>
      </c>
      <c r="E658" s="351" t="s">
        <v>196</v>
      </c>
      <c r="F658" s="351" t="s">
        <v>196</v>
      </c>
      <c r="G658" s="351" t="s">
        <v>196</v>
      </c>
      <c r="H658" s="351" t="s">
        <v>196</v>
      </c>
    </row>
    <row r="660" spans="1:8" x14ac:dyDescent="0.25">
      <c r="A660" s="58" t="s">
        <v>831</v>
      </c>
      <c r="B660" s="70" t="str">
        <f>B638</f>
        <v>NO,IE,NA</v>
      </c>
      <c r="C660" s="70">
        <f t="shared" ref="C660:H660" si="12">C638</f>
        <v>6143.8266127488378</v>
      </c>
      <c r="D660" s="70">
        <f t="shared" si="12"/>
        <v>73.757520658580603</v>
      </c>
      <c r="E660" s="70">
        <f t="shared" si="12"/>
        <v>2.3460190219567099</v>
      </c>
      <c r="F660" s="70">
        <f t="shared" si="12"/>
        <v>6.5483463597946603</v>
      </c>
      <c r="G660" s="70">
        <f t="shared" si="12"/>
        <v>114.39560414851302</v>
      </c>
      <c r="H660" s="70">
        <f t="shared" si="12"/>
        <v>0.74349333311907995</v>
      </c>
    </row>
    <row r="663" spans="1:8" ht="18" x14ac:dyDescent="0.25">
      <c r="A663" s="58" t="s">
        <v>832</v>
      </c>
      <c r="B663" s="83" t="s">
        <v>833</v>
      </c>
      <c r="C663" s="83" t="s">
        <v>834</v>
      </c>
      <c r="D663" s="83" t="s">
        <v>835</v>
      </c>
      <c r="E663" s="83" t="s">
        <v>836</v>
      </c>
      <c r="F663" s="83" t="s">
        <v>500</v>
      </c>
      <c r="G663" s="83" t="s">
        <v>501</v>
      </c>
      <c r="H663" s="83" t="s">
        <v>837</v>
      </c>
    </row>
    <row r="664" spans="1:8" s="9" customFormat="1" x14ac:dyDescent="0.25">
      <c r="A664" s="230" t="s">
        <v>838</v>
      </c>
      <c r="B664" s="231">
        <f t="shared" ref="B664:H670" si="13">B59</f>
        <v>6048689.0414711749</v>
      </c>
      <c r="C664" s="231">
        <f t="shared" si="13"/>
        <v>12336.648060651123</v>
      </c>
      <c r="D664" s="231">
        <f t="shared" si="13"/>
        <v>258.66228519992751</v>
      </c>
      <c r="E664" s="231">
        <f t="shared" si="13"/>
        <v>18301.073699767901</v>
      </c>
      <c r="F664" s="231">
        <f t="shared" si="13"/>
        <v>65115.232968226752</v>
      </c>
      <c r="G664" s="231">
        <f t="shared" si="13"/>
        <v>7399.0875263533071</v>
      </c>
      <c r="H664" s="231">
        <f t="shared" si="13"/>
        <v>12364.091048770906</v>
      </c>
    </row>
    <row r="665" spans="1:8" s="3" customFormat="1" x14ac:dyDescent="0.25">
      <c r="A665" s="229" t="s">
        <v>94</v>
      </c>
      <c r="B665" s="84">
        <f t="shared" si="13"/>
        <v>2400057.4856406469</v>
      </c>
      <c r="C665" s="84">
        <f t="shared" si="13"/>
        <v>34.823479419570468</v>
      </c>
      <c r="D665" s="84">
        <f t="shared" si="13"/>
        <v>100.86538569159121</v>
      </c>
      <c r="E665" s="84">
        <f t="shared" si="13"/>
        <v>3434.4290996747714</v>
      </c>
      <c r="F665" s="84">
        <f t="shared" si="13"/>
        <v>581.83867235005948</v>
      </c>
      <c r="G665" s="84">
        <f t="shared" si="13"/>
        <v>43.701395420034459</v>
      </c>
      <c r="H665" s="84">
        <f t="shared" si="13"/>
        <v>9439.0432746602182</v>
      </c>
    </row>
    <row r="666" spans="1:8" s="3" customFormat="1" x14ac:dyDescent="0.25">
      <c r="A666" s="229" t="s">
        <v>4</v>
      </c>
      <c r="B666" s="84">
        <f>B61</f>
        <v>1911442.8105552257</v>
      </c>
      <c r="C666" s="84">
        <f t="shared" si="13"/>
        <v>165.57291285866268</v>
      </c>
      <c r="D666" s="84">
        <f t="shared" si="13"/>
        <v>141.22138300660743</v>
      </c>
      <c r="E666" s="84">
        <f t="shared" si="13"/>
        <v>11993.96820796089</v>
      </c>
      <c r="F666" s="84">
        <f t="shared" si="13"/>
        <v>58745.519506243923</v>
      </c>
      <c r="G666" s="84">
        <f t="shared" si="13"/>
        <v>5777.2545334153529</v>
      </c>
      <c r="H666" s="84">
        <f t="shared" si="13"/>
        <v>618.63077203361581</v>
      </c>
    </row>
    <row r="667" spans="1:8" s="3" customFormat="1" x14ac:dyDescent="0.25">
      <c r="A667" s="229" t="s">
        <v>2452</v>
      </c>
      <c r="B667" s="84">
        <f t="shared" si="13"/>
        <v>586027.53370179143</v>
      </c>
      <c r="C667" s="84">
        <f t="shared" si="13"/>
        <v>205.33512877805845</v>
      </c>
      <c r="D667" s="84">
        <f t="shared" si="13"/>
        <v>4.0983274771096498</v>
      </c>
      <c r="E667" s="84">
        <f t="shared" si="13"/>
        <v>908.26373148672474</v>
      </c>
      <c r="F667" s="84">
        <f t="shared" si="13"/>
        <v>3021.64543736223</v>
      </c>
      <c r="G667" s="84">
        <f t="shared" si="13"/>
        <v>706.60096524296171</v>
      </c>
      <c r="H667" s="84">
        <f t="shared" si="13"/>
        <v>527.57585355553215</v>
      </c>
    </row>
    <row r="668" spans="1:8" s="3" customFormat="1" x14ac:dyDescent="0.25">
      <c r="A668" s="229" t="s">
        <v>9</v>
      </c>
      <c r="B668" s="84">
        <f t="shared" si="13"/>
        <v>1137620.3858851495</v>
      </c>
      <c r="C668" s="84">
        <f t="shared" si="13"/>
        <v>11930.898339782843</v>
      </c>
      <c r="D668" s="84">
        <f t="shared" si="13"/>
        <v>11.176634590788881</v>
      </c>
      <c r="E668" s="84">
        <f t="shared" si="13"/>
        <v>1964.4126606455166</v>
      </c>
      <c r="F668" s="84">
        <f t="shared" si="13"/>
        <v>2766.2293522705422</v>
      </c>
      <c r="G668" s="84">
        <f t="shared" si="13"/>
        <v>871.53063227495795</v>
      </c>
      <c r="H668" s="84">
        <f t="shared" si="13"/>
        <v>1778.8411485215402</v>
      </c>
    </row>
    <row r="669" spans="1:8" s="3" customFormat="1" x14ac:dyDescent="0.25">
      <c r="A669" s="229" t="s">
        <v>136</v>
      </c>
      <c r="B669" s="84">
        <f t="shared" si="13"/>
        <v>257.90976890459297</v>
      </c>
      <c r="C669" s="84">
        <f t="shared" si="13"/>
        <v>1.300499353749E-2</v>
      </c>
      <c r="D669" s="84">
        <f t="shared" si="13"/>
        <v>1.87845249299E-3</v>
      </c>
      <c r="E669" s="84" t="str">
        <f t="shared" si="13"/>
        <v>IE</v>
      </c>
      <c r="F669" s="84" t="str">
        <f t="shared" si="13"/>
        <v>IE</v>
      </c>
      <c r="G669" s="84" t="str">
        <f t="shared" si="13"/>
        <v>IE</v>
      </c>
      <c r="H669" s="84" t="str">
        <f t="shared" si="13"/>
        <v>IE</v>
      </c>
    </row>
    <row r="670" spans="1:8" s="3" customFormat="1" x14ac:dyDescent="0.25">
      <c r="A670" s="229" t="s">
        <v>3160</v>
      </c>
      <c r="B670" s="84">
        <f>B65</f>
        <v>13282.915919456782</v>
      </c>
      <c r="C670" s="84">
        <f t="shared" si="13"/>
        <v>5.1948184495699996E-3</v>
      </c>
      <c r="D670" s="84">
        <f t="shared" si="13"/>
        <v>1.29867598133739</v>
      </c>
      <c r="E670" s="84">
        <f t="shared" si="13"/>
        <v>0</v>
      </c>
      <c r="F670" s="84">
        <f t="shared" si="13"/>
        <v>0</v>
      </c>
      <c r="G670" s="84">
        <f t="shared" si="13"/>
        <v>0</v>
      </c>
      <c r="H670" s="84">
        <f t="shared" si="13"/>
        <v>0</v>
      </c>
    </row>
    <row r="671" spans="1:8" x14ac:dyDescent="0.25">
      <c r="A671" s="230" t="s">
        <v>839</v>
      </c>
      <c r="B671" s="84">
        <f>G407</f>
        <v>22472.091458330953</v>
      </c>
      <c r="C671" s="84">
        <f>H407</f>
        <v>4.6925847366299997E-3</v>
      </c>
      <c r="D671" s="84">
        <f>I407</f>
        <v>4.8332437122200001E-3</v>
      </c>
      <c r="E671" s="84"/>
      <c r="F671" s="85"/>
      <c r="G671" s="85"/>
      <c r="H671" s="85"/>
    </row>
    <row r="672" spans="1:8" x14ac:dyDescent="0.25">
      <c r="A672" s="230" t="s">
        <v>840</v>
      </c>
      <c r="B672" s="84">
        <f>B464</f>
        <v>194388.53120401071</v>
      </c>
      <c r="C672" s="84">
        <f>C464</f>
        <v>4.4228396639999996</v>
      </c>
      <c r="D672" s="84">
        <f>D464</f>
        <v>83.655309749766346</v>
      </c>
      <c r="E672" s="84">
        <f>J464</f>
        <v>572.16514495327442</v>
      </c>
      <c r="F672" s="84">
        <f>K464</f>
        <v>1557.1939910195872</v>
      </c>
      <c r="G672" s="84">
        <f>L464</f>
        <v>5849.2197121443369</v>
      </c>
      <c r="H672" s="84">
        <f>M464</f>
        <v>830.75987228203655</v>
      </c>
    </row>
    <row r="673" spans="1:36" x14ac:dyDescent="0.25">
      <c r="A673" s="230" t="s">
        <v>841</v>
      </c>
      <c r="B673" s="84">
        <f t="shared" ref="B673:H673" si="14">B597</f>
        <v>7853.7090592547993</v>
      </c>
      <c r="C673" s="84">
        <f t="shared" si="14"/>
        <v>9418.7606550076798</v>
      </c>
      <c r="D673" s="84">
        <f t="shared" si="14"/>
        <v>1108.4205949512345</v>
      </c>
      <c r="E673" s="84">
        <f t="shared" si="14"/>
        <v>14.91067980114685</v>
      </c>
      <c r="F673" s="84">
        <f t="shared" si="14"/>
        <v>363.40666610922074</v>
      </c>
      <c r="G673" s="84" t="str">
        <f t="shared" si="14"/>
        <v>NA</v>
      </c>
      <c r="H673" s="84">
        <f t="shared" si="14"/>
        <v>0</v>
      </c>
    </row>
    <row r="674" spans="1:36" x14ac:dyDescent="0.25">
      <c r="A674" s="230" t="s">
        <v>842</v>
      </c>
      <c r="B674" s="84">
        <f>B629</f>
        <v>-831125.53638504399</v>
      </c>
      <c r="C674" s="84">
        <f t="shared" ref="C674:H674" si="15">C629</f>
        <v>1234.7394602571119</v>
      </c>
      <c r="D674" s="84">
        <f t="shared" si="15"/>
        <v>35.11369899647039</v>
      </c>
      <c r="E674" s="84">
        <f t="shared" si="15"/>
        <v>141.59499629999999</v>
      </c>
      <c r="F674" s="84">
        <f t="shared" si="15"/>
        <v>7641.6606409999995</v>
      </c>
      <c r="G674" s="84" t="str">
        <f t="shared" si="15"/>
        <v>NE,NA</v>
      </c>
      <c r="H674" s="84">
        <f t="shared" si="15"/>
        <v>0</v>
      </c>
    </row>
    <row r="675" spans="1:36" x14ac:dyDescent="0.25">
      <c r="A675" s="230" t="s">
        <v>843</v>
      </c>
      <c r="B675" s="86" t="str">
        <f>B660</f>
        <v>NO,IE,NA</v>
      </c>
      <c r="C675" s="86">
        <f t="shared" ref="C675:H675" si="16">C660</f>
        <v>6143.8266127488378</v>
      </c>
      <c r="D675" s="86">
        <f t="shared" si="16"/>
        <v>73.757520658580603</v>
      </c>
      <c r="E675" s="86">
        <f t="shared" si="16"/>
        <v>2.3460190219567099</v>
      </c>
      <c r="F675" s="86">
        <f t="shared" si="16"/>
        <v>6.5483463597946603</v>
      </c>
      <c r="G675" s="86">
        <f t="shared" si="16"/>
        <v>114.39560414851302</v>
      </c>
      <c r="H675" s="86">
        <f t="shared" si="16"/>
        <v>0.74349333311907995</v>
      </c>
    </row>
    <row r="676" spans="1:36" x14ac:dyDescent="0.25">
      <c r="A676" s="3" t="s">
        <v>844</v>
      </c>
      <c r="B676" s="87">
        <f>SUM(B664,B672:B675)</f>
        <v>5419805.745349396</v>
      </c>
      <c r="C676" s="87">
        <f t="shared" ref="C676:H676" si="17">SUM(C664,C672:C675)</f>
        <v>29138.397628328752</v>
      </c>
      <c r="D676" s="87">
        <f t="shared" si="17"/>
        <v>1559.6094095559795</v>
      </c>
      <c r="E676" s="87">
        <f t="shared" si="17"/>
        <v>19032.090539844274</v>
      </c>
      <c r="F676" s="87">
        <f t="shared" si="17"/>
        <v>74684.042612715348</v>
      </c>
      <c r="G676" s="87">
        <f t="shared" si="17"/>
        <v>13362.702842646157</v>
      </c>
      <c r="H676" s="87">
        <f t="shared" si="17"/>
        <v>13195.594414386062</v>
      </c>
    </row>
    <row r="678" spans="1:36" x14ac:dyDescent="0.25">
      <c r="A678" s="58" t="s">
        <v>845</v>
      </c>
      <c r="B678" s="58" t="s">
        <v>683</v>
      </c>
      <c r="C678" s="58" t="s">
        <v>684</v>
      </c>
      <c r="D678" s="58" t="s">
        <v>685</v>
      </c>
      <c r="E678" s="58" t="s">
        <v>686</v>
      </c>
      <c r="F678" s="88" t="s">
        <v>687</v>
      </c>
      <c r="G678" s="88" t="s">
        <v>688</v>
      </c>
      <c r="H678" s="88" t="s">
        <v>689</v>
      </c>
      <c r="I678" s="88" t="s">
        <v>690</v>
      </c>
      <c r="J678" s="88" t="s">
        <v>691</v>
      </c>
      <c r="K678" s="88" t="s">
        <v>692</v>
      </c>
      <c r="L678" s="88" t="s">
        <v>693</v>
      </c>
      <c r="M678" s="88" t="s">
        <v>694</v>
      </c>
      <c r="N678" s="88" t="s">
        <v>695</v>
      </c>
      <c r="O678" s="88" t="s">
        <v>696</v>
      </c>
      <c r="P678" s="88" t="s">
        <v>697</v>
      </c>
      <c r="Q678" s="88" t="s">
        <v>698</v>
      </c>
      <c r="R678" s="88" t="s">
        <v>699</v>
      </c>
      <c r="S678" s="88" t="s">
        <v>700</v>
      </c>
      <c r="T678" s="88" t="s">
        <v>701</v>
      </c>
      <c r="U678" s="88" t="s">
        <v>846</v>
      </c>
      <c r="V678" s="88" t="s">
        <v>703</v>
      </c>
      <c r="W678" s="88" t="s">
        <v>847</v>
      </c>
      <c r="X678" s="88" t="s">
        <v>848</v>
      </c>
      <c r="Y678" s="88" t="s">
        <v>849</v>
      </c>
      <c r="Z678" s="88" t="s">
        <v>850</v>
      </c>
      <c r="AA678" s="88" t="s">
        <v>851</v>
      </c>
      <c r="AB678" s="88" t="s">
        <v>852</v>
      </c>
      <c r="AC678" s="88" t="s">
        <v>853</v>
      </c>
      <c r="AD678" s="88" t="s">
        <v>854</v>
      </c>
      <c r="AE678" s="88" t="s">
        <v>855</v>
      </c>
      <c r="AF678" s="88" t="s">
        <v>856</v>
      </c>
      <c r="AG678" s="88" t="s">
        <v>714</v>
      </c>
      <c r="AH678" s="88" t="s">
        <v>857</v>
      </c>
      <c r="AI678" s="88" t="s">
        <v>858</v>
      </c>
      <c r="AJ678" s="88" t="s">
        <v>859</v>
      </c>
    </row>
    <row r="679" spans="1:36" x14ac:dyDescent="0.25">
      <c r="A679" s="1" t="s">
        <v>860</v>
      </c>
      <c r="B679" s="89">
        <f>B472</f>
        <v>1368.6407622854913</v>
      </c>
      <c r="C679" s="89">
        <f>C472</f>
        <v>398.21997774743551</v>
      </c>
      <c r="D679" s="89">
        <v>0</v>
      </c>
      <c r="E679" s="89">
        <v>0</v>
      </c>
      <c r="F679" s="89">
        <f>F472</f>
        <v>2580.4423400000001</v>
      </c>
      <c r="G679" s="89">
        <v>0</v>
      </c>
      <c r="H679" s="89">
        <f>H472</f>
        <v>56029.164606593971</v>
      </c>
      <c r="I679" s="89">
        <v>0</v>
      </c>
      <c r="J679" s="89">
        <f>J472</f>
        <v>2093.1475999999998</v>
      </c>
      <c r="K679" s="89">
        <v>0</v>
      </c>
      <c r="L679" s="89">
        <v>0</v>
      </c>
      <c r="M679" s="89">
        <v>0</v>
      </c>
      <c r="N679" s="89">
        <v>0</v>
      </c>
      <c r="O679" s="89">
        <v>0</v>
      </c>
      <c r="P679" s="89">
        <v>0</v>
      </c>
      <c r="Q679" s="89">
        <f>Q472</f>
        <v>117.73</v>
      </c>
      <c r="R679" s="89">
        <v>0</v>
      </c>
      <c r="S679" s="89">
        <v>0</v>
      </c>
      <c r="T679" s="89">
        <v>0</v>
      </c>
      <c r="U679" s="89">
        <v>0</v>
      </c>
      <c r="V679" s="89" t="str">
        <f>V472</f>
        <v/>
      </c>
      <c r="W679" s="89">
        <f>W472</f>
        <v>540.06916717032652</v>
      </c>
      <c r="X679" s="89">
        <f>X472</f>
        <v>206.85707686944318</v>
      </c>
      <c r="Y679" s="89">
        <f>Y472</f>
        <v>9.0276703162196608</v>
      </c>
      <c r="Z679" s="89">
        <v>0</v>
      </c>
      <c r="AA679" s="89">
        <f>AA472</f>
        <v>11.47912170919709</v>
      </c>
      <c r="AB679" s="89">
        <v>0</v>
      </c>
      <c r="AC679" s="89">
        <v>0</v>
      </c>
      <c r="AD679" s="89">
        <v>0</v>
      </c>
      <c r="AE679" s="89">
        <v>0</v>
      </c>
      <c r="AF679" s="89">
        <v>0</v>
      </c>
      <c r="AG679" s="89" t="str">
        <f>AG472</f>
        <v/>
      </c>
      <c r="AH679" s="89">
        <f>AH472</f>
        <v>7230.4559117999988</v>
      </c>
      <c r="AI679" s="89">
        <f>AI472</f>
        <v>517.71056610324001</v>
      </c>
      <c r="AJ679" s="89">
        <f>AJ472</f>
        <v>28.530150025699999</v>
      </c>
    </row>
    <row r="680" spans="1:36" x14ac:dyDescent="0.25">
      <c r="A680" s="1" t="s">
        <v>861</v>
      </c>
      <c r="B680" s="1">
        <f t="shared" ref="B680:T680" si="18">B679*IFERROR(INDEX($H$711:$H$917,MATCH(B678,$A$711:$A$917,0),1),INDEX($H$711:$H$917,MATCH(B678,$B$711:$B$917,0),1))/1000</f>
        <v>16971.145452340093</v>
      </c>
      <c r="C680" s="1">
        <f t="shared" si="18"/>
        <v>269.59492493501381</v>
      </c>
      <c r="D680" s="1">
        <f t="shared" si="18"/>
        <v>0</v>
      </c>
      <c r="E680" s="1">
        <f t="shared" si="18"/>
        <v>0</v>
      </c>
      <c r="F680" s="1">
        <f t="shared" si="18"/>
        <v>8180.0022177999999</v>
      </c>
      <c r="G680" s="1">
        <f t="shared" si="18"/>
        <v>0</v>
      </c>
      <c r="H680" s="1">
        <f t="shared" si="18"/>
        <v>72837.913988572167</v>
      </c>
      <c r="I680" s="1">
        <f t="shared" si="18"/>
        <v>0</v>
      </c>
      <c r="J680" s="1">
        <f t="shared" si="18"/>
        <v>10047.108479999999</v>
      </c>
      <c r="K680" s="1">
        <f t="shared" si="18"/>
        <v>0</v>
      </c>
      <c r="L680" s="1">
        <f t="shared" si="18"/>
        <v>0</v>
      </c>
      <c r="M680" s="1">
        <f t="shared" si="18"/>
        <v>0</v>
      </c>
      <c r="N680" s="1">
        <f t="shared" si="18"/>
        <v>0</v>
      </c>
      <c r="O680" s="1">
        <f t="shared" si="18"/>
        <v>0</v>
      </c>
      <c r="P680" s="1">
        <f t="shared" si="18"/>
        <v>0</v>
      </c>
      <c r="Q680" s="1">
        <f t="shared" si="18"/>
        <v>948.90380000000005</v>
      </c>
      <c r="R680" s="1">
        <f t="shared" si="18"/>
        <v>0</v>
      </c>
      <c r="S680" s="1">
        <f t="shared" si="18"/>
        <v>0</v>
      </c>
      <c r="T680" s="1">
        <f t="shared" si="18"/>
        <v>0</v>
      </c>
      <c r="U680" s="1"/>
      <c r="V680" s="1"/>
      <c r="W680" s="1">
        <f>W679*IFERROR(INDEX($H$711:$H$917,MATCH(W678,$A$711:$A$917,0),1),INDEX($H$711:$H$917,MATCH(W678,$B$711:$B$917,0),1))/1000</f>
        <v>3580.6585783392647</v>
      </c>
      <c r="X680" s="1">
        <f>X679*IFERROR(INDEX($H$711:$H$917,MATCH(X678,$A$711:$A$917,0),1),INDEX($H$711:$H$917,MATCH(X678,$B$711:$B$917,0),1))/1000</f>
        <v>2296.1135532508192</v>
      </c>
      <c r="Y680" s="1">
        <f>Y679*IFERROR(INDEX($H$711:$H$917,MATCH(Y678,$A$711:$A$917,0),1),INDEX($H$711:$H$917,MATCH(Y678,$B$711:$B$917,0),1))/1000</f>
        <v>80.346265814354979</v>
      </c>
      <c r="Z680" s="1">
        <f>Z679*IFERROR(INDEX($H$711:$H$917,MATCH(Z678,$A$711:$A$917,0),1),INDEX($H$711:$H$917,MATCH(Z678,$B$711:$B$917,0),1))/1000</f>
        <v>0</v>
      </c>
      <c r="AA680" s="1">
        <f>AA679*IFERROR(INDEX($H$711:$H$917,MATCH(AA678,$A$711:$A$917,0),1),INDEX($H$711:$H$917,MATCH(AA678,$B$711:$B$917,0),1))/1000</f>
        <v>109.51082110574023</v>
      </c>
      <c r="AB680" s="1">
        <v>0</v>
      </c>
      <c r="AC680" s="1">
        <v>0</v>
      </c>
      <c r="AD680" s="1">
        <f>AD679*IFERROR(INDEX($H$711:$H$917,MATCH(AD678,$A$711:$A$917,0),1),INDEX($H$711:$H$917,MATCH(AD678,$B$711:$B$917,0),1))/1000</f>
        <v>0</v>
      </c>
      <c r="AE680" s="1">
        <f>AE679*IFERROR(INDEX($H$711:$H$917,MATCH(AE678,$A$711:$A$917,0),1),INDEX($H$711:$H$917,MATCH(AE678,$B$711:$B$917,0),1))/1000</f>
        <v>0</v>
      </c>
      <c r="AF680" s="1">
        <v>0</v>
      </c>
      <c r="AG680" s="1">
        <v>0</v>
      </c>
      <c r="AH680" s="89">
        <f>AH679</f>
        <v>7230.4559117999988</v>
      </c>
      <c r="AI680" s="1">
        <f>AI679*IFERROR(INDEX($H$711:$H$917,MATCH(AI678,$A$711:$A$917,0),1),INDEX($H$711:$H$917,MATCH(AI678,$B$711:$B$917,0),1))/1000</f>
        <v>12166.198303426141</v>
      </c>
      <c r="AJ680" s="1">
        <f>AJ679*IFERROR(INDEX($H$711:$H$917,MATCH(AJ678,$A$711:$A$917,0),1),INDEX($H$711:$H$917,MATCH(AJ678,$B$711:$B$917,0),1))/1000</f>
        <v>459.33541541377002</v>
      </c>
    </row>
    <row r="682" spans="1:36" x14ac:dyDescent="0.25">
      <c r="A682" s="3" t="s">
        <v>844</v>
      </c>
      <c r="B682" s="3">
        <f>SUM(B680:AJ680)</f>
        <v>135177.28771279738</v>
      </c>
    </row>
    <row r="683" spans="1:36" x14ac:dyDescent="0.25">
      <c r="K683" s="1"/>
      <c r="L683" s="1"/>
      <c r="M683" s="1"/>
      <c r="N683" s="1"/>
      <c r="O683" s="1"/>
      <c r="P683" s="1"/>
      <c r="Q683" s="1"/>
      <c r="R683" s="1"/>
      <c r="S683" s="1"/>
      <c r="T683" s="1"/>
      <c r="U683" s="1"/>
      <c r="V683" s="1"/>
      <c r="W683" s="1"/>
      <c r="X683" s="1"/>
      <c r="Y683" s="1"/>
      <c r="Z683" s="1"/>
      <c r="AA683" s="1"/>
      <c r="AB683" s="1"/>
    </row>
    <row r="684" spans="1:36" ht="18" x14ac:dyDescent="0.25">
      <c r="A684" s="58" t="s">
        <v>3315</v>
      </c>
      <c r="B684" s="83" t="s">
        <v>833</v>
      </c>
      <c r="C684" s="83" t="s">
        <v>834</v>
      </c>
      <c r="D684" s="83" t="s">
        <v>835</v>
      </c>
      <c r="E684" s="83" t="s">
        <v>836</v>
      </c>
      <c r="F684" s="83" t="s">
        <v>500</v>
      </c>
      <c r="G684" s="83" t="s">
        <v>501</v>
      </c>
      <c r="H684" s="83" t="s">
        <v>837</v>
      </c>
      <c r="I684" s="83" t="s">
        <v>862</v>
      </c>
      <c r="J684" s="83" t="s">
        <v>2593</v>
      </c>
      <c r="K684" s="1"/>
      <c r="L684" s="1"/>
      <c r="M684" s="1"/>
      <c r="N684" s="1"/>
      <c r="O684" s="1"/>
      <c r="P684" s="1"/>
      <c r="Q684" s="1"/>
      <c r="R684" s="1"/>
      <c r="S684" s="1"/>
      <c r="T684" s="1"/>
      <c r="U684" s="1"/>
      <c r="V684" s="1"/>
      <c r="W684" s="1"/>
      <c r="X684" s="1"/>
      <c r="Y684" s="1"/>
      <c r="Z684" s="1"/>
      <c r="AA684" s="1"/>
      <c r="AB684" s="1"/>
    </row>
    <row r="685" spans="1:36" x14ac:dyDescent="0.25">
      <c r="A685" s="1" t="s">
        <v>863</v>
      </c>
      <c r="B685" s="5">
        <f>B676/1000</f>
        <v>5419.8057453493957</v>
      </c>
      <c r="C685" s="1">
        <f>C676*$H$712/1000</f>
        <v>815.87513359320496</v>
      </c>
      <c r="D685" s="1">
        <f>D676*$H$714/1000</f>
        <v>413.29649353233458</v>
      </c>
      <c r="E685" s="1">
        <f>E676*$C$923/1000</f>
        <v>-156.06314242672303</v>
      </c>
      <c r="F685">
        <f>F676*$C$922/1000</f>
        <v>134.43127670288763</v>
      </c>
      <c r="G685">
        <f>G676*$C$921/1000</f>
        <v>66.813514213230775</v>
      </c>
      <c r="H685">
        <f t="shared" ref="H685:H692" si="19">$C$926/1000</f>
        <v>0</v>
      </c>
      <c r="I685">
        <f>B682/1000</f>
        <v>135.17728771279738</v>
      </c>
      <c r="J685" s="336">
        <f>SUM(B685:I685)</f>
        <v>6829.3363086771278</v>
      </c>
      <c r="K685" s="1"/>
      <c r="L685" s="1"/>
      <c r="M685" s="1"/>
      <c r="N685" s="1"/>
      <c r="O685" s="1"/>
      <c r="P685" s="1"/>
      <c r="Q685" s="1"/>
      <c r="R685" s="1"/>
      <c r="S685" s="1"/>
      <c r="T685" s="1"/>
      <c r="U685" s="1"/>
      <c r="V685" s="1"/>
      <c r="W685" s="1"/>
      <c r="X685" s="1"/>
      <c r="Y685" s="1"/>
      <c r="Z685" s="1"/>
      <c r="AA685" s="1"/>
      <c r="AB685" s="1"/>
    </row>
    <row r="686" spans="1:36" x14ac:dyDescent="0.25">
      <c r="A686" s="1" t="s">
        <v>94</v>
      </c>
      <c r="B686" s="5">
        <f>B665/1000</f>
        <v>2400.057485640647</v>
      </c>
      <c r="C686" s="1">
        <f>C665*$H$712/1000</f>
        <v>0.97505742374797311</v>
      </c>
      <c r="D686" s="1">
        <f>D665*$H$714/1000</f>
        <v>26.729327208271673</v>
      </c>
      <c r="E686" s="1">
        <f>E665*$C$923/1000</f>
        <v>-28.162318617333124</v>
      </c>
      <c r="F686">
        <f>F665*$C$922/1000</f>
        <v>1.0473096102301072</v>
      </c>
      <c r="G686">
        <f>G665*$C$921/1000</f>
        <v>0.21850697710017231</v>
      </c>
      <c r="H686">
        <f t="shared" si="19"/>
        <v>0</v>
      </c>
      <c r="I686">
        <f>0</f>
        <v>0</v>
      </c>
      <c r="J686" s="336">
        <f t="shared" ref="J686:J692" si="20">SUM(B686:I686)</f>
        <v>2400.8653682426634</v>
      </c>
      <c r="K686" s="1"/>
      <c r="L686" s="1"/>
      <c r="M686" s="1"/>
      <c r="N686" s="1"/>
      <c r="O686" s="1"/>
      <c r="P686" s="1"/>
      <c r="Q686" s="1"/>
      <c r="R686" s="1"/>
      <c r="S686" s="1"/>
      <c r="T686" s="1"/>
      <c r="U686" s="1"/>
      <c r="V686" s="1"/>
      <c r="W686" s="1"/>
      <c r="X686" s="1"/>
      <c r="Y686" s="1"/>
      <c r="Z686" s="1"/>
      <c r="AA686" s="1"/>
      <c r="AB686" s="1"/>
    </row>
    <row r="687" spans="1:36" x14ac:dyDescent="0.25">
      <c r="A687" s="1" t="s">
        <v>4</v>
      </c>
      <c r="B687" s="5">
        <f>B666/1000</f>
        <v>1911.4428105552256</v>
      </c>
      <c r="C687" s="5">
        <f t="shared" ref="C687:I687" si="21">C666/1000</f>
        <v>0.16557291285866269</v>
      </c>
      <c r="D687" s="5">
        <f t="shared" si="21"/>
        <v>0.14122138300660741</v>
      </c>
      <c r="E687" s="5">
        <f t="shared" si="21"/>
        <v>11.99396820796089</v>
      </c>
      <c r="F687" s="5">
        <f t="shared" si="21"/>
        <v>58.745519506243923</v>
      </c>
      <c r="G687" s="5">
        <f t="shared" si="21"/>
        <v>5.7772545334153529</v>
      </c>
      <c r="H687" s="5">
        <f t="shared" si="21"/>
        <v>0.61863077203361583</v>
      </c>
      <c r="I687" s="5">
        <f t="shared" si="21"/>
        <v>0</v>
      </c>
      <c r="J687" s="336">
        <f t="shared" si="20"/>
        <v>1988.8849778707445</v>
      </c>
      <c r="K687" s="1"/>
      <c r="L687" s="1"/>
      <c r="M687" s="1"/>
      <c r="N687" s="1"/>
      <c r="O687" s="1"/>
      <c r="P687" s="1"/>
      <c r="Q687" s="1"/>
      <c r="R687" s="1"/>
      <c r="S687" s="1"/>
      <c r="T687" s="1"/>
      <c r="U687" s="1"/>
      <c r="V687" s="1"/>
      <c r="W687" s="1"/>
      <c r="X687" s="1"/>
      <c r="Y687" s="1"/>
      <c r="Z687" s="1"/>
      <c r="AA687" s="1"/>
      <c r="AB687" s="1"/>
    </row>
    <row r="688" spans="1:36" x14ac:dyDescent="0.25">
      <c r="A688" s="1" t="s">
        <v>2452</v>
      </c>
      <c r="B688" s="5">
        <f>B667/1000</f>
        <v>586.02753370179141</v>
      </c>
      <c r="C688" s="1">
        <f>C667*$H$712/1000</f>
        <v>5.7493836057856367</v>
      </c>
      <c r="D688" s="1">
        <f>D667*$H$714/1000</f>
        <v>1.0860567814340572</v>
      </c>
      <c r="E688" s="1">
        <f>E667*$C$923/1000</f>
        <v>-7.4477625981911419</v>
      </c>
      <c r="F688">
        <f>F667*$C$922/1000</f>
        <v>5.4389617872520137</v>
      </c>
      <c r="G688">
        <f>G667*$C$921/1000</f>
        <v>3.5330048262148086</v>
      </c>
      <c r="H688">
        <f t="shared" si="19"/>
        <v>0</v>
      </c>
      <c r="I688">
        <f>0</f>
        <v>0</v>
      </c>
      <c r="J688" s="336">
        <f t="shared" si="20"/>
        <v>594.3871781042867</v>
      </c>
      <c r="K688" s="1"/>
      <c r="L688" s="1"/>
      <c r="M688" s="1"/>
      <c r="N688" s="1"/>
      <c r="O688" s="1"/>
      <c r="P688" s="1"/>
      <c r="Q688" s="1"/>
      <c r="R688" s="1"/>
      <c r="S688" s="1"/>
      <c r="T688" s="1"/>
      <c r="U688" s="1"/>
      <c r="V688" s="1"/>
      <c r="W688" s="1"/>
      <c r="X688" s="1"/>
      <c r="Y688" s="1"/>
      <c r="Z688" s="1"/>
      <c r="AA688" s="1"/>
      <c r="AB688" s="1"/>
    </row>
    <row r="689" spans="1:28" x14ac:dyDescent="0.25">
      <c r="A689" s="1" t="s">
        <v>9</v>
      </c>
      <c r="B689" s="5">
        <f>B668/1000+B672/1000</f>
        <v>1332.0089170891601</v>
      </c>
      <c r="C689" s="1">
        <f>C668*$H$712/1000+C672*$H$712/1000</f>
        <v>334.1889930245116</v>
      </c>
      <c r="D689" s="1">
        <f>D668*$H$714/1000+D672*$H$714/1000</f>
        <v>25.130465250247134</v>
      </c>
      <c r="E689" s="1">
        <f>E668*$C$923/1000+E672*$C$923/1000</f>
        <v>-20.799938005910086</v>
      </c>
      <c r="F689">
        <f>F668*$C$922/1000+F672*$C$922/1000</f>
        <v>7.7821620179222322</v>
      </c>
      <c r="G689">
        <f>G668*$C$921/1000+G672*$C$921/1000</f>
        <v>33.603751722096476</v>
      </c>
      <c r="H689">
        <f t="shared" si="19"/>
        <v>0</v>
      </c>
      <c r="I689">
        <f>I685</f>
        <v>135.17728771279738</v>
      </c>
      <c r="J689" s="336">
        <f t="shared" si="20"/>
        <v>1847.0916388108249</v>
      </c>
      <c r="K689" s="1"/>
      <c r="L689" s="1"/>
      <c r="M689" s="1"/>
      <c r="N689" s="1"/>
      <c r="O689" s="1"/>
      <c r="P689" s="1"/>
      <c r="Q689" s="1"/>
      <c r="R689" s="1"/>
      <c r="S689" s="1"/>
      <c r="T689" s="1"/>
      <c r="U689" s="1"/>
      <c r="V689" s="1"/>
      <c r="W689" s="1"/>
      <c r="X689" s="1"/>
      <c r="Y689" s="1"/>
      <c r="Z689" s="1"/>
      <c r="AA689" s="1"/>
      <c r="AB689" s="1"/>
    </row>
    <row r="690" spans="1:28" x14ac:dyDescent="0.25">
      <c r="A690" s="1" t="s">
        <v>136</v>
      </c>
      <c r="B690" s="5">
        <f>B669/1000+B673/1000</f>
        <v>8.1116188281593917</v>
      </c>
      <c r="C690" s="1">
        <f>C669*$H$712/1000+C673*$H$712/1000</f>
        <v>263.72566248003409</v>
      </c>
      <c r="D690" s="1">
        <f>D669*$H$714/1000+D673*$H$714/1000</f>
        <v>293.7319554519878</v>
      </c>
      <c r="E690" s="1">
        <f>E673*$C$923/1000</f>
        <v>-0.12226757436940416</v>
      </c>
      <c r="F690">
        <f>F673*$C$922/1000</f>
        <v>0.65413199899659735</v>
      </c>
      <c r="H690">
        <f t="shared" si="19"/>
        <v>0</v>
      </c>
      <c r="I690">
        <f>0</f>
        <v>0</v>
      </c>
      <c r="J690" s="336">
        <f t="shared" si="20"/>
        <v>566.1011011848085</v>
      </c>
      <c r="K690" s="1"/>
      <c r="L690" s="1"/>
      <c r="M690" s="1"/>
      <c r="N690" s="1"/>
      <c r="O690" s="1"/>
      <c r="P690" s="1"/>
      <c r="Q690" s="1"/>
      <c r="R690" s="1"/>
      <c r="S690" s="1"/>
      <c r="T690" s="1"/>
      <c r="U690" s="1"/>
      <c r="V690" s="1"/>
      <c r="W690" s="1"/>
      <c r="X690" s="1"/>
      <c r="Y690" s="1"/>
      <c r="Z690" s="1"/>
      <c r="AA690" s="1"/>
      <c r="AB690" s="1"/>
    </row>
    <row r="691" spans="1:28" x14ac:dyDescent="0.25">
      <c r="A691" s="1" t="s">
        <v>2462</v>
      </c>
      <c r="B691" s="5">
        <f>B670/1000</f>
        <v>13.282915919456782</v>
      </c>
      <c r="C691" s="1">
        <f>C675*$H$712/1000+C670*$H$712/1000</f>
        <v>172.02729061188404</v>
      </c>
      <c r="D691" s="1">
        <f>D670*$H$714/1000+D675*$H$714/1000</f>
        <v>19.889892109578266</v>
      </c>
      <c r="E691" s="1">
        <f>E675*$C$923/1000</f>
        <v>-1.9237355980045022E-2</v>
      </c>
      <c r="F691">
        <f>F675*$C$922/1000</f>
        <v>1.178702344763039E-2</v>
      </c>
      <c r="G691">
        <f>G675*$C$921/1000</f>
        <v>0.57197802074256499</v>
      </c>
      <c r="H691">
        <f t="shared" si="19"/>
        <v>0</v>
      </c>
      <c r="I691">
        <f>0</f>
        <v>0</v>
      </c>
      <c r="J691" s="336">
        <f t="shared" si="20"/>
        <v>205.76462632912921</v>
      </c>
      <c r="K691" s="1"/>
      <c r="L691" s="1"/>
      <c r="M691" s="1"/>
      <c r="N691" s="1"/>
      <c r="O691" s="1"/>
      <c r="P691" s="1"/>
      <c r="Q691" s="1"/>
      <c r="R691" s="1"/>
      <c r="S691" s="1"/>
      <c r="T691" s="1"/>
      <c r="U691" s="1"/>
      <c r="V691" s="1"/>
      <c r="W691" s="1"/>
      <c r="X691" s="1"/>
      <c r="Y691" s="1"/>
      <c r="Z691" s="1"/>
      <c r="AA691" s="1"/>
      <c r="AB691" s="1"/>
    </row>
    <row r="692" spans="1:28" x14ac:dyDescent="0.25">
      <c r="A692" s="1" t="s">
        <v>3159</v>
      </c>
      <c r="B692" s="5">
        <f>B674/1000</f>
        <v>-831.12553638504403</v>
      </c>
      <c r="C692" s="1">
        <f>C674*$H$712/1000</f>
        <v>34.572704887199137</v>
      </c>
      <c r="D692" s="1">
        <f>D674*$H$714/1000+D670*$H$714/1000</f>
        <v>9.6492793691190606</v>
      </c>
      <c r="E692" s="1">
        <f>E674*$C$923/1000+D670*$H$714/1000</f>
        <v>-0.81692983460559132</v>
      </c>
      <c r="F692">
        <f>F674*$C$922/1000+F670*$C$922/1000</f>
        <v>13.754989153799999</v>
      </c>
      <c r="H692">
        <f t="shared" si="19"/>
        <v>0</v>
      </c>
      <c r="I692">
        <f>0</f>
        <v>0</v>
      </c>
      <c r="J692" s="336">
        <f t="shared" si="20"/>
        <v>-773.96549280953138</v>
      </c>
      <c r="K692" s="1"/>
      <c r="L692" s="1"/>
      <c r="M692" s="1"/>
      <c r="N692" s="1"/>
      <c r="O692" s="1"/>
      <c r="P692" s="1"/>
      <c r="Q692" s="1"/>
      <c r="R692" s="1"/>
      <c r="S692" s="1"/>
      <c r="T692" s="1"/>
      <c r="U692" s="1"/>
      <c r="V692" s="1"/>
      <c r="W692" s="1"/>
      <c r="X692" s="1"/>
      <c r="Y692" s="1"/>
      <c r="Z692" s="1"/>
      <c r="AA692" s="1"/>
      <c r="AB692" s="1"/>
    </row>
    <row r="693" spans="1:28" x14ac:dyDescent="0.25">
      <c r="B693" s="5"/>
      <c r="C693" s="5"/>
      <c r="D693" s="5"/>
      <c r="E693" s="5"/>
      <c r="F693" s="5"/>
      <c r="G693" s="5"/>
      <c r="H693" s="5"/>
      <c r="I693" s="5"/>
      <c r="K693" s="1"/>
      <c r="L693" s="1"/>
      <c r="M693" s="1"/>
      <c r="N693" s="1"/>
      <c r="O693" s="1"/>
      <c r="P693" s="1"/>
      <c r="Q693" s="1"/>
      <c r="R693" s="1"/>
      <c r="S693" s="1"/>
      <c r="T693" s="1"/>
      <c r="U693" s="1"/>
      <c r="V693" s="1"/>
      <c r="W693" s="1"/>
      <c r="X693" s="1"/>
      <c r="Y693" s="1"/>
      <c r="Z693" s="1"/>
      <c r="AA693" s="1"/>
      <c r="AB693" s="1"/>
    </row>
    <row r="694" spans="1:28" ht="15.75" thickBot="1" x14ac:dyDescent="0.3">
      <c r="B694" s="5"/>
      <c r="C694" s="5"/>
      <c r="D694" s="5"/>
      <c r="E694" s="5"/>
      <c r="F694" s="5"/>
      <c r="G694" s="5"/>
      <c r="H694" s="5"/>
      <c r="I694" s="5"/>
      <c r="K694" s="1"/>
      <c r="L694" s="1"/>
      <c r="M694" s="1"/>
      <c r="N694" s="1"/>
      <c r="O694" s="1"/>
      <c r="P694" s="1"/>
      <c r="Q694" s="1"/>
      <c r="R694" s="1"/>
      <c r="S694" s="1"/>
      <c r="T694" s="1"/>
      <c r="U694" s="1"/>
      <c r="V694" s="1"/>
      <c r="W694" s="1"/>
      <c r="X694" s="1"/>
      <c r="Y694" s="1"/>
      <c r="Z694" s="1"/>
      <c r="AA694" s="1"/>
      <c r="AB694" s="1"/>
    </row>
    <row r="695" spans="1:28" ht="15.75" thickBot="1" x14ac:dyDescent="0.3">
      <c r="A695" s="90" t="s">
        <v>864</v>
      </c>
      <c r="B695" s="91">
        <f>SUM(B685:I685)</f>
        <v>6829.3363086771278</v>
      </c>
      <c r="D695" s="335"/>
      <c r="K695" s="1"/>
      <c r="L695" s="1"/>
      <c r="M695" s="1"/>
      <c r="N695" s="1"/>
      <c r="O695" s="1"/>
      <c r="P695" s="1"/>
      <c r="Q695" s="1"/>
      <c r="R695" s="1"/>
      <c r="S695" s="1"/>
      <c r="T695" s="1"/>
      <c r="U695" s="1"/>
      <c r="V695" s="1"/>
      <c r="W695" s="1"/>
      <c r="X695" s="1"/>
      <c r="Y695" s="1"/>
      <c r="Z695" s="1"/>
      <c r="AA695" s="1"/>
      <c r="AB695" s="1"/>
    </row>
    <row r="696" spans="1:28" x14ac:dyDescent="0.25">
      <c r="A696" s="3"/>
      <c r="B696" s="5"/>
      <c r="K696" s="1"/>
      <c r="L696" s="1"/>
      <c r="M696" s="1"/>
      <c r="N696" s="1"/>
      <c r="O696" s="1"/>
      <c r="P696" s="1"/>
      <c r="Q696" s="1"/>
      <c r="R696" s="1"/>
      <c r="S696" s="1"/>
      <c r="T696" s="1"/>
      <c r="U696" s="1"/>
      <c r="V696" s="1"/>
      <c r="W696" s="1"/>
      <c r="X696" s="1"/>
      <c r="Y696" s="1"/>
      <c r="Z696" s="1"/>
      <c r="AA696" s="1"/>
      <c r="AB696" s="1"/>
    </row>
    <row r="697" spans="1:28" x14ac:dyDescent="0.25">
      <c r="A697" s="1" t="s">
        <v>94</v>
      </c>
      <c r="B697" s="5">
        <f>SUM(B686:I686)</f>
        <v>2400.8653682426634</v>
      </c>
      <c r="K697" s="1"/>
      <c r="L697" s="1"/>
      <c r="M697" s="1"/>
      <c r="N697" s="1"/>
      <c r="O697" s="1"/>
      <c r="P697" s="1"/>
      <c r="Q697" s="1"/>
      <c r="R697" s="1"/>
      <c r="S697" s="1"/>
      <c r="T697" s="1"/>
      <c r="U697" s="1"/>
      <c r="V697" s="1"/>
      <c r="W697" s="1"/>
      <c r="X697" s="1"/>
      <c r="Y697" s="1"/>
      <c r="Z697" s="1"/>
      <c r="AA697" s="1"/>
      <c r="AB697" s="1"/>
    </row>
    <row r="698" spans="1:28" x14ac:dyDescent="0.25">
      <c r="A698" s="1" t="s">
        <v>4</v>
      </c>
      <c r="B698" s="5">
        <f t="shared" ref="B698:B703" si="22">SUM(B687:I687)</f>
        <v>1988.8849778707445</v>
      </c>
      <c r="K698" s="1"/>
      <c r="L698" s="1"/>
      <c r="M698" s="1"/>
      <c r="N698" s="1"/>
      <c r="O698" s="1"/>
      <c r="P698" s="1"/>
      <c r="Q698" s="1"/>
      <c r="R698" s="1"/>
      <c r="S698" s="1"/>
      <c r="T698" s="1"/>
      <c r="U698" s="1"/>
      <c r="V698" s="1"/>
      <c r="W698" s="1"/>
      <c r="X698" s="1"/>
      <c r="Y698" s="1"/>
      <c r="Z698" s="1"/>
      <c r="AA698" s="1"/>
      <c r="AB698" s="1"/>
    </row>
    <row r="699" spans="1:28" x14ac:dyDescent="0.25">
      <c r="A699" s="1" t="s">
        <v>2452</v>
      </c>
      <c r="B699" s="5">
        <f t="shared" si="22"/>
        <v>594.3871781042867</v>
      </c>
      <c r="K699" s="1"/>
      <c r="L699" s="1"/>
      <c r="M699" s="1"/>
      <c r="N699" s="1"/>
      <c r="O699" s="1"/>
      <c r="P699" s="1"/>
      <c r="Q699" s="1"/>
      <c r="R699" s="1"/>
      <c r="S699" s="1"/>
      <c r="T699" s="1"/>
      <c r="U699" s="1"/>
      <c r="V699" s="1"/>
      <c r="W699" s="1"/>
      <c r="X699" s="1"/>
      <c r="Y699" s="1"/>
      <c r="Z699" s="1"/>
      <c r="AA699" s="1"/>
      <c r="AB699" s="1"/>
    </row>
    <row r="700" spans="1:28" x14ac:dyDescent="0.25">
      <c r="A700" s="1" t="s">
        <v>9</v>
      </c>
      <c r="B700" s="5">
        <f t="shared" si="22"/>
        <v>1847.0916388108249</v>
      </c>
      <c r="K700" s="1"/>
      <c r="L700" s="1"/>
      <c r="M700" s="1"/>
      <c r="N700" s="1"/>
      <c r="O700" s="1"/>
      <c r="P700" s="1"/>
      <c r="Q700" s="1"/>
      <c r="R700" s="1"/>
      <c r="S700" s="1"/>
      <c r="T700" s="1"/>
      <c r="U700" s="1"/>
      <c r="V700" s="1"/>
      <c r="W700" s="1"/>
      <c r="X700" s="1"/>
      <c r="Y700" s="1"/>
      <c r="Z700" s="1"/>
      <c r="AA700" s="1"/>
      <c r="AB700" s="1"/>
    </row>
    <row r="701" spans="1:28" x14ac:dyDescent="0.25">
      <c r="A701" s="1" t="s">
        <v>136</v>
      </c>
      <c r="B701" s="5">
        <f t="shared" si="22"/>
        <v>566.1011011848085</v>
      </c>
      <c r="K701" s="1"/>
      <c r="L701" s="1"/>
      <c r="M701" s="1"/>
      <c r="N701" s="1"/>
      <c r="O701" s="1"/>
      <c r="P701" s="1"/>
      <c r="Q701" s="1"/>
      <c r="R701" s="1"/>
      <c r="S701" s="1"/>
      <c r="T701" s="1"/>
      <c r="U701" s="1"/>
      <c r="V701" s="1"/>
      <c r="W701" s="1"/>
      <c r="X701" s="1"/>
      <c r="Y701" s="1"/>
      <c r="Z701" s="1"/>
      <c r="AA701" s="1"/>
      <c r="AB701" s="1"/>
    </row>
    <row r="702" spans="1:28" x14ac:dyDescent="0.25">
      <c r="A702" s="1" t="s">
        <v>2462</v>
      </c>
      <c r="B702" s="5">
        <f t="shared" si="22"/>
        <v>205.76462632912921</v>
      </c>
      <c r="K702" s="1"/>
      <c r="L702" s="1"/>
      <c r="M702" s="1"/>
      <c r="N702" s="1"/>
      <c r="O702" s="1"/>
      <c r="P702" s="1"/>
      <c r="Q702" s="1"/>
      <c r="R702" s="1"/>
      <c r="S702" s="1"/>
      <c r="T702" s="1"/>
      <c r="U702" s="1"/>
      <c r="V702" s="1"/>
      <c r="W702" s="1"/>
      <c r="X702" s="1"/>
      <c r="Y702" s="1"/>
      <c r="Z702" s="1"/>
      <c r="AA702" s="1"/>
      <c r="AB702" s="1"/>
    </row>
    <row r="703" spans="1:28" x14ac:dyDescent="0.25">
      <c r="A703" s="1" t="s">
        <v>3159</v>
      </c>
      <c r="B703" s="5">
        <f t="shared" si="22"/>
        <v>-773.96549280953138</v>
      </c>
      <c r="C703" s="5"/>
      <c r="D703" s="5"/>
      <c r="K703" s="1"/>
      <c r="L703" s="1"/>
      <c r="M703" s="1"/>
      <c r="N703" s="1"/>
      <c r="O703" s="1"/>
      <c r="P703" s="1"/>
      <c r="Q703" s="1"/>
      <c r="R703" s="1"/>
      <c r="S703" s="1"/>
      <c r="T703" s="1"/>
      <c r="U703" s="1"/>
      <c r="V703" s="1"/>
      <c r="W703" s="1"/>
      <c r="X703" s="1"/>
      <c r="Y703" s="1"/>
      <c r="Z703" s="1"/>
      <c r="AA703" s="1"/>
      <c r="AB703" s="1"/>
    </row>
    <row r="704" spans="1:28" x14ac:dyDescent="0.25">
      <c r="A704" s="3"/>
      <c r="B704" s="5"/>
      <c r="C704" s="5"/>
      <c r="K704" s="1"/>
      <c r="L704" s="1"/>
      <c r="M704" s="1"/>
      <c r="N704" s="1"/>
      <c r="O704" s="1"/>
      <c r="P704" s="1"/>
      <c r="Q704" s="1"/>
      <c r="R704" s="1"/>
      <c r="S704" s="1"/>
      <c r="T704" s="1"/>
      <c r="U704" s="1"/>
      <c r="V704" s="1"/>
      <c r="W704" s="1"/>
      <c r="X704" s="1"/>
      <c r="Y704" s="1"/>
      <c r="Z704" s="1"/>
      <c r="AA704" s="1"/>
      <c r="AB704" s="1"/>
    </row>
    <row r="705" spans="1:28" x14ac:dyDescent="0.25">
      <c r="A705" s="3"/>
      <c r="B705" s="5"/>
      <c r="K705" s="1"/>
      <c r="L705" s="1"/>
      <c r="M705" s="1"/>
      <c r="N705" s="1"/>
      <c r="O705" s="1"/>
      <c r="P705" s="1"/>
      <c r="Q705" s="1"/>
      <c r="R705" s="1"/>
      <c r="S705" s="1"/>
      <c r="T705" s="1"/>
      <c r="U705" s="1"/>
      <c r="V705" s="1"/>
      <c r="W705" s="1"/>
      <c r="X705" s="1"/>
      <c r="Y705" s="1"/>
      <c r="Z705" s="1"/>
      <c r="AA705" s="1"/>
      <c r="AB705" s="1"/>
    </row>
    <row r="706" spans="1:28" x14ac:dyDescent="0.25">
      <c r="A706" s="3"/>
      <c r="B706" s="5"/>
      <c r="K706" s="1"/>
      <c r="L706" s="1"/>
      <c r="M706" s="1"/>
      <c r="N706" s="1"/>
      <c r="O706" s="1"/>
      <c r="P706" s="1"/>
      <c r="Q706" s="1"/>
      <c r="R706" s="1"/>
      <c r="S706" s="1"/>
      <c r="T706" s="1"/>
      <c r="U706" s="1"/>
      <c r="V706" s="1"/>
      <c r="W706" s="1"/>
      <c r="X706" s="1"/>
      <c r="Y706" s="1"/>
      <c r="Z706" s="1"/>
      <c r="AA706" s="1"/>
      <c r="AB706" s="1"/>
    </row>
    <row r="707" spans="1:28" ht="15.75" x14ac:dyDescent="0.25">
      <c r="A707" s="92" t="s">
        <v>865</v>
      </c>
      <c r="B707" s="93"/>
      <c r="C707" s="93"/>
      <c r="D707" s="93"/>
      <c r="E707" s="93"/>
      <c r="F707" s="93"/>
      <c r="G707" s="93"/>
      <c r="H707" s="93"/>
      <c r="I707" s="93"/>
      <c r="J707" s="93"/>
      <c r="K707" s="93"/>
      <c r="L707" s="93"/>
      <c r="M707" s="93"/>
      <c r="N707" s="93"/>
    </row>
    <row r="708" spans="1:28" x14ac:dyDescent="0.25">
      <c r="A708" s="93" t="s">
        <v>866</v>
      </c>
      <c r="B708" s="93"/>
      <c r="C708" s="93"/>
      <c r="D708" s="93"/>
      <c r="E708" s="93"/>
      <c r="F708" s="93"/>
      <c r="G708" s="93"/>
      <c r="H708" s="93"/>
      <c r="I708" s="93"/>
      <c r="J708" s="93"/>
      <c r="K708" s="93"/>
      <c r="L708" s="93"/>
      <c r="M708" s="93"/>
      <c r="N708" s="93"/>
    </row>
    <row r="709" spans="1:28" x14ac:dyDescent="0.25">
      <c r="A709" s="93" t="s">
        <v>867</v>
      </c>
      <c r="B709" s="93"/>
      <c r="C709" s="93"/>
      <c r="D709" s="93"/>
      <c r="E709" s="93"/>
      <c r="F709" s="93"/>
      <c r="G709" s="93"/>
      <c r="H709" s="93"/>
      <c r="I709" s="93"/>
      <c r="J709" s="93"/>
      <c r="K709" s="93"/>
      <c r="L709" s="93"/>
      <c r="M709" s="93"/>
      <c r="N709" s="93"/>
    </row>
    <row r="710" spans="1:28" ht="33.75" x14ac:dyDescent="0.25">
      <c r="A710" s="94" t="s">
        <v>868</v>
      </c>
      <c r="B710" s="95" t="s">
        <v>869</v>
      </c>
      <c r="C710" s="96" t="s">
        <v>870</v>
      </c>
      <c r="D710" s="97" t="s">
        <v>871</v>
      </c>
      <c r="E710" s="97" t="s">
        <v>872</v>
      </c>
      <c r="F710" s="98" t="s">
        <v>873</v>
      </c>
      <c r="G710" s="97" t="s">
        <v>874</v>
      </c>
      <c r="H710" s="98" t="s">
        <v>875</v>
      </c>
      <c r="I710" s="97" t="s">
        <v>876</v>
      </c>
      <c r="J710" s="98" t="s">
        <v>877</v>
      </c>
      <c r="K710" s="97" t="s">
        <v>878</v>
      </c>
      <c r="L710" s="98" t="s">
        <v>879</v>
      </c>
      <c r="M710" s="98" t="s">
        <v>880</v>
      </c>
      <c r="N710" s="98" t="s">
        <v>881</v>
      </c>
    </row>
    <row r="711" spans="1:28" x14ac:dyDescent="0.25">
      <c r="A711" s="99" t="s">
        <v>882</v>
      </c>
      <c r="B711" s="100" t="s">
        <v>883</v>
      </c>
      <c r="C711" s="101" t="s">
        <v>884</v>
      </c>
      <c r="D711" s="99" t="s">
        <v>885</v>
      </c>
      <c r="E711" s="99" t="s">
        <v>886</v>
      </c>
      <c r="F711" s="102">
        <v>1</v>
      </c>
      <c r="G711" s="99" t="s">
        <v>887</v>
      </c>
      <c r="H711" s="102">
        <v>1</v>
      </c>
      <c r="I711" s="99" t="s">
        <v>888</v>
      </c>
      <c r="J711" s="102">
        <v>1</v>
      </c>
      <c r="K711" s="99" t="s">
        <v>889</v>
      </c>
      <c r="L711" s="102">
        <v>1</v>
      </c>
      <c r="M711" s="99" t="s">
        <v>890</v>
      </c>
      <c r="N711" s="102">
        <v>1</v>
      </c>
    </row>
    <row r="712" spans="1:28" x14ac:dyDescent="0.25">
      <c r="A712" s="103" t="s">
        <v>891</v>
      </c>
      <c r="B712" s="104" t="s">
        <v>892</v>
      </c>
      <c r="C712" s="104" t="s">
        <v>893</v>
      </c>
      <c r="D712" s="103" t="s">
        <v>894</v>
      </c>
      <c r="E712" s="103" t="s">
        <v>895</v>
      </c>
      <c r="F712" s="105">
        <v>84</v>
      </c>
      <c r="G712" s="103" t="s">
        <v>896</v>
      </c>
      <c r="H712" s="105">
        <v>28</v>
      </c>
      <c r="I712" s="103" t="s">
        <v>897</v>
      </c>
      <c r="J712" s="105">
        <v>67</v>
      </c>
      <c r="K712" s="103" t="s">
        <v>898</v>
      </c>
      <c r="L712" s="105">
        <v>14</v>
      </c>
      <c r="M712" s="103" t="s">
        <v>899</v>
      </c>
      <c r="N712" s="105">
        <v>4</v>
      </c>
    </row>
    <row r="713" spans="1:28" x14ac:dyDescent="0.25">
      <c r="A713" s="106" t="s">
        <v>900</v>
      </c>
      <c r="B713" s="107" t="s">
        <v>892</v>
      </c>
      <c r="C713" s="107" t="s">
        <v>893</v>
      </c>
      <c r="D713" s="106" t="s">
        <v>894</v>
      </c>
      <c r="E713" s="106" t="s">
        <v>901</v>
      </c>
      <c r="F713" s="108">
        <v>85</v>
      </c>
      <c r="G713" s="106" t="s">
        <v>902</v>
      </c>
      <c r="H713" s="108">
        <v>30</v>
      </c>
      <c r="I713" s="106" t="s">
        <v>903</v>
      </c>
      <c r="J713" s="108">
        <v>68</v>
      </c>
      <c r="K713" s="106" t="s">
        <v>904</v>
      </c>
      <c r="L713" s="108">
        <v>15</v>
      </c>
      <c r="M713" s="106" t="s">
        <v>905</v>
      </c>
      <c r="N713" s="108">
        <v>6</v>
      </c>
    </row>
    <row r="714" spans="1:28" x14ac:dyDescent="0.25">
      <c r="A714" s="109" t="s">
        <v>906</v>
      </c>
      <c r="B714" s="110" t="s">
        <v>907</v>
      </c>
      <c r="C714" s="110" t="s">
        <v>908</v>
      </c>
      <c r="D714" s="109" t="s">
        <v>909</v>
      </c>
      <c r="E714" s="109" t="s">
        <v>910</v>
      </c>
      <c r="F714" s="111">
        <v>264</v>
      </c>
      <c r="G714" s="109" t="s">
        <v>911</v>
      </c>
      <c r="H714" s="111">
        <v>265</v>
      </c>
      <c r="I714" s="109" t="s">
        <v>912</v>
      </c>
      <c r="J714" s="111">
        <v>277</v>
      </c>
      <c r="K714" s="109" t="s">
        <v>913</v>
      </c>
      <c r="L714" s="111">
        <v>282</v>
      </c>
      <c r="M714" s="109" t="s">
        <v>914</v>
      </c>
      <c r="N714" s="111">
        <v>234</v>
      </c>
    </row>
    <row r="715" spans="1:28" x14ac:dyDescent="0.25">
      <c r="A715" s="99" t="s">
        <v>915</v>
      </c>
      <c r="B715" s="100" t="s">
        <v>916</v>
      </c>
      <c r="C715" s="112">
        <v>45</v>
      </c>
      <c r="D715" s="113">
        <v>0.26</v>
      </c>
      <c r="E715" s="99" t="s">
        <v>917</v>
      </c>
      <c r="F715" s="102">
        <v>6900</v>
      </c>
      <c r="G715" s="99" t="s">
        <v>918</v>
      </c>
      <c r="H715" s="102">
        <v>4660</v>
      </c>
      <c r="I715" s="99" t="s">
        <v>919</v>
      </c>
      <c r="J715" s="102">
        <v>6890</v>
      </c>
      <c r="K715" s="99" t="s">
        <v>920</v>
      </c>
      <c r="L715" s="102">
        <v>4890</v>
      </c>
      <c r="M715" s="99" t="s">
        <v>921</v>
      </c>
      <c r="N715" s="102">
        <v>2340</v>
      </c>
    </row>
    <row r="716" spans="1:28" x14ac:dyDescent="0.25">
      <c r="A716" s="103" t="s">
        <v>922</v>
      </c>
      <c r="B716" s="104" t="s">
        <v>923</v>
      </c>
      <c r="C716" s="114">
        <v>100</v>
      </c>
      <c r="D716" s="115">
        <v>0.32</v>
      </c>
      <c r="E716" s="103" t="s">
        <v>924</v>
      </c>
      <c r="F716" s="116">
        <v>10800</v>
      </c>
      <c r="G716" s="103" t="s">
        <v>925</v>
      </c>
      <c r="H716" s="116">
        <v>10200</v>
      </c>
      <c r="I716" s="103" t="s">
        <v>926</v>
      </c>
      <c r="J716" s="116">
        <v>11300</v>
      </c>
      <c r="K716" s="103" t="s">
        <v>927</v>
      </c>
      <c r="L716" s="116">
        <v>11000</v>
      </c>
      <c r="M716" s="103" t="s">
        <v>928</v>
      </c>
      <c r="N716" s="105">
        <v>8450</v>
      </c>
    </row>
    <row r="717" spans="1:28" x14ac:dyDescent="0.25">
      <c r="A717" s="106" t="s">
        <v>929</v>
      </c>
      <c r="B717" s="107" t="s">
        <v>930</v>
      </c>
      <c r="C717" s="117">
        <v>640</v>
      </c>
      <c r="D717" s="118">
        <v>0.25</v>
      </c>
      <c r="E717" s="106" t="s">
        <v>931</v>
      </c>
      <c r="F717" s="119">
        <v>10900</v>
      </c>
      <c r="G717" s="106" t="s">
        <v>932</v>
      </c>
      <c r="H717" s="119">
        <v>13900</v>
      </c>
      <c r="I717" s="106" t="s">
        <v>933</v>
      </c>
      <c r="J717" s="119">
        <v>11700</v>
      </c>
      <c r="K717" s="106" t="s">
        <v>934</v>
      </c>
      <c r="L717" s="119">
        <v>14200</v>
      </c>
      <c r="M717" s="106" t="s">
        <v>935</v>
      </c>
      <c r="N717" s="119">
        <v>15900</v>
      </c>
    </row>
    <row r="718" spans="1:28" x14ac:dyDescent="0.25">
      <c r="A718" s="103" t="s">
        <v>936</v>
      </c>
      <c r="B718" s="120" t="s">
        <v>937</v>
      </c>
      <c r="C718" s="121">
        <v>85</v>
      </c>
      <c r="D718" s="115">
        <v>0.3</v>
      </c>
      <c r="E718" s="103" t="s">
        <v>938</v>
      </c>
      <c r="F718" s="105">
        <v>6490</v>
      </c>
      <c r="G718" s="103" t="s">
        <v>939</v>
      </c>
      <c r="H718" s="105">
        <v>5820</v>
      </c>
      <c r="I718" s="103" t="s">
        <v>940</v>
      </c>
      <c r="J718" s="105">
        <v>6730</v>
      </c>
      <c r="K718" s="103" t="s">
        <v>941</v>
      </c>
      <c r="L718" s="105">
        <v>6250</v>
      </c>
      <c r="M718" s="103" t="s">
        <v>942</v>
      </c>
      <c r="N718" s="105">
        <v>4470</v>
      </c>
    </row>
    <row r="719" spans="1:28" x14ac:dyDescent="0.25">
      <c r="A719" s="106" t="s">
        <v>943</v>
      </c>
      <c r="B719" s="122" t="s">
        <v>944</v>
      </c>
      <c r="C719" s="117">
        <v>190</v>
      </c>
      <c r="D719" s="118">
        <v>0.31</v>
      </c>
      <c r="E719" s="106" t="s">
        <v>945</v>
      </c>
      <c r="F719" s="108">
        <v>7710</v>
      </c>
      <c r="G719" s="106" t="s">
        <v>946</v>
      </c>
      <c r="H719" s="108">
        <v>8590</v>
      </c>
      <c r="I719" s="106" t="s">
        <v>947</v>
      </c>
      <c r="J719" s="108">
        <v>8190</v>
      </c>
      <c r="K719" s="106" t="s">
        <v>948</v>
      </c>
      <c r="L719" s="108">
        <v>9020</v>
      </c>
      <c r="M719" s="106" t="s">
        <v>949</v>
      </c>
      <c r="N719" s="108">
        <v>8550</v>
      </c>
    </row>
    <row r="720" spans="1:28" x14ac:dyDescent="0.25">
      <c r="A720" s="109" t="s">
        <v>950</v>
      </c>
      <c r="B720" s="123" t="s">
        <v>951</v>
      </c>
      <c r="C720" s="124">
        <v>1020</v>
      </c>
      <c r="D720" s="125">
        <v>0.2</v>
      </c>
      <c r="E720" s="109" t="s">
        <v>952</v>
      </c>
      <c r="F720" s="111">
        <v>5860</v>
      </c>
      <c r="G720" s="109" t="s">
        <v>953</v>
      </c>
      <c r="H720" s="111">
        <v>7670</v>
      </c>
      <c r="I720" s="109" t="s">
        <v>954</v>
      </c>
      <c r="J720" s="111">
        <v>6310</v>
      </c>
      <c r="K720" s="109" t="s">
        <v>955</v>
      </c>
      <c r="L720" s="111">
        <v>7810</v>
      </c>
      <c r="M720" s="109" t="s">
        <v>956</v>
      </c>
      <c r="N720" s="111">
        <v>8980</v>
      </c>
    </row>
    <row r="721" spans="1:14" x14ac:dyDescent="0.25">
      <c r="A721" s="99" t="s">
        <v>957</v>
      </c>
      <c r="B721" s="100" t="s">
        <v>958</v>
      </c>
      <c r="C721" s="112">
        <v>1.7</v>
      </c>
      <c r="D721" s="113">
        <v>0.15</v>
      </c>
      <c r="E721" s="99" t="s">
        <v>959</v>
      </c>
      <c r="F721" s="102">
        <v>543</v>
      </c>
      <c r="G721" s="99" t="s">
        <v>959</v>
      </c>
      <c r="H721" s="102">
        <v>148</v>
      </c>
      <c r="I721" s="99" t="s">
        <v>960</v>
      </c>
      <c r="J721" s="102">
        <v>192</v>
      </c>
      <c r="K721" s="99" t="s">
        <v>961</v>
      </c>
      <c r="L721" s="102">
        <v>26</v>
      </c>
      <c r="M721" s="99" t="s">
        <v>962</v>
      </c>
      <c r="N721" s="102">
        <v>20</v>
      </c>
    </row>
    <row r="722" spans="1:14" x14ac:dyDescent="0.25">
      <c r="A722" s="103" t="s">
        <v>963</v>
      </c>
      <c r="B722" s="104" t="s">
        <v>964</v>
      </c>
      <c r="C722" s="121">
        <v>11.9</v>
      </c>
      <c r="D722" s="115">
        <v>0.21</v>
      </c>
      <c r="E722" s="103" t="s">
        <v>965</v>
      </c>
      <c r="F722" s="105">
        <v>5280</v>
      </c>
      <c r="G722" s="103" t="s">
        <v>938</v>
      </c>
      <c r="H722" s="105">
        <v>1760</v>
      </c>
      <c r="I722" s="103" t="s">
        <v>966</v>
      </c>
      <c r="J722" s="105">
        <v>4200</v>
      </c>
      <c r="K722" s="103" t="s">
        <v>967</v>
      </c>
      <c r="L722" s="105">
        <v>832</v>
      </c>
      <c r="M722" s="103" t="s">
        <v>968</v>
      </c>
      <c r="N722" s="105">
        <v>262</v>
      </c>
    </row>
    <row r="723" spans="1:14" x14ac:dyDescent="0.25">
      <c r="A723" s="106" t="s">
        <v>969</v>
      </c>
      <c r="B723" s="122" t="s">
        <v>970</v>
      </c>
      <c r="C723" s="126">
        <v>1</v>
      </c>
      <c r="D723" s="118">
        <v>0.17</v>
      </c>
      <c r="E723" s="106" t="s">
        <v>971</v>
      </c>
      <c r="F723" s="108">
        <v>218</v>
      </c>
      <c r="G723" s="106" t="s">
        <v>971</v>
      </c>
      <c r="H723" s="108">
        <v>59</v>
      </c>
      <c r="I723" s="106" t="s">
        <v>972</v>
      </c>
      <c r="J723" s="108">
        <v>70</v>
      </c>
      <c r="K723" s="106" t="s">
        <v>973</v>
      </c>
      <c r="L723" s="108">
        <v>10</v>
      </c>
      <c r="M723" s="106" t="s">
        <v>974</v>
      </c>
      <c r="N723" s="108">
        <v>8</v>
      </c>
    </row>
    <row r="724" spans="1:14" x14ac:dyDescent="0.25">
      <c r="A724" s="103" t="s">
        <v>975</v>
      </c>
      <c r="B724" s="120" t="s">
        <v>976</v>
      </c>
      <c r="C724" s="121">
        <v>3.4</v>
      </c>
      <c r="D724" s="115">
        <v>0.21</v>
      </c>
      <c r="E724" s="103" t="s">
        <v>977</v>
      </c>
      <c r="F724" s="105">
        <v>945</v>
      </c>
      <c r="G724" s="103" t="s">
        <v>978</v>
      </c>
      <c r="H724" s="105">
        <v>258</v>
      </c>
      <c r="I724" s="103" t="s">
        <v>979</v>
      </c>
      <c r="J724" s="105">
        <v>426</v>
      </c>
      <c r="K724" s="103" t="s">
        <v>980</v>
      </c>
      <c r="L724" s="105">
        <v>48</v>
      </c>
      <c r="M724" s="103" t="s">
        <v>981</v>
      </c>
      <c r="N724" s="105">
        <v>36</v>
      </c>
    </row>
    <row r="725" spans="1:14" x14ac:dyDescent="0.25">
      <c r="A725" s="106" t="s">
        <v>982</v>
      </c>
      <c r="B725" s="122" t="s">
        <v>983</v>
      </c>
      <c r="C725" s="126">
        <v>1.3</v>
      </c>
      <c r="D725" s="118">
        <v>0.15</v>
      </c>
      <c r="E725" s="106" t="s">
        <v>984</v>
      </c>
      <c r="F725" s="108">
        <v>292</v>
      </c>
      <c r="G725" s="106" t="s">
        <v>984</v>
      </c>
      <c r="H725" s="108">
        <v>79</v>
      </c>
      <c r="I725" s="106" t="s">
        <v>985</v>
      </c>
      <c r="J725" s="108">
        <v>98</v>
      </c>
      <c r="K725" s="106" t="s">
        <v>986</v>
      </c>
      <c r="L725" s="108">
        <v>14</v>
      </c>
      <c r="M725" s="106" t="s">
        <v>987</v>
      </c>
      <c r="N725" s="108">
        <v>11</v>
      </c>
    </row>
    <row r="726" spans="1:14" x14ac:dyDescent="0.25">
      <c r="A726" s="103" t="s">
        <v>988</v>
      </c>
      <c r="B726" s="120" t="s">
        <v>989</v>
      </c>
      <c r="C726" s="121">
        <v>4</v>
      </c>
      <c r="D726" s="115">
        <v>0.23</v>
      </c>
      <c r="E726" s="103" t="s">
        <v>990</v>
      </c>
      <c r="F726" s="105">
        <v>1350</v>
      </c>
      <c r="G726" s="103" t="s">
        <v>991</v>
      </c>
      <c r="H726" s="105">
        <v>370</v>
      </c>
      <c r="I726" s="103" t="s">
        <v>992</v>
      </c>
      <c r="J726" s="105">
        <v>659</v>
      </c>
      <c r="K726" s="103" t="s">
        <v>993</v>
      </c>
      <c r="L726" s="105">
        <v>72</v>
      </c>
      <c r="M726" s="103" t="s">
        <v>994</v>
      </c>
      <c r="N726" s="105">
        <v>51</v>
      </c>
    </row>
    <row r="727" spans="1:14" x14ac:dyDescent="0.25">
      <c r="A727" s="106" t="s">
        <v>995</v>
      </c>
      <c r="B727" s="122" t="s">
        <v>996</v>
      </c>
      <c r="C727" s="126">
        <v>5.9</v>
      </c>
      <c r="D727" s="118">
        <v>0.2</v>
      </c>
      <c r="E727" s="106" t="s">
        <v>997</v>
      </c>
      <c r="F727" s="108">
        <v>1870</v>
      </c>
      <c r="G727" s="106" t="s">
        <v>998</v>
      </c>
      <c r="H727" s="108">
        <v>527</v>
      </c>
      <c r="I727" s="106" t="s">
        <v>999</v>
      </c>
      <c r="J727" s="108">
        <v>1120</v>
      </c>
      <c r="K727" s="106" t="s">
        <v>1000</v>
      </c>
      <c r="L727" s="108">
        <v>121</v>
      </c>
      <c r="M727" s="106" t="s">
        <v>1001</v>
      </c>
      <c r="N727" s="108">
        <v>74</v>
      </c>
    </row>
    <row r="728" spans="1:14" x14ac:dyDescent="0.25">
      <c r="A728" s="103" t="s">
        <v>1002</v>
      </c>
      <c r="B728" s="120" t="s">
        <v>1003</v>
      </c>
      <c r="C728" s="121">
        <v>4.3</v>
      </c>
      <c r="D728" s="115">
        <v>0.17</v>
      </c>
      <c r="E728" s="103" t="s">
        <v>1004</v>
      </c>
      <c r="F728" s="105">
        <v>1230</v>
      </c>
      <c r="G728" s="103" t="s">
        <v>1005</v>
      </c>
      <c r="H728" s="105">
        <v>338</v>
      </c>
      <c r="I728" s="103" t="s">
        <v>1006</v>
      </c>
      <c r="J728" s="105">
        <v>624</v>
      </c>
      <c r="K728" s="103" t="s">
        <v>1007</v>
      </c>
      <c r="L728" s="105">
        <v>67</v>
      </c>
      <c r="M728" s="103" t="s">
        <v>1008</v>
      </c>
      <c r="N728" s="105">
        <v>47</v>
      </c>
    </row>
    <row r="729" spans="1:14" x14ac:dyDescent="0.25">
      <c r="A729" s="106" t="s">
        <v>1009</v>
      </c>
      <c r="B729" s="122" t="s">
        <v>1010</v>
      </c>
      <c r="C729" s="126">
        <v>9.1999999999999993</v>
      </c>
      <c r="D729" s="118">
        <v>0.16</v>
      </c>
      <c r="E729" s="106" t="s">
        <v>1011</v>
      </c>
      <c r="F729" s="108">
        <v>2550</v>
      </c>
      <c r="G729" s="106" t="s">
        <v>1012</v>
      </c>
      <c r="H729" s="108">
        <v>782</v>
      </c>
      <c r="I729" s="106" t="s">
        <v>1013</v>
      </c>
      <c r="J729" s="108">
        <v>1850</v>
      </c>
      <c r="K729" s="106" t="s">
        <v>1014</v>
      </c>
      <c r="L729" s="108">
        <v>271</v>
      </c>
      <c r="M729" s="106" t="s">
        <v>1015</v>
      </c>
      <c r="N729" s="108">
        <v>111</v>
      </c>
    </row>
    <row r="730" spans="1:14" x14ac:dyDescent="0.25">
      <c r="A730" s="103" t="s">
        <v>1016</v>
      </c>
      <c r="B730" s="120" t="s">
        <v>1017</v>
      </c>
      <c r="C730" s="121">
        <v>17.2</v>
      </c>
      <c r="D730" s="115">
        <v>0.19</v>
      </c>
      <c r="E730" s="103" t="s">
        <v>1018</v>
      </c>
      <c r="F730" s="105">
        <v>5020</v>
      </c>
      <c r="G730" s="103" t="s">
        <v>1019</v>
      </c>
      <c r="H730" s="105">
        <v>1980</v>
      </c>
      <c r="I730" s="103" t="s">
        <v>920</v>
      </c>
      <c r="J730" s="105">
        <v>4390</v>
      </c>
      <c r="K730" s="103" t="s">
        <v>1020</v>
      </c>
      <c r="L730" s="105">
        <v>1370</v>
      </c>
      <c r="M730" s="103" t="s">
        <v>1021</v>
      </c>
      <c r="N730" s="105">
        <v>356</v>
      </c>
    </row>
    <row r="731" spans="1:14" x14ac:dyDescent="0.25">
      <c r="A731" s="106" t="s">
        <v>1022</v>
      </c>
      <c r="B731" s="122" t="s">
        <v>1023</v>
      </c>
      <c r="C731" s="126">
        <v>1.9</v>
      </c>
      <c r="D731" s="118">
        <v>0.22</v>
      </c>
      <c r="E731" s="106" t="s">
        <v>1024</v>
      </c>
      <c r="F731" s="108">
        <v>469</v>
      </c>
      <c r="G731" s="106" t="s">
        <v>1024</v>
      </c>
      <c r="H731" s="108">
        <v>127</v>
      </c>
      <c r="I731" s="106" t="s">
        <v>1025</v>
      </c>
      <c r="J731" s="108">
        <v>170</v>
      </c>
      <c r="K731" s="106" t="s">
        <v>1026</v>
      </c>
      <c r="L731" s="108">
        <v>22</v>
      </c>
      <c r="M731" s="106" t="s">
        <v>1027</v>
      </c>
      <c r="N731" s="108">
        <v>18</v>
      </c>
    </row>
    <row r="732" spans="1:14" ht="18" x14ac:dyDescent="0.25">
      <c r="A732" s="103" t="s">
        <v>1028</v>
      </c>
      <c r="B732" s="120" t="s">
        <v>1029</v>
      </c>
      <c r="C732" s="121">
        <v>5.9</v>
      </c>
      <c r="D732" s="115">
        <v>0.28999999999999998</v>
      </c>
      <c r="E732" s="103" t="s">
        <v>1030</v>
      </c>
      <c r="F732" s="105">
        <v>1860</v>
      </c>
      <c r="G732" s="103" t="s">
        <v>1031</v>
      </c>
      <c r="H732" s="105">
        <v>525</v>
      </c>
      <c r="I732" s="103" t="s">
        <v>1032</v>
      </c>
      <c r="J732" s="105">
        <v>1110</v>
      </c>
      <c r="K732" s="103" t="s">
        <v>1033</v>
      </c>
      <c r="L732" s="105">
        <v>120</v>
      </c>
      <c r="M732" s="103" t="s">
        <v>1034</v>
      </c>
      <c r="N732" s="105">
        <v>73</v>
      </c>
    </row>
    <row r="733" spans="1:14" ht="18" x14ac:dyDescent="0.25">
      <c r="A733" s="127" t="s">
        <v>1035</v>
      </c>
      <c r="B733" s="127" t="s">
        <v>1036</v>
      </c>
      <c r="C733" s="128" t="s">
        <v>1037</v>
      </c>
      <c r="D733" s="129">
        <v>0.04</v>
      </c>
      <c r="E733" s="128" t="s">
        <v>1038</v>
      </c>
      <c r="F733" s="130">
        <v>5</v>
      </c>
      <c r="G733" s="128" t="s">
        <v>1038</v>
      </c>
      <c r="H733" s="130">
        <v>1</v>
      </c>
      <c r="I733" s="128" t="s">
        <v>1039</v>
      </c>
      <c r="J733" s="130">
        <v>2</v>
      </c>
      <c r="K733" s="128" t="s">
        <v>1040</v>
      </c>
      <c r="L733" s="131" t="s">
        <v>1041</v>
      </c>
      <c r="M733" s="128" t="s">
        <v>1042</v>
      </c>
      <c r="N733" s="131" t="s">
        <v>1041</v>
      </c>
    </row>
    <row r="734" spans="1:14" x14ac:dyDescent="0.25">
      <c r="A734" s="99" t="s">
        <v>1043</v>
      </c>
      <c r="B734" s="100" t="s">
        <v>1044</v>
      </c>
      <c r="C734" s="132">
        <v>222</v>
      </c>
      <c r="D734" s="113">
        <v>0.18</v>
      </c>
      <c r="E734" s="99" t="s">
        <v>1045</v>
      </c>
      <c r="F734" s="133">
        <v>10800</v>
      </c>
      <c r="G734" s="99" t="s">
        <v>1046</v>
      </c>
      <c r="H734" s="133">
        <v>12400</v>
      </c>
      <c r="I734" s="99" t="s">
        <v>1047</v>
      </c>
      <c r="J734" s="133">
        <v>11500</v>
      </c>
      <c r="K734" s="99" t="s">
        <v>933</v>
      </c>
      <c r="L734" s="133">
        <v>13000</v>
      </c>
      <c r="M734" s="99" t="s">
        <v>1048</v>
      </c>
      <c r="N734" s="133">
        <v>12700</v>
      </c>
    </row>
    <row r="735" spans="1:14" x14ac:dyDescent="0.25">
      <c r="A735" s="103" t="s">
        <v>1049</v>
      </c>
      <c r="B735" s="104" t="s">
        <v>1050</v>
      </c>
      <c r="C735" s="121">
        <v>5.2</v>
      </c>
      <c r="D735" s="115">
        <v>0.11</v>
      </c>
      <c r="E735" s="103" t="s">
        <v>1051</v>
      </c>
      <c r="F735" s="134">
        <v>2430</v>
      </c>
      <c r="G735" s="103" t="s">
        <v>1052</v>
      </c>
      <c r="H735" s="134">
        <v>677</v>
      </c>
      <c r="I735" s="103" t="s">
        <v>1053</v>
      </c>
      <c r="J735" s="135">
        <v>1360</v>
      </c>
      <c r="K735" s="103" t="s">
        <v>1054</v>
      </c>
      <c r="L735" s="134">
        <v>145</v>
      </c>
      <c r="M735" s="103" t="s">
        <v>1055</v>
      </c>
      <c r="N735" s="134">
        <v>94</v>
      </c>
    </row>
    <row r="736" spans="1:14" x14ac:dyDescent="0.25">
      <c r="A736" s="106" t="s">
        <v>1056</v>
      </c>
      <c r="B736" s="107" t="s">
        <v>1057</v>
      </c>
      <c r="C736" s="126">
        <v>2.8</v>
      </c>
      <c r="D736" s="118">
        <v>0.02</v>
      </c>
      <c r="E736" s="106" t="s">
        <v>1058</v>
      </c>
      <c r="F736" s="136">
        <v>427</v>
      </c>
      <c r="G736" s="106" t="s">
        <v>1058</v>
      </c>
      <c r="H736" s="136">
        <v>116</v>
      </c>
      <c r="I736" s="106" t="s">
        <v>1059</v>
      </c>
      <c r="J736" s="136">
        <v>177</v>
      </c>
      <c r="K736" s="106" t="s">
        <v>1060</v>
      </c>
      <c r="L736" s="136">
        <v>21</v>
      </c>
      <c r="M736" s="106" t="s">
        <v>1061</v>
      </c>
      <c r="N736" s="136">
        <v>16</v>
      </c>
    </row>
    <row r="737" spans="1:14" x14ac:dyDescent="0.25">
      <c r="A737" s="103" t="s">
        <v>1062</v>
      </c>
      <c r="B737" s="120" t="s">
        <v>1063</v>
      </c>
      <c r="C737" s="121">
        <v>28.2</v>
      </c>
      <c r="D737" s="115">
        <v>0.23</v>
      </c>
      <c r="E737" s="103" t="s">
        <v>1064</v>
      </c>
      <c r="F737" s="134">
        <v>6090</v>
      </c>
      <c r="G737" s="103" t="s">
        <v>1065</v>
      </c>
      <c r="H737" s="135">
        <v>3170</v>
      </c>
      <c r="I737" s="103" t="s">
        <v>1066</v>
      </c>
      <c r="J737" s="135">
        <v>5800</v>
      </c>
      <c r="K737" s="103" t="s">
        <v>1067</v>
      </c>
      <c r="L737" s="134">
        <v>2980</v>
      </c>
      <c r="M737" s="103" t="s">
        <v>1068</v>
      </c>
      <c r="N737" s="134">
        <v>967</v>
      </c>
    </row>
    <row r="738" spans="1:14" x14ac:dyDescent="0.25">
      <c r="A738" s="106" t="s">
        <v>1069</v>
      </c>
      <c r="B738" s="122" t="s">
        <v>1070</v>
      </c>
      <c r="C738" s="126">
        <v>9.6999999999999993</v>
      </c>
      <c r="D738" s="118">
        <v>0.19</v>
      </c>
      <c r="E738" s="106" t="s">
        <v>1071</v>
      </c>
      <c r="F738" s="136">
        <v>3580</v>
      </c>
      <c r="G738" s="106" t="s">
        <v>1072</v>
      </c>
      <c r="H738" s="137">
        <v>1120</v>
      </c>
      <c r="I738" s="106" t="s">
        <v>1073</v>
      </c>
      <c r="J738" s="137">
        <v>2660</v>
      </c>
      <c r="K738" s="106" t="s">
        <v>1074</v>
      </c>
      <c r="L738" s="136">
        <v>412</v>
      </c>
      <c r="M738" s="106" t="s">
        <v>1075</v>
      </c>
      <c r="N738" s="136">
        <v>160</v>
      </c>
    </row>
    <row r="739" spans="1:14" x14ac:dyDescent="0.25">
      <c r="A739" s="103" t="s">
        <v>1076</v>
      </c>
      <c r="B739" s="120" t="s">
        <v>1077</v>
      </c>
      <c r="C739" s="121">
        <v>13.4</v>
      </c>
      <c r="D739" s="115">
        <v>0.16</v>
      </c>
      <c r="E739" s="103" t="s">
        <v>1078</v>
      </c>
      <c r="F739" s="134">
        <v>3710</v>
      </c>
      <c r="G739" s="103" t="s">
        <v>1079</v>
      </c>
      <c r="H739" s="135">
        <v>1300</v>
      </c>
      <c r="I739" s="103" t="s">
        <v>895</v>
      </c>
      <c r="J739" s="135">
        <v>3050</v>
      </c>
      <c r="K739" s="103" t="s">
        <v>1080</v>
      </c>
      <c r="L739" s="134">
        <v>703</v>
      </c>
      <c r="M739" s="103" t="s">
        <v>1081</v>
      </c>
      <c r="N739" s="134">
        <v>201</v>
      </c>
    </row>
    <row r="740" spans="1:14" x14ac:dyDescent="0.25">
      <c r="A740" s="106" t="s">
        <v>1082</v>
      </c>
      <c r="B740" s="122" t="s">
        <v>1083</v>
      </c>
      <c r="C740" s="126">
        <v>3.5</v>
      </c>
      <c r="D740" s="118">
        <v>0.13</v>
      </c>
      <c r="E740" s="106" t="s">
        <v>1084</v>
      </c>
      <c r="F740" s="136">
        <v>1200</v>
      </c>
      <c r="G740" s="106" t="s">
        <v>1085</v>
      </c>
      <c r="H740" s="136">
        <v>328</v>
      </c>
      <c r="I740" s="106" t="s">
        <v>1086</v>
      </c>
      <c r="J740" s="136">
        <v>549</v>
      </c>
      <c r="K740" s="106" t="s">
        <v>1087</v>
      </c>
      <c r="L740" s="136">
        <v>62</v>
      </c>
      <c r="M740" s="106" t="s">
        <v>886</v>
      </c>
      <c r="N740" s="136">
        <v>46</v>
      </c>
    </row>
    <row r="741" spans="1:14" x14ac:dyDescent="0.25">
      <c r="A741" s="103" t="s">
        <v>1088</v>
      </c>
      <c r="B741" s="104" t="s">
        <v>1089</v>
      </c>
      <c r="C741" s="121">
        <v>47.1</v>
      </c>
      <c r="D741" s="115">
        <v>0.16</v>
      </c>
      <c r="E741" s="103" t="s">
        <v>1090</v>
      </c>
      <c r="F741" s="134">
        <v>6940</v>
      </c>
      <c r="G741" s="103" t="s">
        <v>1091</v>
      </c>
      <c r="H741" s="135">
        <v>4800</v>
      </c>
      <c r="I741" s="103" t="s">
        <v>1092</v>
      </c>
      <c r="J741" s="135">
        <v>6960</v>
      </c>
      <c r="K741" s="103" t="s">
        <v>1093</v>
      </c>
      <c r="L741" s="134">
        <v>5060</v>
      </c>
      <c r="M741" s="103" t="s">
        <v>1094</v>
      </c>
      <c r="N741" s="135">
        <v>2500</v>
      </c>
    </row>
    <row r="742" spans="1:14" x14ac:dyDescent="0.25">
      <c r="A742" s="106" t="s">
        <v>1095</v>
      </c>
      <c r="B742" s="122" t="s">
        <v>1096</v>
      </c>
      <c r="C742" s="126">
        <v>0.4</v>
      </c>
      <c r="D742" s="118">
        <v>0.04</v>
      </c>
      <c r="E742" s="106" t="s">
        <v>1097</v>
      </c>
      <c r="F742" s="136">
        <v>60</v>
      </c>
      <c r="G742" s="106" t="s">
        <v>1097</v>
      </c>
      <c r="H742" s="136">
        <v>16</v>
      </c>
      <c r="I742" s="106" t="s">
        <v>1098</v>
      </c>
      <c r="J742" s="136">
        <v>18</v>
      </c>
      <c r="K742" s="106" t="s">
        <v>1099</v>
      </c>
      <c r="L742" s="136">
        <v>3</v>
      </c>
      <c r="M742" s="106" t="s">
        <v>1100</v>
      </c>
      <c r="N742" s="136">
        <v>2</v>
      </c>
    </row>
    <row r="743" spans="1:14" x14ac:dyDescent="0.25">
      <c r="A743" s="103" t="s">
        <v>1101</v>
      </c>
      <c r="B743" s="120" t="s">
        <v>1102</v>
      </c>
      <c r="C743" s="121">
        <v>1.5</v>
      </c>
      <c r="D743" s="115">
        <v>0.1</v>
      </c>
      <c r="E743" s="103" t="s">
        <v>1103</v>
      </c>
      <c r="F743" s="134">
        <v>506</v>
      </c>
      <c r="G743" s="103" t="s">
        <v>1103</v>
      </c>
      <c r="H743" s="134">
        <v>138</v>
      </c>
      <c r="I743" s="103" t="s">
        <v>1104</v>
      </c>
      <c r="J743" s="134">
        <v>174</v>
      </c>
      <c r="K743" s="103" t="s">
        <v>1105</v>
      </c>
      <c r="L743" s="134">
        <v>24</v>
      </c>
      <c r="M743" s="103" t="s">
        <v>1106</v>
      </c>
      <c r="N743" s="134">
        <v>19</v>
      </c>
    </row>
    <row r="744" spans="1:14" x14ac:dyDescent="0.25">
      <c r="A744" s="106" t="s">
        <v>1107</v>
      </c>
      <c r="B744" s="122" t="s">
        <v>1108</v>
      </c>
      <c r="C744" s="106" t="s">
        <v>1109</v>
      </c>
      <c r="D744" s="118">
        <v>0.02</v>
      </c>
      <c r="E744" s="106" t="s">
        <v>1110</v>
      </c>
      <c r="F744" s="136">
        <v>13</v>
      </c>
      <c r="G744" s="106" t="s">
        <v>1110</v>
      </c>
      <c r="H744" s="136">
        <v>4</v>
      </c>
      <c r="I744" s="106" t="s">
        <v>1111</v>
      </c>
      <c r="J744" s="136">
        <v>4</v>
      </c>
      <c r="K744" s="106" t="s">
        <v>1112</v>
      </c>
      <c r="L744" s="138" t="s">
        <v>1113</v>
      </c>
      <c r="M744" s="106" t="s">
        <v>1114</v>
      </c>
      <c r="N744" s="138" t="s">
        <v>1113</v>
      </c>
    </row>
    <row r="745" spans="1:14" x14ac:dyDescent="0.25">
      <c r="A745" s="103" t="s">
        <v>1115</v>
      </c>
      <c r="B745" s="120" t="s">
        <v>1116</v>
      </c>
      <c r="C745" s="121">
        <v>28.2</v>
      </c>
      <c r="D745" s="115">
        <v>0.27</v>
      </c>
      <c r="E745" s="103" t="s">
        <v>1117</v>
      </c>
      <c r="F745" s="134">
        <v>5080</v>
      </c>
      <c r="G745" s="103" t="s">
        <v>1118</v>
      </c>
      <c r="H745" s="135">
        <v>2640</v>
      </c>
      <c r="I745" s="103" t="s">
        <v>1119</v>
      </c>
      <c r="J745" s="135">
        <v>4830</v>
      </c>
      <c r="K745" s="103" t="s">
        <v>1120</v>
      </c>
      <c r="L745" s="134">
        <v>2480</v>
      </c>
      <c r="M745" s="103" t="s">
        <v>1121</v>
      </c>
      <c r="N745" s="134">
        <v>806</v>
      </c>
    </row>
    <row r="746" spans="1:14" x14ac:dyDescent="0.25">
      <c r="A746" s="106" t="s">
        <v>1122</v>
      </c>
      <c r="B746" s="122" t="s">
        <v>1123</v>
      </c>
      <c r="C746" s="126">
        <v>38.9</v>
      </c>
      <c r="D746" s="118">
        <v>0.26</v>
      </c>
      <c r="E746" s="106" t="s">
        <v>1124</v>
      </c>
      <c r="F746" s="136">
        <v>5360</v>
      </c>
      <c r="G746" s="106" t="s">
        <v>1125</v>
      </c>
      <c r="H746" s="137">
        <v>3350</v>
      </c>
      <c r="I746" s="106" t="s">
        <v>1126</v>
      </c>
      <c r="J746" s="137">
        <v>5280</v>
      </c>
      <c r="K746" s="106" t="s">
        <v>1127</v>
      </c>
      <c r="L746" s="136">
        <v>3440</v>
      </c>
      <c r="M746" s="106" t="s">
        <v>1128</v>
      </c>
      <c r="N746" s="137">
        <v>1460</v>
      </c>
    </row>
    <row r="747" spans="1:14" x14ac:dyDescent="0.25">
      <c r="A747" s="103" t="s">
        <v>1129</v>
      </c>
      <c r="B747" s="120" t="s">
        <v>1130</v>
      </c>
      <c r="C747" s="121">
        <v>13.1</v>
      </c>
      <c r="D747" s="115">
        <v>0.23</v>
      </c>
      <c r="E747" s="103" t="s">
        <v>1131</v>
      </c>
      <c r="F747" s="134">
        <v>3480</v>
      </c>
      <c r="G747" s="103" t="s">
        <v>1132</v>
      </c>
      <c r="H747" s="135">
        <v>1210</v>
      </c>
      <c r="I747" s="103" t="s">
        <v>1133</v>
      </c>
      <c r="J747" s="135">
        <v>2840</v>
      </c>
      <c r="K747" s="103" t="s">
        <v>1134</v>
      </c>
      <c r="L747" s="134">
        <v>636</v>
      </c>
      <c r="M747" s="103" t="s">
        <v>1135</v>
      </c>
      <c r="N747" s="134">
        <v>185</v>
      </c>
    </row>
    <row r="748" spans="1:14" x14ac:dyDescent="0.25">
      <c r="A748" s="106" t="s">
        <v>1136</v>
      </c>
      <c r="B748" s="122" t="s">
        <v>1137</v>
      </c>
      <c r="C748" s="126">
        <v>11</v>
      </c>
      <c r="D748" s="107" t="s">
        <v>1138</v>
      </c>
      <c r="E748" s="106" t="s">
        <v>1139</v>
      </c>
      <c r="F748" s="136">
        <v>4110</v>
      </c>
      <c r="G748" s="106" t="s">
        <v>1140</v>
      </c>
      <c r="H748" s="137">
        <v>1330</v>
      </c>
      <c r="I748" s="106" t="s">
        <v>1141</v>
      </c>
      <c r="J748" s="137">
        <v>3190</v>
      </c>
      <c r="K748" s="106" t="s">
        <v>1142</v>
      </c>
      <c r="L748" s="136">
        <v>573</v>
      </c>
      <c r="M748" s="106" t="s">
        <v>1143</v>
      </c>
      <c r="N748" s="136">
        <v>195</v>
      </c>
    </row>
    <row r="749" spans="1:14" x14ac:dyDescent="0.25">
      <c r="A749" s="103" t="s">
        <v>1144</v>
      </c>
      <c r="B749" s="120" t="s">
        <v>1145</v>
      </c>
      <c r="C749" s="114">
        <v>242</v>
      </c>
      <c r="D749" s="115">
        <v>0.24</v>
      </c>
      <c r="E749" s="103" t="s">
        <v>1090</v>
      </c>
      <c r="F749" s="134">
        <v>6940</v>
      </c>
      <c r="G749" s="103" t="s">
        <v>1146</v>
      </c>
      <c r="H749" s="135">
        <v>8060</v>
      </c>
      <c r="I749" s="103" t="s">
        <v>1147</v>
      </c>
      <c r="J749" s="135">
        <v>7400</v>
      </c>
      <c r="K749" s="103" t="s">
        <v>1148</v>
      </c>
      <c r="L749" s="134">
        <v>8400</v>
      </c>
      <c r="M749" s="103" t="s">
        <v>1149</v>
      </c>
      <c r="N749" s="135">
        <v>8380</v>
      </c>
    </row>
    <row r="750" spans="1:14" x14ac:dyDescent="0.25">
      <c r="A750" s="106" t="s">
        <v>1150</v>
      </c>
      <c r="B750" s="122" t="s">
        <v>1151</v>
      </c>
      <c r="C750" s="126">
        <v>6.5</v>
      </c>
      <c r="D750" s="107" t="s">
        <v>1152</v>
      </c>
      <c r="E750" s="106" t="s">
        <v>1153</v>
      </c>
      <c r="F750" s="136">
        <v>2510</v>
      </c>
      <c r="G750" s="106" t="s">
        <v>1154</v>
      </c>
      <c r="H750" s="136">
        <v>716</v>
      </c>
      <c r="I750" s="106" t="s">
        <v>1155</v>
      </c>
      <c r="J750" s="137">
        <v>1570</v>
      </c>
      <c r="K750" s="106" t="s">
        <v>1156</v>
      </c>
      <c r="L750" s="136">
        <v>176</v>
      </c>
      <c r="M750" s="106" t="s">
        <v>1157</v>
      </c>
      <c r="N750" s="136">
        <v>100</v>
      </c>
    </row>
    <row r="751" spans="1:14" x14ac:dyDescent="0.25">
      <c r="A751" s="103" t="s">
        <v>1158</v>
      </c>
      <c r="B751" s="120" t="s">
        <v>1159</v>
      </c>
      <c r="C751" s="121">
        <v>47.1</v>
      </c>
      <c r="D751" s="115">
        <v>0.24</v>
      </c>
      <c r="E751" s="103" t="s">
        <v>1160</v>
      </c>
      <c r="F751" s="134">
        <v>6680</v>
      </c>
      <c r="G751" s="103" t="s">
        <v>1161</v>
      </c>
      <c r="H751" s="135">
        <v>4620</v>
      </c>
      <c r="I751" s="103" t="s">
        <v>1149</v>
      </c>
      <c r="J751" s="135">
        <v>6690</v>
      </c>
      <c r="K751" s="103" t="s">
        <v>1162</v>
      </c>
      <c r="L751" s="134">
        <v>4870</v>
      </c>
      <c r="M751" s="103" t="s">
        <v>1163</v>
      </c>
      <c r="N751" s="135">
        <v>2410</v>
      </c>
    </row>
    <row r="752" spans="1:14" x14ac:dyDescent="0.25">
      <c r="A752" s="106" t="s">
        <v>1164</v>
      </c>
      <c r="B752" s="122" t="s">
        <v>1165</v>
      </c>
      <c r="C752" s="126">
        <v>3.2</v>
      </c>
      <c r="D752" s="107" t="s">
        <v>1166</v>
      </c>
      <c r="E752" s="106" t="s">
        <v>1167</v>
      </c>
      <c r="F752" s="136">
        <v>863</v>
      </c>
      <c r="G752" s="106" t="s">
        <v>1168</v>
      </c>
      <c r="H752" s="136">
        <v>235</v>
      </c>
      <c r="I752" s="106" t="s">
        <v>1169</v>
      </c>
      <c r="J752" s="136">
        <v>378</v>
      </c>
      <c r="K752" s="106" t="s">
        <v>1170</v>
      </c>
      <c r="L752" s="136">
        <v>44</v>
      </c>
      <c r="M752" s="106" t="s">
        <v>1171</v>
      </c>
      <c r="N752" s="136">
        <v>33</v>
      </c>
    </row>
    <row r="753" spans="1:14" x14ac:dyDescent="0.25">
      <c r="A753" s="103" t="s">
        <v>1172</v>
      </c>
      <c r="B753" s="120" t="s">
        <v>1173</v>
      </c>
      <c r="C753" s="121">
        <v>3.1</v>
      </c>
      <c r="D753" s="104" t="s">
        <v>1174</v>
      </c>
      <c r="E753" s="103" t="s">
        <v>1175</v>
      </c>
      <c r="F753" s="134">
        <v>1070</v>
      </c>
      <c r="G753" s="103" t="s">
        <v>1175</v>
      </c>
      <c r="H753" s="134">
        <v>290</v>
      </c>
      <c r="I753" s="103" t="s">
        <v>1176</v>
      </c>
      <c r="J753" s="134">
        <v>460</v>
      </c>
      <c r="K753" s="103" t="s">
        <v>1177</v>
      </c>
      <c r="L753" s="134">
        <v>54</v>
      </c>
      <c r="M753" s="103" t="s">
        <v>1178</v>
      </c>
      <c r="N753" s="134">
        <v>40</v>
      </c>
    </row>
    <row r="754" spans="1:14" x14ac:dyDescent="0.25">
      <c r="A754" s="106" t="s">
        <v>1179</v>
      </c>
      <c r="B754" s="122" t="s">
        <v>1180</v>
      </c>
      <c r="C754" s="126">
        <v>7.7</v>
      </c>
      <c r="D754" s="118">
        <v>0.24</v>
      </c>
      <c r="E754" s="106" t="s">
        <v>1181</v>
      </c>
      <c r="F754" s="136">
        <v>2920</v>
      </c>
      <c r="G754" s="106" t="s">
        <v>1182</v>
      </c>
      <c r="H754" s="136">
        <v>858</v>
      </c>
      <c r="I754" s="106" t="s">
        <v>1183</v>
      </c>
      <c r="J754" s="137">
        <v>1970</v>
      </c>
      <c r="K754" s="106" t="s">
        <v>1184</v>
      </c>
      <c r="L754" s="136">
        <v>245</v>
      </c>
      <c r="M754" s="106" t="s">
        <v>1185</v>
      </c>
      <c r="N754" s="136">
        <v>121</v>
      </c>
    </row>
    <row r="755" spans="1:14" x14ac:dyDescent="0.25">
      <c r="A755" s="103" t="s">
        <v>1186</v>
      </c>
      <c r="B755" s="120" t="s">
        <v>1187</v>
      </c>
      <c r="C755" s="121">
        <v>1.2</v>
      </c>
      <c r="D755" s="104" t="s">
        <v>1188</v>
      </c>
      <c r="E755" s="103" t="s">
        <v>1189</v>
      </c>
      <c r="F755" s="134">
        <v>278</v>
      </c>
      <c r="G755" s="103" t="s">
        <v>1189</v>
      </c>
      <c r="H755" s="134">
        <v>76</v>
      </c>
      <c r="I755" s="103" t="s">
        <v>1190</v>
      </c>
      <c r="J755" s="134">
        <v>92</v>
      </c>
      <c r="K755" s="103" t="s">
        <v>1191</v>
      </c>
      <c r="L755" s="134">
        <v>13</v>
      </c>
      <c r="M755" s="103" t="s">
        <v>1192</v>
      </c>
      <c r="N755" s="134">
        <v>10</v>
      </c>
    </row>
    <row r="756" spans="1:14" x14ac:dyDescent="0.25">
      <c r="A756" s="106" t="s">
        <v>1193</v>
      </c>
      <c r="B756" s="122" t="s">
        <v>1194</v>
      </c>
      <c r="C756" s="126">
        <v>2.6</v>
      </c>
      <c r="D756" s="118">
        <v>7.0000000000000007E-2</v>
      </c>
      <c r="E756" s="106" t="s">
        <v>1195</v>
      </c>
      <c r="F756" s="136">
        <v>530</v>
      </c>
      <c r="G756" s="106" t="s">
        <v>1195</v>
      </c>
      <c r="H756" s="136">
        <v>144</v>
      </c>
      <c r="I756" s="106" t="s">
        <v>1196</v>
      </c>
      <c r="J756" s="136">
        <v>213</v>
      </c>
      <c r="K756" s="106" t="s">
        <v>1197</v>
      </c>
      <c r="L756" s="136">
        <v>26</v>
      </c>
      <c r="M756" s="106" t="s">
        <v>1198</v>
      </c>
      <c r="N756" s="136">
        <v>20</v>
      </c>
    </row>
    <row r="757" spans="1:14" ht="18" x14ac:dyDescent="0.25">
      <c r="A757" s="103" t="s">
        <v>1199</v>
      </c>
      <c r="B757" s="120" t="s">
        <v>1200</v>
      </c>
      <c r="C757" s="121">
        <v>28.4</v>
      </c>
      <c r="D757" s="115">
        <v>0.31</v>
      </c>
      <c r="E757" s="103" t="s">
        <v>1201</v>
      </c>
      <c r="F757" s="134">
        <v>4510</v>
      </c>
      <c r="G757" s="103" t="s">
        <v>1202</v>
      </c>
      <c r="H757" s="135">
        <v>2360</v>
      </c>
      <c r="I757" s="103" t="s">
        <v>1203</v>
      </c>
      <c r="J757" s="135">
        <v>4290</v>
      </c>
      <c r="K757" s="103" t="s">
        <v>1094</v>
      </c>
      <c r="L757" s="134">
        <v>2220</v>
      </c>
      <c r="M757" s="103" t="s">
        <v>1204</v>
      </c>
      <c r="N757" s="134">
        <v>725</v>
      </c>
    </row>
    <row r="758" spans="1:14" x14ac:dyDescent="0.25">
      <c r="A758" s="106" t="s">
        <v>1205</v>
      </c>
      <c r="B758" s="122" t="s">
        <v>1206</v>
      </c>
      <c r="C758" s="126">
        <v>8.6999999999999993</v>
      </c>
      <c r="D758" s="118">
        <v>0.22</v>
      </c>
      <c r="E758" s="106" t="s">
        <v>1207</v>
      </c>
      <c r="F758" s="136">
        <v>2660</v>
      </c>
      <c r="G758" s="106" t="s">
        <v>1208</v>
      </c>
      <c r="H758" s="136">
        <v>804</v>
      </c>
      <c r="I758" s="106" t="s">
        <v>1209</v>
      </c>
      <c r="J758" s="137">
        <v>1890</v>
      </c>
      <c r="K758" s="106" t="s">
        <v>1210</v>
      </c>
      <c r="L758" s="136">
        <v>262</v>
      </c>
      <c r="M758" s="106" t="s">
        <v>1211</v>
      </c>
      <c r="N758" s="136">
        <v>114</v>
      </c>
    </row>
    <row r="759" spans="1:14" ht="18" x14ac:dyDescent="0.25">
      <c r="A759" s="103" t="s">
        <v>1212</v>
      </c>
      <c r="B759" s="120" t="s">
        <v>1213</v>
      </c>
      <c r="C759" s="121">
        <v>16.100000000000001</v>
      </c>
      <c r="D759" s="104" t="s">
        <v>1214</v>
      </c>
      <c r="E759" s="103" t="s">
        <v>1215</v>
      </c>
      <c r="F759" s="134">
        <v>4310</v>
      </c>
      <c r="G759" s="103" t="s">
        <v>1216</v>
      </c>
      <c r="H759" s="135">
        <v>1650</v>
      </c>
      <c r="I759" s="103" t="s">
        <v>1217</v>
      </c>
      <c r="J759" s="135">
        <v>3720</v>
      </c>
      <c r="K759" s="103" t="s">
        <v>1218</v>
      </c>
      <c r="L759" s="134">
        <v>1070</v>
      </c>
      <c r="M759" s="103" t="s">
        <v>1219</v>
      </c>
      <c r="N759" s="134">
        <v>281</v>
      </c>
    </row>
    <row r="760" spans="1:14" x14ac:dyDescent="0.25">
      <c r="A760" s="106" t="s">
        <v>1220</v>
      </c>
      <c r="B760" s="122" t="s">
        <v>1221</v>
      </c>
      <c r="C760" s="106" t="s">
        <v>1222</v>
      </c>
      <c r="D760" s="122" t="s">
        <v>1223</v>
      </c>
      <c r="E760" s="106" t="s">
        <v>1224</v>
      </c>
      <c r="F760" s="138" t="s">
        <v>1113</v>
      </c>
      <c r="G760" s="106" t="s">
        <v>1224</v>
      </c>
      <c r="H760" s="138" t="s">
        <v>1113</v>
      </c>
      <c r="I760" s="106" t="s">
        <v>1225</v>
      </c>
      <c r="J760" s="138" t="s">
        <v>1113</v>
      </c>
      <c r="K760" s="106" t="s">
        <v>1226</v>
      </c>
      <c r="L760" s="138" t="s">
        <v>1113</v>
      </c>
      <c r="M760" s="106" t="s">
        <v>1227</v>
      </c>
      <c r="N760" s="138" t="s">
        <v>1113</v>
      </c>
    </row>
    <row r="761" spans="1:14" x14ac:dyDescent="0.25">
      <c r="A761" s="103" t="s">
        <v>1228</v>
      </c>
      <c r="B761" s="120" t="s">
        <v>1229</v>
      </c>
      <c r="C761" s="103" t="s">
        <v>1230</v>
      </c>
      <c r="D761" s="120" t="s">
        <v>1231</v>
      </c>
      <c r="E761" s="103" t="s">
        <v>1232</v>
      </c>
      <c r="F761" s="139" t="s">
        <v>1113</v>
      </c>
      <c r="G761" s="103" t="s">
        <v>1232</v>
      </c>
      <c r="H761" s="139" t="s">
        <v>1113</v>
      </c>
      <c r="I761" s="103" t="s">
        <v>1233</v>
      </c>
      <c r="J761" s="139" t="s">
        <v>1113</v>
      </c>
      <c r="K761" s="103" t="s">
        <v>1234</v>
      </c>
      <c r="L761" s="139" t="s">
        <v>1113</v>
      </c>
      <c r="M761" s="103" t="s">
        <v>1235</v>
      </c>
      <c r="N761" s="139" t="s">
        <v>1113</v>
      </c>
    </row>
    <row r="762" spans="1:14" x14ac:dyDescent="0.25">
      <c r="A762" s="106" t="s">
        <v>1236</v>
      </c>
      <c r="B762" s="122" t="s">
        <v>1237</v>
      </c>
      <c r="C762" s="106" t="s">
        <v>1238</v>
      </c>
      <c r="D762" s="118">
        <v>0.02</v>
      </c>
      <c r="E762" s="106" t="s">
        <v>1239</v>
      </c>
      <c r="F762" s="138" t="s">
        <v>1113</v>
      </c>
      <c r="G762" s="106" t="s">
        <v>1239</v>
      </c>
      <c r="H762" s="138" t="s">
        <v>1113</v>
      </c>
      <c r="I762" s="106" t="s">
        <v>1240</v>
      </c>
      <c r="J762" s="138" t="s">
        <v>1113</v>
      </c>
      <c r="K762" s="106" t="s">
        <v>1241</v>
      </c>
      <c r="L762" s="138" t="s">
        <v>1113</v>
      </c>
      <c r="M762" s="106" t="s">
        <v>1242</v>
      </c>
      <c r="N762" s="138" t="s">
        <v>1113</v>
      </c>
    </row>
    <row r="763" spans="1:14" x14ac:dyDescent="0.25">
      <c r="A763" s="103" t="s">
        <v>1243</v>
      </c>
      <c r="B763" s="120" t="s">
        <v>1244</v>
      </c>
      <c r="C763" s="103" t="s">
        <v>1245</v>
      </c>
      <c r="D763" s="115">
        <v>0.01</v>
      </c>
      <c r="E763" s="103" t="s">
        <v>1246</v>
      </c>
      <c r="F763" s="139" t="s">
        <v>1113</v>
      </c>
      <c r="G763" s="103" t="s">
        <v>1246</v>
      </c>
      <c r="H763" s="139" t="s">
        <v>1113</v>
      </c>
      <c r="I763" s="103" t="s">
        <v>1247</v>
      </c>
      <c r="J763" s="139" t="s">
        <v>1113</v>
      </c>
      <c r="K763" s="103" t="s">
        <v>1248</v>
      </c>
      <c r="L763" s="139" t="s">
        <v>1113</v>
      </c>
      <c r="M763" s="103" t="s">
        <v>1249</v>
      </c>
      <c r="N763" s="139" t="s">
        <v>1113</v>
      </c>
    </row>
    <row r="764" spans="1:14" ht="18" x14ac:dyDescent="0.25">
      <c r="A764" s="106" t="s">
        <v>1250</v>
      </c>
      <c r="B764" s="122" t="s">
        <v>1251</v>
      </c>
      <c r="C764" s="106" t="s">
        <v>1252</v>
      </c>
      <c r="D764" s="118">
        <v>0.02</v>
      </c>
      <c r="E764" s="106" t="s">
        <v>1253</v>
      </c>
      <c r="F764" s="136">
        <v>1</v>
      </c>
      <c r="G764" s="106" t="s">
        <v>1253</v>
      </c>
      <c r="H764" s="138" t="s">
        <v>1113</v>
      </c>
      <c r="I764" s="106" t="s">
        <v>1254</v>
      </c>
      <c r="J764" s="138" t="s">
        <v>1113</v>
      </c>
      <c r="K764" s="106" t="s">
        <v>1255</v>
      </c>
      <c r="L764" s="138" t="s">
        <v>1113</v>
      </c>
      <c r="M764" s="106" t="s">
        <v>1256</v>
      </c>
      <c r="N764" s="138" t="s">
        <v>1113</v>
      </c>
    </row>
    <row r="765" spans="1:14" x14ac:dyDescent="0.25">
      <c r="A765" s="103" t="s">
        <v>1257</v>
      </c>
      <c r="B765" s="120" t="s">
        <v>1258</v>
      </c>
      <c r="C765" s="103" t="s">
        <v>1259</v>
      </c>
      <c r="D765" s="115">
        <v>0.02</v>
      </c>
      <c r="E765" s="103" t="s">
        <v>1260</v>
      </c>
      <c r="F765" s="134">
        <v>1</v>
      </c>
      <c r="G765" s="103" t="s">
        <v>1260</v>
      </c>
      <c r="H765" s="139" t="s">
        <v>1113</v>
      </c>
      <c r="I765" s="103" t="s">
        <v>1261</v>
      </c>
      <c r="J765" s="139" t="s">
        <v>1113</v>
      </c>
      <c r="K765" s="103" t="s">
        <v>1262</v>
      </c>
      <c r="L765" s="139" t="s">
        <v>1113</v>
      </c>
      <c r="M765" s="103" t="s">
        <v>1263</v>
      </c>
      <c r="N765" s="139" t="s">
        <v>1113</v>
      </c>
    </row>
    <row r="766" spans="1:14" ht="18" x14ac:dyDescent="0.25">
      <c r="A766" s="106" t="s">
        <v>1264</v>
      </c>
      <c r="B766" s="122" t="s">
        <v>1265</v>
      </c>
      <c r="C766" s="106" t="s">
        <v>1266</v>
      </c>
      <c r="D766" s="118">
        <v>0.04</v>
      </c>
      <c r="E766" s="106" t="s">
        <v>1267</v>
      </c>
      <c r="F766" s="136">
        <v>4</v>
      </c>
      <c r="G766" s="106" t="s">
        <v>1267</v>
      </c>
      <c r="H766" s="138" t="s">
        <v>1113</v>
      </c>
      <c r="I766" s="106" t="s">
        <v>1268</v>
      </c>
      <c r="J766" s="138" t="s">
        <v>1113</v>
      </c>
      <c r="K766" s="106" t="s">
        <v>1269</v>
      </c>
      <c r="L766" s="138" t="s">
        <v>1113</v>
      </c>
      <c r="M766" s="106" t="s">
        <v>1270</v>
      </c>
      <c r="N766" s="138" t="s">
        <v>1113</v>
      </c>
    </row>
    <row r="767" spans="1:14" ht="18" x14ac:dyDescent="0.25">
      <c r="A767" s="109" t="s">
        <v>1271</v>
      </c>
      <c r="B767" s="123" t="s">
        <v>1272</v>
      </c>
      <c r="C767" s="109" t="s">
        <v>1273</v>
      </c>
      <c r="D767" s="110" t="s">
        <v>1274</v>
      </c>
      <c r="E767" s="109" t="s">
        <v>1219</v>
      </c>
      <c r="F767" s="140">
        <v>6</v>
      </c>
      <c r="G767" s="109" t="s">
        <v>1219</v>
      </c>
      <c r="H767" s="140">
        <v>2</v>
      </c>
      <c r="I767" s="109" t="s">
        <v>1275</v>
      </c>
      <c r="J767" s="140">
        <v>2</v>
      </c>
      <c r="K767" s="109" t="s">
        <v>1276</v>
      </c>
      <c r="L767" s="141" t="s">
        <v>1113</v>
      </c>
      <c r="M767" s="109" t="s">
        <v>1277</v>
      </c>
      <c r="N767" s="141" t="s">
        <v>1113</v>
      </c>
    </row>
    <row r="768" spans="1:14" x14ac:dyDescent="0.25">
      <c r="A768" s="99" t="s">
        <v>1278</v>
      </c>
      <c r="B768" s="142" t="s">
        <v>1279</v>
      </c>
      <c r="C768" s="99" t="s">
        <v>1280</v>
      </c>
      <c r="D768" s="143">
        <v>0.01</v>
      </c>
      <c r="E768" s="99" t="s">
        <v>1281</v>
      </c>
      <c r="F768" s="144">
        <v>1</v>
      </c>
      <c r="G768" s="99" t="s">
        <v>1281</v>
      </c>
      <c r="H768" s="145" t="s">
        <v>1113</v>
      </c>
      <c r="I768" s="99" t="s">
        <v>1282</v>
      </c>
      <c r="J768" s="145" t="s">
        <v>1113</v>
      </c>
      <c r="K768" s="99" t="s">
        <v>1283</v>
      </c>
      <c r="L768" s="145" t="s">
        <v>1113</v>
      </c>
      <c r="M768" s="99" t="s">
        <v>1284</v>
      </c>
      <c r="N768" s="145" t="s">
        <v>1113</v>
      </c>
    </row>
    <row r="769" spans="1:14" x14ac:dyDescent="0.25">
      <c r="A769" s="103" t="s">
        <v>1285</v>
      </c>
      <c r="B769" s="120" t="s">
        <v>1286</v>
      </c>
      <c r="C769" s="103" t="s">
        <v>1287</v>
      </c>
      <c r="D769" s="146">
        <v>0.01</v>
      </c>
      <c r="E769" s="103" t="s">
        <v>1288</v>
      </c>
      <c r="F769" s="139" t="s">
        <v>1113</v>
      </c>
      <c r="G769" s="103" t="s">
        <v>1288</v>
      </c>
      <c r="H769" s="139" t="s">
        <v>1113</v>
      </c>
      <c r="I769" s="103" t="s">
        <v>1289</v>
      </c>
      <c r="J769" s="139" t="s">
        <v>1113</v>
      </c>
      <c r="K769" s="103" t="s">
        <v>1290</v>
      </c>
      <c r="L769" s="139" t="s">
        <v>1113</v>
      </c>
      <c r="M769" s="103" t="s">
        <v>1291</v>
      </c>
      <c r="N769" s="139" t="s">
        <v>1113</v>
      </c>
    </row>
    <row r="770" spans="1:14" x14ac:dyDescent="0.25">
      <c r="A770" s="106" t="s">
        <v>1292</v>
      </c>
      <c r="B770" s="122" t="s">
        <v>1293</v>
      </c>
      <c r="C770" s="106" t="s">
        <v>1287</v>
      </c>
      <c r="D770" s="147">
        <v>0.03</v>
      </c>
      <c r="E770" s="106" t="s">
        <v>1098</v>
      </c>
      <c r="F770" s="138" t="s">
        <v>1113</v>
      </c>
      <c r="G770" s="106" t="s">
        <v>1098</v>
      </c>
      <c r="H770" s="138" t="s">
        <v>1113</v>
      </c>
      <c r="I770" s="106" t="s">
        <v>1294</v>
      </c>
      <c r="J770" s="138" t="s">
        <v>1113</v>
      </c>
      <c r="K770" s="106" t="s">
        <v>1295</v>
      </c>
      <c r="L770" s="138" t="s">
        <v>1113</v>
      </c>
      <c r="M770" s="106" t="s">
        <v>1296</v>
      </c>
      <c r="N770" s="138" t="s">
        <v>1113</v>
      </c>
    </row>
    <row r="771" spans="1:14" x14ac:dyDescent="0.25">
      <c r="A771" s="103" t="s">
        <v>1297</v>
      </c>
      <c r="B771" s="120" t="s">
        <v>1298</v>
      </c>
      <c r="C771" s="103" t="s">
        <v>1287</v>
      </c>
      <c r="D771" s="146">
        <v>0.03</v>
      </c>
      <c r="E771" s="103" t="s">
        <v>1299</v>
      </c>
      <c r="F771" s="139" t="s">
        <v>1113</v>
      </c>
      <c r="G771" s="103" t="s">
        <v>1299</v>
      </c>
      <c r="H771" s="139" t="s">
        <v>1113</v>
      </c>
      <c r="I771" s="103" t="s">
        <v>1300</v>
      </c>
      <c r="J771" s="139" t="s">
        <v>1113</v>
      </c>
      <c r="K771" s="103" t="s">
        <v>1301</v>
      </c>
      <c r="L771" s="139" t="s">
        <v>1113</v>
      </c>
      <c r="M771" s="103" t="s">
        <v>1302</v>
      </c>
      <c r="N771" s="139" t="s">
        <v>1113</v>
      </c>
    </row>
    <row r="772" spans="1:14" ht="18" x14ac:dyDescent="0.25">
      <c r="A772" s="127" t="s">
        <v>1303</v>
      </c>
      <c r="B772" s="127" t="s">
        <v>1304</v>
      </c>
      <c r="C772" s="128" t="s">
        <v>1287</v>
      </c>
      <c r="D772" s="148">
        <v>0.03</v>
      </c>
      <c r="E772" s="128" t="s">
        <v>1305</v>
      </c>
      <c r="F772" s="149" t="s">
        <v>1113</v>
      </c>
      <c r="G772" s="128" t="s">
        <v>1305</v>
      </c>
      <c r="H772" s="149" t="s">
        <v>1113</v>
      </c>
      <c r="I772" s="128" t="s">
        <v>1306</v>
      </c>
      <c r="J772" s="149" t="s">
        <v>1113</v>
      </c>
      <c r="K772" s="128" t="s">
        <v>1307</v>
      </c>
      <c r="L772" s="149" t="s">
        <v>1113</v>
      </c>
      <c r="M772" s="128" t="s">
        <v>1308</v>
      </c>
      <c r="N772" s="149" t="s">
        <v>1113</v>
      </c>
    </row>
    <row r="773" spans="1:14" x14ac:dyDescent="0.25">
      <c r="A773" s="99" t="s">
        <v>1309</v>
      </c>
      <c r="B773" s="100" t="s">
        <v>1310</v>
      </c>
      <c r="C773" s="112">
        <v>5</v>
      </c>
      <c r="D773" s="143">
        <v>7.0000000000000007E-2</v>
      </c>
      <c r="E773" s="99" t="s">
        <v>1311</v>
      </c>
      <c r="F773" s="144">
        <v>578</v>
      </c>
      <c r="G773" s="99" t="s">
        <v>1312</v>
      </c>
      <c r="H773" s="144">
        <v>160</v>
      </c>
      <c r="I773" s="99" t="s">
        <v>1313</v>
      </c>
      <c r="J773" s="144">
        <v>317</v>
      </c>
      <c r="K773" s="99" t="s">
        <v>1314</v>
      </c>
      <c r="L773" s="144">
        <v>34</v>
      </c>
      <c r="M773" s="99" t="s">
        <v>1315</v>
      </c>
      <c r="N773" s="144">
        <v>22</v>
      </c>
    </row>
    <row r="774" spans="1:14" x14ac:dyDescent="0.25">
      <c r="A774" s="103" t="s">
        <v>1316</v>
      </c>
      <c r="B774" s="104" t="s">
        <v>1317</v>
      </c>
      <c r="C774" s="114">
        <v>26</v>
      </c>
      <c r="D774" s="146">
        <v>0.17</v>
      </c>
      <c r="E774" s="103" t="s">
        <v>1318</v>
      </c>
      <c r="F774" s="135">
        <v>3480</v>
      </c>
      <c r="G774" s="103" t="s">
        <v>1319</v>
      </c>
      <c r="H774" s="135">
        <v>1730</v>
      </c>
      <c r="I774" s="103" t="s">
        <v>1320</v>
      </c>
      <c r="J774" s="135">
        <v>3280</v>
      </c>
      <c r="K774" s="103" t="s">
        <v>1321</v>
      </c>
      <c r="L774" s="135">
        <v>1570</v>
      </c>
      <c r="M774" s="103" t="s">
        <v>1322</v>
      </c>
      <c r="N774" s="134">
        <v>479</v>
      </c>
    </row>
    <row r="775" spans="1:14" x14ac:dyDescent="0.25">
      <c r="A775" s="106" t="s">
        <v>1323</v>
      </c>
      <c r="B775" s="107" t="s">
        <v>1324</v>
      </c>
      <c r="C775" s="126">
        <v>1</v>
      </c>
      <c r="D775" s="122" t="s">
        <v>1325</v>
      </c>
      <c r="E775" s="106" t="s">
        <v>1326</v>
      </c>
      <c r="F775" s="136">
        <v>45</v>
      </c>
      <c r="G775" s="106" t="s">
        <v>1326</v>
      </c>
      <c r="H775" s="136">
        <v>12</v>
      </c>
      <c r="I775" s="106" t="s">
        <v>1327</v>
      </c>
      <c r="J775" s="136">
        <v>15</v>
      </c>
      <c r="K775" s="106" t="s">
        <v>1328</v>
      </c>
      <c r="L775" s="136">
        <v>2</v>
      </c>
      <c r="M775" s="106" t="s">
        <v>1329</v>
      </c>
      <c r="N775" s="136">
        <v>2</v>
      </c>
    </row>
    <row r="776" spans="1:14" x14ac:dyDescent="0.25">
      <c r="A776" s="103" t="s">
        <v>1330</v>
      </c>
      <c r="B776" s="104" t="s">
        <v>1331</v>
      </c>
      <c r="C776" s="121">
        <v>0.4</v>
      </c>
      <c r="D776" s="120" t="s">
        <v>1332</v>
      </c>
      <c r="E776" s="103" t="s">
        <v>1333</v>
      </c>
      <c r="F776" s="134">
        <v>33</v>
      </c>
      <c r="G776" s="103" t="s">
        <v>1333</v>
      </c>
      <c r="H776" s="134">
        <v>9</v>
      </c>
      <c r="I776" s="103" t="s">
        <v>1334</v>
      </c>
      <c r="J776" s="134">
        <v>10</v>
      </c>
      <c r="K776" s="103" t="s">
        <v>1335</v>
      </c>
      <c r="L776" s="134">
        <v>2</v>
      </c>
      <c r="M776" s="103" t="s">
        <v>1336</v>
      </c>
      <c r="N776" s="134">
        <v>1</v>
      </c>
    </row>
    <row r="777" spans="1:14" x14ac:dyDescent="0.25">
      <c r="A777" s="106" t="s">
        <v>1337</v>
      </c>
      <c r="B777" s="107" t="s">
        <v>1338</v>
      </c>
      <c r="C777" s="126">
        <v>0.4</v>
      </c>
      <c r="D777" s="147">
        <v>0.08</v>
      </c>
      <c r="E777" s="106" t="s">
        <v>1339</v>
      </c>
      <c r="F777" s="136">
        <v>60</v>
      </c>
      <c r="G777" s="106" t="s">
        <v>1339</v>
      </c>
      <c r="H777" s="136">
        <v>16</v>
      </c>
      <c r="I777" s="106" t="s">
        <v>1098</v>
      </c>
      <c r="J777" s="136">
        <v>18</v>
      </c>
      <c r="K777" s="106" t="s">
        <v>1340</v>
      </c>
      <c r="L777" s="136">
        <v>3</v>
      </c>
      <c r="M777" s="106" t="s">
        <v>1100</v>
      </c>
      <c r="N777" s="136">
        <v>2</v>
      </c>
    </row>
    <row r="778" spans="1:14" x14ac:dyDescent="0.25">
      <c r="A778" s="109" t="s">
        <v>1341</v>
      </c>
      <c r="B778" s="123" t="s">
        <v>1342</v>
      </c>
      <c r="C778" s="109" t="s">
        <v>1343</v>
      </c>
      <c r="D778" s="150">
        <v>0.01</v>
      </c>
      <c r="E778" s="109" t="s">
        <v>1344</v>
      </c>
      <c r="F778" s="140">
        <v>3</v>
      </c>
      <c r="G778" s="109" t="s">
        <v>1344</v>
      </c>
      <c r="H778" s="141" t="s">
        <v>1113</v>
      </c>
      <c r="I778" s="109" t="s">
        <v>1345</v>
      </c>
      <c r="J778" s="141" t="s">
        <v>1113</v>
      </c>
      <c r="K778" s="109" t="s">
        <v>1346</v>
      </c>
      <c r="L778" s="141" t="s">
        <v>1113</v>
      </c>
      <c r="M778" s="109" t="s">
        <v>1347</v>
      </c>
      <c r="N778" s="141" t="s">
        <v>1113</v>
      </c>
    </row>
    <row r="779" spans="1:14" x14ac:dyDescent="0.25">
      <c r="A779" s="99" t="s">
        <v>1348</v>
      </c>
      <c r="B779" s="100" t="s">
        <v>1349</v>
      </c>
      <c r="C779" s="112">
        <v>0.8</v>
      </c>
      <c r="D779" s="151">
        <v>4.0000000000000001E-3</v>
      </c>
      <c r="E779" s="99" t="s">
        <v>1350</v>
      </c>
      <c r="F779" s="144">
        <v>9</v>
      </c>
      <c r="G779" s="99" t="s">
        <v>1350</v>
      </c>
      <c r="H779" s="144">
        <v>2</v>
      </c>
      <c r="I779" s="99" t="s">
        <v>1351</v>
      </c>
      <c r="J779" s="144">
        <v>3</v>
      </c>
      <c r="K779" s="99" t="s">
        <v>1352</v>
      </c>
      <c r="L779" s="145" t="s">
        <v>1113</v>
      </c>
      <c r="M779" s="99" t="s">
        <v>1353</v>
      </c>
      <c r="N779" s="145" t="s">
        <v>1113</v>
      </c>
    </row>
    <row r="780" spans="1:14" x14ac:dyDescent="0.25">
      <c r="A780" s="103" t="s">
        <v>1354</v>
      </c>
      <c r="B780" s="104" t="s">
        <v>1355</v>
      </c>
      <c r="C780" s="121">
        <v>0.3</v>
      </c>
      <c r="D780" s="146">
        <v>0.01</v>
      </c>
      <c r="E780" s="103" t="s">
        <v>1356</v>
      </c>
      <c r="F780" s="134">
        <v>4</v>
      </c>
      <c r="G780" s="103" t="s">
        <v>1356</v>
      </c>
      <c r="H780" s="134">
        <v>1</v>
      </c>
      <c r="I780" s="103" t="s">
        <v>1357</v>
      </c>
      <c r="J780" s="134">
        <v>1</v>
      </c>
      <c r="K780" s="103" t="s">
        <v>1358</v>
      </c>
      <c r="L780" s="139" t="s">
        <v>1113</v>
      </c>
      <c r="M780" s="103" t="s">
        <v>1359</v>
      </c>
      <c r="N780" s="139" t="s">
        <v>1113</v>
      </c>
    </row>
    <row r="781" spans="1:14" x14ac:dyDescent="0.25">
      <c r="A781" s="106" t="s">
        <v>1360</v>
      </c>
      <c r="B781" s="107" t="s">
        <v>1361</v>
      </c>
      <c r="C781" s="126">
        <v>5.2</v>
      </c>
      <c r="D781" s="147">
        <v>0.15</v>
      </c>
      <c r="E781" s="106" t="s">
        <v>990</v>
      </c>
      <c r="F781" s="137">
        <v>1350</v>
      </c>
      <c r="G781" s="106" t="s">
        <v>1362</v>
      </c>
      <c r="H781" s="136">
        <v>376</v>
      </c>
      <c r="I781" s="106" t="s">
        <v>1363</v>
      </c>
      <c r="J781" s="136">
        <v>756</v>
      </c>
      <c r="K781" s="106" t="s">
        <v>1364</v>
      </c>
      <c r="L781" s="136">
        <v>80</v>
      </c>
      <c r="M781" s="106" t="s">
        <v>1365</v>
      </c>
      <c r="N781" s="136">
        <v>52</v>
      </c>
    </row>
    <row r="782" spans="1:14" x14ac:dyDescent="0.25">
      <c r="A782" s="103" t="s">
        <v>1366</v>
      </c>
      <c r="B782" s="104" t="s">
        <v>1367</v>
      </c>
      <c r="C782" s="121">
        <v>2.9</v>
      </c>
      <c r="D782" s="146">
        <v>0.27</v>
      </c>
      <c r="E782" s="103" t="s">
        <v>1368</v>
      </c>
      <c r="F782" s="134">
        <v>848</v>
      </c>
      <c r="G782" s="103" t="s">
        <v>1368</v>
      </c>
      <c r="H782" s="134">
        <v>231</v>
      </c>
      <c r="I782" s="103" t="s">
        <v>1369</v>
      </c>
      <c r="J782" s="134">
        <v>356</v>
      </c>
      <c r="K782" s="103" t="s">
        <v>1253</v>
      </c>
      <c r="L782" s="134">
        <v>42</v>
      </c>
      <c r="M782" s="103" t="s">
        <v>1370</v>
      </c>
      <c r="N782" s="134">
        <v>32</v>
      </c>
    </row>
    <row r="783" spans="1:14" x14ac:dyDescent="0.25">
      <c r="A783" s="106" t="s">
        <v>1371</v>
      </c>
      <c r="B783" s="107" t="s">
        <v>1372</v>
      </c>
      <c r="C783" s="117">
        <v>16</v>
      </c>
      <c r="D783" s="147">
        <v>0.28999999999999998</v>
      </c>
      <c r="E783" s="106" t="s">
        <v>1373</v>
      </c>
      <c r="F783" s="137">
        <v>4590</v>
      </c>
      <c r="G783" s="106" t="s">
        <v>1374</v>
      </c>
      <c r="H783" s="137">
        <v>1750</v>
      </c>
      <c r="I783" s="106" t="s">
        <v>1375</v>
      </c>
      <c r="J783" s="137">
        <v>3950</v>
      </c>
      <c r="K783" s="106" t="s">
        <v>1376</v>
      </c>
      <c r="L783" s="137">
        <v>1130</v>
      </c>
      <c r="M783" s="106" t="s">
        <v>1210</v>
      </c>
      <c r="N783" s="136">
        <v>297</v>
      </c>
    </row>
    <row r="784" spans="1:14" x14ac:dyDescent="0.25">
      <c r="A784" s="103" t="s">
        <v>1377</v>
      </c>
      <c r="B784" s="104" t="s">
        <v>1378</v>
      </c>
      <c r="C784" s="114">
        <v>65</v>
      </c>
      <c r="D784" s="146">
        <v>0.3</v>
      </c>
      <c r="E784" s="103" t="s">
        <v>1379</v>
      </c>
      <c r="F784" s="135">
        <v>7800</v>
      </c>
      <c r="G784" s="103" t="s">
        <v>1380</v>
      </c>
      <c r="H784" s="135">
        <v>6290</v>
      </c>
      <c r="I784" s="103" t="s">
        <v>1381</v>
      </c>
      <c r="J784" s="135">
        <v>7990</v>
      </c>
      <c r="K784" s="103" t="s">
        <v>1382</v>
      </c>
      <c r="L784" s="135">
        <v>6750</v>
      </c>
      <c r="M784" s="103" t="s">
        <v>1383</v>
      </c>
      <c r="N784" s="134">
        <v>4170</v>
      </c>
    </row>
    <row r="785" spans="1:14" x14ac:dyDescent="0.25">
      <c r="A785" s="106" t="s">
        <v>1384</v>
      </c>
      <c r="B785" s="122" t="s">
        <v>1385</v>
      </c>
      <c r="C785" s="126">
        <v>3.4</v>
      </c>
      <c r="D785" s="147">
        <v>0.14000000000000001</v>
      </c>
      <c r="E785" s="106" t="s">
        <v>1386</v>
      </c>
      <c r="F785" s="136">
        <v>635</v>
      </c>
      <c r="G785" s="106" t="s">
        <v>1386</v>
      </c>
      <c r="H785" s="136">
        <v>173</v>
      </c>
      <c r="I785" s="106" t="s">
        <v>1387</v>
      </c>
      <c r="J785" s="136">
        <v>286</v>
      </c>
      <c r="K785" s="106" t="s">
        <v>1388</v>
      </c>
      <c r="L785" s="136">
        <v>33</v>
      </c>
      <c r="M785" s="106" t="s">
        <v>1389</v>
      </c>
      <c r="N785" s="136">
        <v>24</v>
      </c>
    </row>
    <row r="786" spans="1:14" x14ac:dyDescent="0.25">
      <c r="A786" s="103" t="s">
        <v>1390</v>
      </c>
      <c r="B786" s="120" t="s">
        <v>1391</v>
      </c>
      <c r="C786" s="121">
        <v>1</v>
      </c>
      <c r="D786" s="146">
        <v>0.13</v>
      </c>
      <c r="E786" s="103" t="s">
        <v>1392</v>
      </c>
      <c r="F786" s="134">
        <v>151</v>
      </c>
      <c r="G786" s="103" t="s">
        <v>1392</v>
      </c>
      <c r="H786" s="134">
        <v>41</v>
      </c>
      <c r="I786" s="103" t="s">
        <v>1393</v>
      </c>
      <c r="J786" s="134">
        <v>49</v>
      </c>
      <c r="K786" s="103" t="s">
        <v>1394</v>
      </c>
      <c r="L786" s="134">
        <v>7</v>
      </c>
      <c r="M786" s="103" t="s">
        <v>1395</v>
      </c>
      <c r="N786" s="134">
        <v>6</v>
      </c>
    </row>
    <row r="787" spans="1:14" x14ac:dyDescent="0.25">
      <c r="A787" s="106" t="s">
        <v>1396</v>
      </c>
      <c r="B787" s="122" t="s">
        <v>1397</v>
      </c>
      <c r="C787" s="126">
        <v>2.9</v>
      </c>
      <c r="D787" s="147">
        <v>0.19</v>
      </c>
      <c r="E787" s="106" t="s">
        <v>1398</v>
      </c>
      <c r="F787" s="136">
        <v>674</v>
      </c>
      <c r="G787" s="106" t="s">
        <v>1398</v>
      </c>
      <c r="H787" s="136">
        <v>184</v>
      </c>
      <c r="I787" s="106" t="s">
        <v>1399</v>
      </c>
      <c r="J787" s="136">
        <v>283</v>
      </c>
      <c r="K787" s="106" t="s">
        <v>1314</v>
      </c>
      <c r="L787" s="136">
        <v>34</v>
      </c>
      <c r="M787" s="106" t="s">
        <v>1400</v>
      </c>
      <c r="N787" s="136">
        <v>25</v>
      </c>
    </row>
    <row r="788" spans="1:14" x14ac:dyDescent="0.25">
      <c r="A788" s="109" t="s">
        <v>1401</v>
      </c>
      <c r="B788" s="123" t="s">
        <v>1402</v>
      </c>
      <c r="C788" s="152">
        <v>20</v>
      </c>
      <c r="D788" s="150">
        <v>0.31</v>
      </c>
      <c r="E788" s="109" t="s">
        <v>1403</v>
      </c>
      <c r="F788" s="153">
        <v>3440</v>
      </c>
      <c r="G788" s="109" t="s">
        <v>1404</v>
      </c>
      <c r="H788" s="153">
        <v>1470</v>
      </c>
      <c r="I788" s="109" t="s">
        <v>1127</v>
      </c>
      <c r="J788" s="153">
        <v>3100</v>
      </c>
      <c r="K788" s="109" t="s">
        <v>1405</v>
      </c>
      <c r="L788" s="153">
        <v>1150</v>
      </c>
      <c r="M788" s="109" t="s">
        <v>1406</v>
      </c>
      <c r="N788" s="140">
        <v>304</v>
      </c>
    </row>
    <row r="789" spans="1:14" x14ac:dyDescent="0.25">
      <c r="A789" s="99" t="s">
        <v>1407</v>
      </c>
      <c r="B789" s="100" t="s">
        <v>1408</v>
      </c>
      <c r="C789" s="132">
        <v>500</v>
      </c>
      <c r="D789" s="143">
        <v>0.2</v>
      </c>
      <c r="E789" s="99" t="s">
        <v>1409</v>
      </c>
      <c r="F789" s="133">
        <v>12800</v>
      </c>
      <c r="G789" s="99" t="s">
        <v>1410</v>
      </c>
      <c r="H789" s="133">
        <v>16100</v>
      </c>
      <c r="I789" s="99" t="s">
        <v>1411</v>
      </c>
      <c r="J789" s="133">
        <v>13700</v>
      </c>
      <c r="K789" s="99" t="s">
        <v>1412</v>
      </c>
      <c r="L789" s="133">
        <v>16500</v>
      </c>
      <c r="M789" s="99" t="s">
        <v>1413</v>
      </c>
      <c r="N789" s="133">
        <v>18100</v>
      </c>
    </row>
    <row r="790" spans="1:14" x14ac:dyDescent="0.25">
      <c r="A790" s="103" t="s">
        <v>1414</v>
      </c>
      <c r="B790" s="104" t="s">
        <v>1415</v>
      </c>
      <c r="C790" s="154">
        <v>3200</v>
      </c>
      <c r="D790" s="146">
        <v>0.56999999999999995</v>
      </c>
      <c r="E790" s="103" t="s">
        <v>1416</v>
      </c>
      <c r="F790" s="155">
        <v>17500</v>
      </c>
      <c r="G790" s="103" t="s">
        <v>1417</v>
      </c>
      <c r="H790" s="155">
        <v>23500</v>
      </c>
      <c r="I790" s="103" t="s">
        <v>1418</v>
      </c>
      <c r="J790" s="155">
        <v>18900</v>
      </c>
      <c r="K790" s="103" t="s">
        <v>1312</v>
      </c>
      <c r="L790" s="155">
        <v>23800</v>
      </c>
      <c r="M790" s="103" t="s">
        <v>1419</v>
      </c>
      <c r="N790" s="155">
        <v>28200</v>
      </c>
    </row>
    <row r="791" spans="1:14" x14ac:dyDescent="0.25">
      <c r="A791" s="106" t="s">
        <v>1420</v>
      </c>
      <c r="B791" s="107" t="s">
        <v>1421</v>
      </c>
      <c r="C791" s="117">
        <v>800</v>
      </c>
      <c r="D791" s="147">
        <v>0.59</v>
      </c>
      <c r="E791" s="106" t="s">
        <v>1422</v>
      </c>
      <c r="F791" s="156">
        <v>13500</v>
      </c>
      <c r="G791" s="106" t="s">
        <v>1423</v>
      </c>
      <c r="H791" s="156">
        <v>17400</v>
      </c>
      <c r="I791" s="106" t="s">
        <v>1424</v>
      </c>
      <c r="J791" s="156">
        <v>14500</v>
      </c>
      <c r="K791" s="106" t="s">
        <v>1425</v>
      </c>
      <c r="L791" s="156">
        <v>17800</v>
      </c>
      <c r="M791" s="106" t="s">
        <v>1426</v>
      </c>
      <c r="N791" s="156">
        <v>20200</v>
      </c>
    </row>
    <row r="792" spans="1:14" x14ac:dyDescent="0.25">
      <c r="A792" s="103" t="s">
        <v>1427</v>
      </c>
      <c r="B792" s="104" t="s">
        <v>1428</v>
      </c>
      <c r="C792" s="114">
        <v>36</v>
      </c>
      <c r="D792" s="146">
        <v>0.2</v>
      </c>
      <c r="E792" s="103" t="s">
        <v>1429</v>
      </c>
      <c r="F792" s="135">
        <v>6840</v>
      </c>
      <c r="G792" s="103" t="s">
        <v>1430</v>
      </c>
      <c r="H792" s="135">
        <v>4090</v>
      </c>
      <c r="I792" s="103" t="s">
        <v>1149</v>
      </c>
      <c r="J792" s="135">
        <v>6690</v>
      </c>
      <c r="K792" s="103" t="s">
        <v>1431</v>
      </c>
      <c r="L792" s="135">
        <v>4140</v>
      </c>
      <c r="M792" s="103" t="s">
        <v>1432</v>
      </c>
      <c r="N792" s="134">
        <v>1650</v>
      </c>
    </row>
    <row r="793" spans="1:14" x14ac:dyDescent="0.25">
      <c r="A793" s="106" t="s">
        <v>1433</v>
      </c>
      <c r="B793" s="107" t="s">
        <v>1434</v>
      </c>
      <c r="C793" s="157">
        <v>50000</v>
      </c>
      <c r="D793" s="147">
        <v>0.09</v>
      </c>
      <c r="E793" s="106" t="s">
        <v>1140</v>
      </c>
      <c r="F793" s="137">
        <v>4880</v>
      </c>
      <c r="G793" s="106" t="s">
        <v>1435</v>
      </c>
      <c r="H793" s="137">
        <v>6630</v>
      </c>
      <c r="I793" s="106" t="s">
        <v>1126</v>
      </c>
      <c r="J793" s="137">
        <v>5270</v>
      </c>
      <c r="K793" s="106" t="s">
        <v>1436</v>
      </c>
      <c r="L793" s="137">
        <v>6690</v>
      </c>
      <c r="M793" s="106" t="s">
        <v>1437</v>
      </c>
      <c r="N793" s="136">
        <v>8040</v>
      </c>
    </row>
    <row r="794" spans="1:14" x14ac:dyDescent="0.25">
      <c r="A794" s="103" t="s">
        <v>1438</v>
      </c>
      <c r="B794" s="104" t="s">
        <v>1439</v>
      </c>
      <c r="C794" s="154">
        <v>10000</v>
      </c>
      <c r="D794" s="146">
        <v>0.25</v>
      </c>
      <c r="E794" s="103" t="s">
        <v>1440</v>
      </c>
      <c r="F794" s="135">
        <v>8210</v>
      </c>
      <c r="G794" s="103" t="s">
        <v>1441</v>
      </c>
      <c r="H794" s="155">
        <v>11100</v>
      </c>
      <c r="I794" s="103" t="s">
        <v>1442</v>
      </c>
      <c r="J794" s="135">
        <v>8880</v>
      </c>
      <c r="K794" s="103" t="s">
        <v>1189</v>
      </c>
      <c r="L794" s="155">
        <v>11200</v>
      </c>
      <c r="M794" s="103" t="s">
        <v>1443</v>
      </c>
      <c r="N794" s="155">
        <v>13500</v>
      </c>
    </row>
    <row r="795" spans="1:14" x14ac:dyDescent="0.25">
      <c r="A795" s="106" t="s">
        <v>1444</v>
      </c>
      <c r="B795" s="107" t="s">
        <v>1445</v>
      </c>
      <c r="C795" s="157">
        <v>3000</v>
      </c>
      <c r="D795" s="122" t="s">
        <v>1446</v>
      </c>
      <c r="E795" s="106" t="s">
        <v>1429</v>
      </c>
      <c r="F795" s="137">
        <v>6850</v>
      </c>
      <c r="G795" s="106" t="s">
        <v>1447</v>
      </c>
      <c r="H795" s="137">
        <v>9200</v>
      </c>
      <c r="I795" s="106" t="s">
        <v>1147</v>
      </c>
      <c r="J795" s="137">
        <v>7400</v>
      </c>
      <c r="K795" s="106" t="s">
        <v>1448</v>
      </c>
      <c r="L795" s="137">
        <v>9310</v>
      </c>
      <c r="M795" s="106" t="s">
        <v>1449</v>
      </c>
      <c r="N795" s="156">
        <v>11000</v>
      </c>
    </row>
    <row r="796" spans="1:14" x14ac:dyDescent="0.25">
      <c r="A796" s="103" t="s">
        <v>1450</v>
      </c>
      <c r="B796" s="104" t="s">
        <v>1451</v>
      </c>
      <c r="C796" s="154">
        <v>2600</v>
      </c>
      <c r="D796" s="146">
        <v>0.28000000000000003</v>
      </c>
      <c r="E796" s="103" t="s">
        <v>1452</v>
      </c>
      <c r="F796" s="135">
        <v>6640</v>
      </c>
      <c r="G796" s="103" t="s">
        <v>1453</v>
      </c>
      <c r="H796" s="135">
        <v>8900</v>
      </c>
      <c r="I796" s="103" t="s">
        <v>956</v>
      </c>
      <c r="J796" s="135">
        <v>7180</v>
      </c>
      <c r="K796" s="103" t="s">
        <v>948</v>
      </c>
      <c r="L796" s="135">
        <v>9010</v>
      </c>
      <c r="M796" s="103" t="s">
        <v>1454</v>
      </c>
      <c r="N796" s="155">
        <v>10700</v>
      </c>
    </row>
    <row r="797" spans="1:14" x14ac:dyDescent="0.25">
      <c r="A797" s="128" t="s">
        <v>1455</v>
      </c>
      <c r="B797" s="158" t="s">
        <v>1456</v>
      </c>
      <c r="C797" s="159">
        <v>3200</v>
      </c>
      <c r="D797" s="148">
        <v>0.32</v>
      </c>
      <c r="E797" s="128" t="s">
        <v>1457</v>
      </c>
      <c r="F797" s="160">
        <v>7110</v>
      </c>
      <c r="G797" s="128" t="s">
        <v>1458</v>
      </c>
      <c r="H797" s="160">
        <v>9540</v>
      </c>
      <c r="I797" s="128" t="s">
        <v>1459</v>
      </c>
      <c r="J797" s="160">
        <v>7680</v>
      </c>
      <c r="K797" s="128" t="s">
        <v>1460</v>
      </c>
      <c r="L797" s="160">
        <v>9660</v>
      </c>
      <c r="M797" s="128" t="s">
        <v>1461</v>
      </c>
      <c r="N797" s="161">
        <v>11500</v>
      </c>
    </row>
    <row r="798" spans="1:14" x14ac:dyDescent="0.25">
      <c r="A798" s="99" t="s">
        <v>1462</v>
      </c>
      <c r="B798" s="100" t="s">
        <v>1463</v>
      </c>
      <c r="C798" s="162">
        <v>2600</v>
      </c>
      <c r="D798" s="143">
        <v>0.36</v>
      </c>
      <c r="E798" s="99" t="s">
        <v>1429</v>
      </c>
      <c r="F798" s="163">
        <v>6870</v>
      </c>
      <c r="G798" s="99" t="s">
        <v>1447</v>
      </c>
      <c r="H798" s="163">
        <v>9200</v>
      </c>
      <c r="I798" s="99" t="s">
        <v>1464</v>
      </c>
      <c r="J798" s="163">
        <v>7420</v>
      </c>
      <c r="K798" s="99" t="s">
        <v>1465</v>
      </c>
      <c r="L798" s="163">
        <v>9320</v>
      </c>
      <c r="M798" s="99" t="s">
        <v>1466</v>
      </c>
      <c r="N798" s="133">
        <v>11000</v>
      </c>
    </row>
    <row r="799" spans="1:14" x14ac:dyDescent="0.25">
      <c r="A799" s="103" t="s">
        <v>1467</v>
      </c>
      <c r="B799" s="104" t="s">
        <v>1468</v>
      </c>
      <c r="C799" s="103" t="s">
        <v>1469</v>
      </c>
      <c r="D799" s="120" t="s">
        <v>1470</v>
      </c>
      <c r="E799" s="103" t="s">
        <v>1471</v>
      </c>
      <c r="F799" s="134">
        <v>7</v>
      </c>
      <c r="G799" s="103" t="s">
        <v>1471</v>
      </c>
      <c r="H799" s="134">
        <v>2</v>
      </c>
      <c r="I799" s="103" t="s">
        <v>1472</v>
      </c>
      <c r="J799" s="134">
        <v>2</v>
      </c>
      <c r="K799" s="103" t="s">
        <v>1473</v>
      </c>
      <c r="L799" s="139" t="s">
        <v>1113</v>
      </c>
      <c r="M799" s="103" t="s">
        <v>1474</v>
      </c>
      <c r="N799" s="139" t="s">
        <v>1113</v>
      </c>
    </row>
    <row r="800" spans="1:14" x14ac:dyDescent="0.25">
      <c r="A800" s="106" t="s">
        <v>1475</v>
      </c>
      <c r="B800" s="107" t="s">
        <v>1476</v>
      </c>
      <c r="C800" s="157">
        <v>4100</v>
      </c>
      <c r="D800" s="147">
        <v>0.41</v>
      </c>
      <c r="E800" s="106" t="s">
        <v>1477</v>
      </c>
      <c r="F800" s="137">
        <v>6350</v>
      </c>
      <c r="G800" s="106" t="s">
        <v>1478</v>
      </c>
      <c r="H800" s="137">
        <v>8550</v>
      </c>
      <c r="I800" s="106" t="s">
        <v>1479</v>
      </c>
      <c r="J800" s="137">
        <v>6860</v>
      </c>
      <c r="K800" s="106" t="s">
        <v>1480</v>
      </c>
      <c r="L800" s="137">
        <v>8650</v>
      </c>
      <c r="M800" s="106" t="s">
        <v>1481</v>
      </c>
      <c r="N800" s="156">
        <v>10300</v>
      </c>
    </row>
    <row r="801" spans="1:14" x14ac:dyDescent="0.25">
      <c r="A801" s="103" t="s">
        <v>1482</v>
      </c>
      <c r="B801" s="104" t="s">
        <v>1483</v>
      </c>
      <c r="C801" s="154">
        <v>3100</v>
      </c>
      <c r="D801" s="146">
        <v>0.44</v>
      </c>
      <c r="E801" s="103" t="s">
        <v>1484</v>
      </c>
      <c r="F801" s="135">
        <v>5890</v>
      </c>
      <c r="G801" s="103" t="s">
        <v>1485</v>
      </c>
      <c r="H801" s="135">
        <v>7910</v>
      </c>
      <c r="I801" s="103" t="s">
        <v>1486</v>
      </c>
      <c r="J801" s="135">
        <v>6370</v>
      </c>
      <c r="K801" s="103" t="s">
        <v>1487</v>
      </c>
      <c r="L801" s="135">
        <v>8010</v>
      </c>
      <c r="M801" s="103" t="s">
        <v>1488</v>
      </c>
      <c r="N801" s="134">
        <v>9490</v>
      </c>
    </row>
    <row r="802" spans="1:14" x14ac:dyDescent="0.25">
      <c r="A802" s="106" t="s">
        <v>1489</v>
      </c>
      <c r="B802" s="107" t="s">
        <v>1490</v>
      </c>
      <c r="C802" s="157">
        <v>3000</v>
      </c>
      <c r="D802" s="147">
        <v>0.5</v>
      </c>
      <c r="E802" s="106" t="s">
        <v>1491</v>
      </c>
      <c r="F802" s="137">
        <v>5830</v>
      </c>
      <c r="G802" s="106" t="s">
        <v>1492</v>
      </c>
      <c r="H802" s="137">
        <v>7820</v>
      </c>
      <c r="I802" s="106" t="s">
        <v>1493</v>
      </c>
      <c r="J802" s="137">
        <v>6290</v>
      </c>
      <c r="K802" s="106" t="s">
        <v>1494</v>
      </c>
      <c r="L802" s="137">
        <v>7920</v>
      </c>
      <c r="M802" s="106" t="s">
        <v>1495</v>
      </c>
      <c r="N802" s="136">
        <v>9380</v>
      </c>
    </row>
    <row r="803" spans="1:14" x14ac:dyDescent="0.25">
      <c r="A803" s="103" t="s">
        <v>1496</v>
      </c>
      <c r="B803" s="104" t="s">
        <v>1497</v>
      </c>
      <c r="C803" s="154">
        <v>3000</v>
      </c>
      <c r="D803" s="146">
        <v>0.55000000000000004</v>
      </c>
      <c r="E803" s="103" t="s">
        <v>1498</v>
      </c>
      <c r="F803" s="135">
        <v>5680</v>
      </c>
      <c r="G803" s="103" t="s">
        <v>1499</v>
      </c>
      <c r="H803" s="135">
        <v>7620</v>
      </c>
      <c r="I803" s="103" t="s">
        <v>1500</v>
      </c>
      <c r="J803" s="135">
        <v>6130</v>
      </c>
      <c r="K803" s="103" t="s">
        <v>1092</v>
      </c>
      <c r="L803" s="135">
        <v>7710</v>
      </c>
      <c r="M803" s="103" t="s">
        <v>1501</v>
      </c>
      <c r="N803" s="134">
        <v>9140</v>
      </c>
    </row>
    <row r="804" spans="1:14" x14ac:dyDescent="0.25">
      <c r="A804" s="106" t="s">
        <v>1502</v>
      </c>
      <c r="B804" s="107" t="s">
        <v>1503</v>
      </c>
      <c r="C804" s="157">
        <v>2000</v>
      </c>
      <c r="D804" s="147">
        <v>0.55000000000000004</v>
      </c>
      <c r="E804" s="106" t="s">
        <v>1124</v>
      </c>
      <c r="F804" s="137">
        <v>5390</v>
      </c>
      <c r="G804" s="106" t="s">
        <v>1504</v>
      </c>
      <c r="H804" s="137">
        <v>7190</v>
      </c>
      <c r="I804" s="106" t="s">
        <v>1505</v>
      </c>
      <c r="J804" s="137">
        <v>5820</v>
      </c>
      <c r="K804" s="106" t="s">
        <v>1506</v>
      </c>
      <c r="L804" s="137">
        <v>7290</v>
      </c>
      <c r="M804" s="106" t="s">
        <v>949</v>
      </c>
      <c r="N804" s="136">
        <v>8570</v>
      </c>
    </row>
    <row r="805" spans="1:14" x14ac:dyDescent="0.25">
      <c r="A805" s="103" t="s">
        <v>1507</v>
      </c>
      <c r="B805" s="104" t="s">
        <v>1508</v>
      </c>
      <c r="C805" s="154">
        <v>2000</v>
      </c>
      <c r="D805" s="146">
        <v>0.56000000000000005</v>
      </c>
      <c r="E805" s="103" t="s">
        <v>1404</v>
      </c>
      <c r="F805" s="135">
        <v>5430</v>
      </c>
      <c r="G805" s="103" t="s">
        <v>1509</v>
      </c>
      <c r="H805" s="135">
        <v>7240</v>
      </c>
      <c r="I805" s="103" t="s">
        <v>1510</v>
      </c>
      <c r="J805" s="135">
        <v>5860</v>
      </c>
      <c r="K805" s="103" t="s">
        <v>1511</v>
      </c>
      <c r="L805" s="135">
        <v>7340</v>
      </c>
      <c r="M805" s="103" t="s">
        <v>1512</v>
      </c>
      <c r="N805" s="134">
        <v>8630</v>
      </c>
    </row>
    <row r="806" spans="1:14" x14ac:dyDescent="0.25">
      <c r="A806" s="106" t="s">
        <v>1513</v>
      </c>
      <c r="B806" s="107" t="s">
        <v>1514</v>
      </c>
      <c r="C806" s="157">
        <v>2000</v>
      </c>
      <c r="D806" s="147">
        <v>0.48</v>
      </c>
      <c r="E806" s="106" t="s">
        <v>1515</v>
      </c>
      <c r="F806" s="137">
        <v>4720</v>
      </c>
      <c r="G806" s="106" t="s">
        <v>1380</v>
      </c>
      <c r="H806" s="137">
        <v>6290</v>
      </c>
      <c r="I806" s="106" t="s">
        <v>1516</v>
      </c>
      <c r="J806" s="137">
        <v>5090</v>
      </c>
      <c r="K806" s="106" t="s">
        <v>1517</v>
      </c>
      <c r="L806" s="137">
        <v>6380</v>
      </c>
      <c r="M806" s="106" t="s">
        <v>1518</v>
      </c>
      <c r="N806" s="136">
        <v>7500</v>
      </c>
    </row>
    <row r="807" spans="1:14" x14ac:dyDescent="0.25">
      <c r="A807" s="103" t="s">
        <v>1519</v>
      </c>
      <c r="B807" s="104" t="s">
        <v>1520</v>
      </c>
      <c r="C807" s="103" t="s">
        <v>1521</v>
      </c>
      <c r="D807" s="164">
        <v>2E-3</v>
      </c>
      <c r="E807" s="103" t="s">
        <v>1522</v>
      </c>
      <c r="F807" s="139" t="s">
        <v>1113</v>
      </c>
      <c r="G807" s="103" t="s">
        <v>1522</v>
      </c>
      <c r="H807" s="139" t="s">
        <v>1113</v>
      </c>
      <c r="I807" s="103" t="s">
        <v>1523</v>
      </c>
      <c r="J807" s="139" t="s">
        <v>1113</v>
      </c>
      <c r="K807" s="103" t="s">
        <v>1524</v>
      </c>
      <c r="L807" s="139" t="s">
        <v>1113</v>
      </c>
      <c r="M807" s="103" t="s">
        <v>1525</v>
      </c>
      <c r="N807" s="139" t="s">
        <v>1113</v>
      </c>
    </row>
    <row r="808" spans="1:14" x14ac:dyDescent="0.25">
      <c r="A808" s="106" t="s">
        <v>1526</v>
      </c>
      <c r="B808" s="122" t="s">
        <v>1527</v>
      </c>
      <c r="C808" s="106" t="s">
        <v>1245</v>
      </c>
      <c r="D808" s="147">
        <v>0.01</v>
      </c>
      <c r="E808" s="106" t="s">
        <v>1528</v>
      </c>
      <c r="F808" s="138" t="s">
        <v>1113</v>
      </c>
      <c r="G808" s="106" t="s">
        <v>1528</v>
      </c>
      <c r="H808" s="138" t="s">
        <v>1113</v>
      </c>
      <c r="I808" s="106" t="s">
        <v>1529</v>
      </c>
      <c r="J808" s="138" t="s">
        <v>1113</v>
      </c>
      <c r="K808" s="106" t="s">
        <v>1530</v>
      </c>
      <c r="L808" s="138" t="s">
        <v>1113</v>
      </c>
      <c r="M808" s="106" t="s">
        <v>1531</v>
      </c>
      <c r="N808" s="138" t="s">
        <v>1113</v>
      </c>
    </row>
    <row r="809" spans="1:14" ht="15.75" x14ac:dyDescent="0.25">
      <c r="A809" s="103" t="s">
        <v>1532</v>
      </c>
      <c r="B809" s="120" t="s">
        <v>1533</v>
      </c>
      <c r="C809" s="103" t="s">
        <v>1521</v>
      </c>
      <c r="D809" s="164">
        <v>3.0000000000000001E-3</v>
      </c>
      <c r="E809" s="103" t="s">
        <v>1534</v>
      </c>
      <c r="F809" s="139" t="s">
        <v>1113</v>
      </c>
      <c r="G809" s="103" t="s">
        <v>1534</v>
      </c>
      <c r="H809" s="139" t="s">
        <v>1113</v>
      </c>
      <c r="I809" s="103" t="s">
        <v>1535</v>
      </c>
      <c r="J809" s="139" t="s">
        <v>1113</v>
      </c>
      <c r="K809" s="103" t="s">
        <v>1536</v>
      </c>
      <c r="L809" s="139" t="s">
        <v>1113</v>
      </c>
      <c r="M809" s="103" t="s">
        <v>1537</v>
      </c>
      <c r="N809" s="139" t="s">
        <v>1113</v>
      </c>
    </row>
    <row r="810" spans="1:14" x14ac:dyDescent="0.25">
      <c r="A810" s="106" t="s">
        <v>1538</v>
      </c>
      <c r="B810" s="122" t="s">
        <v>1539</v>
      </c>
      <c r="C810" s="106" t="s">
        <v>1540</v>
      </c>
      <c r="D810" s="147">
        <v>0.02</v>
      </c>
      <c r="E810" s="106" t="s">
        <v>1541</v>
      </c>
      <c r="F810" s="138" t="s">
        <v>1113</v>
      </c>
      <c r="G810" s="106" t="s">
        <v>1541</v>
      </c>
      <c r="H810" s="138" t="s">
        <v>1113</v>
      </c>
      <c r="I810" s="106" t="s">
        <v>1542</v>
      </c>
      <c r="J810" s="138" t="s">
        <v>1113</v>
      </c>
      <c r="K810" s="106" t="s">
        <v>1543</v>
      </c>
      <c r="L810" s="138" t="s">
        <v>1113</v>
      </c>
      <c r="M810" s="106" t="s">
        <v>1544</v>
      </c>
      <c r="N810" s="138" t="s">
        <v>1113</v>
      </c>
    </row>
    <row r="811" spans="1:14" x14ac:dyDescent="0.25">
      <c r="A811" s="109" t="s">
        <v>1545</v>
      </c>
      <c r="B811" s="123" t="s">
        <v>1546</v>
      </c>
      <c r="C811" s="109" t="s">
        <v>1469</v>
      </c>
      <c r="D811" s="150">
        <v>7.0000000000000007E-2</v>
      </c>
      <c r="E811" s="109" t="s">
        <v>1210</v>
      </c>
      <c r="F811" s="140">
        <v>6</v>
      </c>
      <c r="G811" s="109" t="s">
        <v>1210</v>
      </c>
      <c r="H811" s="140">
        <v>2</v>
      </c>
      <c r="I811" s="109" t="s">
        <v>1547</v>
      </c>
      <c r="J811" s="140">
        <v>2</v>
      </c>
      <c r="K811" s="109" t="s">
        <v>1548</v>
      </c>
      <c r="L811" s="141" t="s">
        <v>1113</v>
      </c>
      <c r="M811" s="109" t="s">
        <v>1549</v>
      </c>
      <c r="N811" s="141" t="s">
        <v>1113</v>
      </c>
    </row>
    <row r="812" spans="1:14" x14ac:dyDescent="0.25">
      <c r="A812" s="99" t="s">
        <v>1550</v>
      </c>
      <c r="B812" s="142" t="s">
        <v>1551</v>
      </c>
      <c r="C812" s="132">
        <v>119</v>
      </c>
      <c r="D812" s="143">
        <v>0.41</v>
      </c>
      <c r="E812" s="99" t="s">
        <v>1552</v>
      </c>
      <c r="F812" s="133">
        <v>12400</v>
      </c>
      <c r="G812" s="99" t="s">
        <v>1046</v>
      </c>
      <c r="H812" s="133">
        <v>12400</v>
      </c>
      <c r="I812" s="99" t="s">
        <v>1553</v>
      </c>
      <c r="J812" s="133">
        <v>13000</v>
      </c>
      <c r="K812" s="99" t="s">
        <v>1554</v>
      </c>
      <c r="L812" s="133">
        <v>13200</v>
      </c>
      <c r="M812" s="99" t="s">
        <v>1555</v>
      </c>
      <c r="N812" s="133">
        <v>10900</v>
      </c>
    </row>
    <row r="813" spans="1:14" x14ac:dyDescent="0.25">
      <c r="A813" s="103" t="s">
        <v>1556</v>
      </c>
      <c r="B813" s="120" t="s">
        <v>1557</v>
      </c>
      <c r="C813" s="114">
        <v>24.4</v>
      </c>
      <c r="D813" s="146">
        <v>0.44</v>
      </c>
      <c r="E813" s="103" t="s">
        <v>1558</v>
      </c>
      <c r="F813" s="155">
        <v>11600</v>
      </c>
      <c r="G813" s="103" t="s">
        <v>1559</v>
      </c>
      <c r="H813" s="135">
        <v>5560</v>
      </c>
      <c r="I813" s="103" t="s">
        <v>1560</v>
      </c>
      <c r="J813" s="155">
        <v>10800</v>
      </c>
      <c r="K813" s="103" t="s">
        <v>1561</v>
      </c>
      <c r="L813" s="135">
        <v>4900</v>
      </c>
      <c r="M813" s="103" t="s">
        <v>1562</v>
      </c>
      <c r="N813" s="134">
        <v>1430</v>
      </c>
    </row>
    <row r="814" spans="1:14" x14ac:dyDescent="0.25">
      <c r="A814" s="106" t="s">
        <v>1563</v>
      </c>
      <c r="B814" s="107" t="s">
        <v>1564</v>
      </c>
      <c r="C814" s="126">
        <v>4.8</v>
      </c>
      <c r="D814" s="147">
        <v>0.18</v>
      </c>
      <c r="E814" s="106" t="s">
        <v>1565</v>
      </c>
      <c r="F814" s="137">
        <v>1890</v>
      </c>
      <c r="G814" s="106" t="s">
        <v>1566</v>
      </c>
      <c r="H814" s="136">
        <v>523</v>
      </c>
      <c r="I814" s="106" t="s">
        <v>1567</v>
      </c>
      <c r="J814" s="137">
        <v>1020</v>
      </c>
      <c r="K814" s="106" t="s">
        <v>1568</v>
      </c>
      <c r="L814" s="136">
        <v>108</v>
      </c>
      <c r="M814" s="106" t="s">
        <v>1569</v>
      </c>
      <c r="N814" s="136">
        <v>73</v>
      </c>
    </row>
    <row r="815" spans="1:14" x14ac:dyDescent="0.25">
      <c r="A815" s="103" t="s">
        <v>1570</v>
      </c>
      <c r="B815" s="120" t="s">
        <v>1571</v>
      </c>
      <c r="C815" s="114">
        <v>51.6</v>
      </c>
      <c r="D815" s="146">
        <v>0.44</v>
      </c>
      <c r="E815" s="103" t="s">
        <v>1572</v>
      </c>
      <c r="F815" s="135">
        <v>8900</v>
      </c>
      <c r="G815" s="103" t="s">
        <v>1573</v>
      </c>
      <c r="H815" s="135">
        <v>6450</v>
      </c>
      <c r="I815" s="103" t="s">
        <v>1574</v>
      </c>
      <c r="J815" s="135">
        <v>8980</v>
      </c>
      <c r="K815" s="103" t="s">
        <v>1575</v>
      </c>
      <c r="L815" s="135">
        <v>6850</v>
      </c>
      <c r="M815" s="103" t="s">
        <v>1576</v>
      </c>
      <c r="N815" s="134">
        <v>3630</v>
      </c>
    </row>
    <row r="816" spans="1:14" ht="18" x14ac:dyDescent="0.25">
      <c r="A816" s="106" t="s">
        <v>1577</v>
      </c>
      <c r="B816" s="122" t="s">
        <v>1578</v>
      </c>
      <c r="C816" s="126">
        <v>4.3</v>
      </c>
      <c r="D816" s="147">
        <v>0.41</v>
      </c>
      <c r="E816" s="106" t="s">
        <v>1579</v>
      </c>
      <c r="F816" s="137">
        <v>2120</v>
      </c>
      <c r="G816" s="106" t="s">
        <v>1580</v>
      </c>
      <c r="H816" s="136">
        <v>583</v>
      </c>
      <c r="I816" s="106" t="s">
        <v>1581</v>
      </c>
      <c r="J816" s="137">
        <v>1080</v>
      </c>
      <c r="K816" s="106" t="s">
        <v>1582</v>
      </c>
      <c r="L816" s="136">
        <v>116</v>
      </c>
      <c r="M816" s="106" t="s">
        <v>993</v>
      </c>
      <c r="N816" s="136">
        <v>81</v>
      </c>
    </row>
    <row r="817" spans="1:14" ht="15.75" x14ac:dyDescent="0.25">
      <c r="A817" s="103" t="s">
        <v>1583</v>
      </c>
      <c r="B817" s="120" t="s">
        <v>1584</v>
      </c>
      <c r="C817" s="121">
        <v>3.5</v>
      </c>
      <c r="D817" s="146">
        <v>0.42</v>
      </c>
      <c r="E817" s="103" t="s">
        <v>1585</v>
      </c>
      <c r="F817" s="135">
        <v>1800</v>
      </c>
      <c r="G817" s="103" t="s">
        <v>1586</v>
      </c>
      <c r="H817" s="134">
        <v>491</v>
      </c>
      <c r="I817" s="103" t="s">
        <v>1587</v>
      </c>
      <c r="J817" s="134">
        <v>822</v>
      </c>
      <c r="K817" s="103" t="s">
        <v>1588</v>
      </c>
      <c r="L817" s="134">
        <v>93</v>
      </c>
      <c r="M817" s="103" t="s">
        <v>1589</v>
      </c>
      <c r="N817" s="134">
        <v>68</v>
      </c>
    </row>
    <row r="818" spans="1:14" ht="15.75" x14ac:dyDescent="0.25">
      <c r="A818" s="106" t="s">
        <v>1590</v>
      </c>
      <c r="B818" s="122" t="s">
        <v>1591</v>
      </c>
      <c r="C818" s="117">
        <v>20.8</v>
      </c>
      <c r="D818" s="122" t="s">
        <v>1592</v>
      </c>
      <c r="E818" s="106" t="s">
        <v>1118</v>
      </c>
      <c r="F818" s="137">
        <v>9710</v>
      </c>
      <c r="G818" s="106" t="s">
        <v>1593</v>
      </c>
      <c r="H818" s="137">
        <v>4240</v>
      </c>
      <c r="I818" s="106" t="s">
        <v>1449</v>
      </c>
      <c r="J818" s="137">
        <v>8820</v>
      </c>
      <c r="K818" s="106" t="s">
        <v>1594</v>
      </c>
      <c r="L818" s="137">
        <v>3400</v>
      </c>
      <c r="M818" s="106" t="s">
        <v>1595</v>
      </c>
      <c r="N818" s="136">
        <v>912</v>
      </c>
    </row>
    <row r="819" spans="1:14" x14ac:dyDescent="0.25">
      <c r="A819" s="103" t="s">
        <v>1596</v>
      </c>
      <c r="B819" s="120" t="s">
        <v>1597</v>
      </c>
      <c r="C819" s="114">
        <v>10.8</v>
      </c>
      <c r="D819" s="146">
        <v>0.45</v>
      </c>
      <c r="E819" s="103" t="s">
        <v>1598</v>
      </c>
      <c r="F819" s="135">
        <v>5550</v>
      </c>
      <c r="G819" s="103" t="s">
        <v>1599</v>
      </c>
      <c r="H819" s="135">
        <v>1790</v>
      </c>
      <c r="I819" s="103" t="s">
        <v>1600</v>
      </c>
      <c r="J819" s="135">
        <v>4280</v>
      </c>
      <c r="K819" s="103" t="s">
        <v>1601</v>
      </c>
      <c r="L819" s="134">
        <v>753</v>
      </c>
      <c r="M819" s="103" t="s">
        <v>1602</v>
      </c>
      <c r="N819" s="134">
        <v>260</v>
      </c>
    </row>
    <row r="820" spans="1:14" x14ac:dyDescent="0.25">
      <c r="A820" s="106" t="s">
        <v>1603</v>
      </c>
      <c r="B820" s="122" t="s">
        <v>1604</v>
      </c>
      <c r="C820" s="126">
        <v>7.5</v>
      </c>
      <c r="D820" s="147">
        <v>0.36</v>
      </c>
      <c r="E820" s="106" t="s">
        <v>1605</v>
      </c>
      <c r="F820" s="137">
        <v>3350</v>
      </c>
      <c r="G820" s="106" t="s">
        <v>1606</v>
      </c>
      <c r="H820" s="136">
        <v>979</v>
      </c>
      <c r="I820" s="106" t="s">
        <v>1120</v>
      </c>
      <c r="J820" s="137">
        <v>2240</v>
      </c>
      <c r="K820" s="106" t="s">
        <v>1607</v>
      </c>
      <c r="L820" s="136">
        <v>273</v>
      </c>
      <c r="M820" s="106" t="s">
        <v>1608</v>
      </c>
      <c r="N820" s="136">
        <v>138</v>
      </c>
    </row>
    <row r="821" spans="1:14" x14ac:dyDescent="0.25">
      <c r="A821" s="103" t="s">
        <v>1609</v>
      </c>
      <c r="B821" s="120" t="s">
        <v>1610</v>
      </c>
      <c r="C821" s="121">
        <v>4.9000000000000004</v>
      </c>
      <c r="D821" s="146">
        <v>0.33</v>
      </c>
      <c r="E821" s="103" t="s">
        <v>1611</v>
      </c>
      <c r="F821" s="135">
        <v>2360</v>
      </c>
      <c r="G821" s="103" t="s">
        <v>1612</v>
      </c>
      <c r="H821" s="134">
        <v>654</v>
      </c>
      <c r="I821" s="103" t="s">
        <v>1613</v>
      </c>
      <c r="J821" s="135">
        <v>1280</v>
      </c>
      <c r="K821" s="103" t="s">
        <v>1614</v>
      </c>
      <c r="L821" s="134">
        <v>136</v>
      </c>
      <c r="M821" s="103" t="s">
        <v>1615</v>
      </c>
      <c r="N821" s="134">
        <v>91</v>
      </c>
    </row>
    <row r="822" spans="1:14" x14ac:dyDescent="0.25">
      <c r="A822" s="106" t="s">
        <v>1616</v>
      </c>
      <c r="B822" s="122" t="s">
        <v>1617</v>
      </c>
      <c r="C822" s="126">
        <v>6.6</v>
      </c>
      <c r="D822" s="147">
        <v>0.31</v>
      </c>
      <c r="E822" s="106" t="s">
        <v>1618</v>
      </c>
      <c r="F822" s="137">
        <v>2900</v>
      </c>
      <c r="G822" s="106" t="s">
        <v>1619</v>
      </c>
      <c r="H822" s="136">
        <v>828</v>
      </c>
      <c r="I822" s="106" t="s">
        <v>1620</v>
      </c>
      <c r="J822" s="137">
        <v>1820</v>
      </c>
      <c r="K822" s="106" t="s">
        <v>1621</v>
      </c>
      <c r="L822" s="136">
        <v>206</v>
      </c>
      <c r="M822" s="106" t="s">
        <v>1622</v>
      </c>
      <c r="N822" s="136">
        <v>116</v>
      </c>
    </row>
    <row r="823" spans="1:14" x14ac:dyDescent="0.25">
      <c r="A823" s="103" t="s">
        <v>1623</v>
      </c>
      <c r="B823" s="120" t="s">
        <v>1624</v>
      </c>
      <c r="C823" s="121">
        <v>5.5</v>
      </c>
      <c r="D823" s="146">
        <v>0.36</v>
      </c>
      <c r="E823" s="103" t="s">
        <v>1625</v>
      </c>
      <c r="F823" s="135">
        <v>2910</v>
      </c>
      <c r="G823" s="103" t="s">
        <v>1626</v>
      </c>
      <c r="H823" s="134">
        <v>812</v>
      </c>
      <c r="I823" s="103" t="s">
        <v>1627</v>
      </c>
      <c r="J823" s="135">
        <v>1670</v>
      </c>
      <c r="K823" s="103" t="s">
        <v>1081</v>
      </c>
      <c r="L823" s="134">
        <v>179</v>
      </c>
      <c r="M823" s="103" t="s">
        <v>1628</v>
      </c>
      <c r="N823" s="134">
        <v>114</v>
      </c>
    </row>
    <row r="824" spans="1:14" x14ac:dyDescent="0.25">
      <c r="A824" s="106" t="s">
        <v>1629</v>
      </c>
      <c r="B824" s="122" t="s">
        <v>1630</v>
      </c>
      <c r="C824" s="126">
        <v>0.3</v>
      </c>
      <c r="D824" s="147">
        <v>0.14000000000000001</v>
      </c>
      <c r="E824" s="106" t="s">
        <v>1631</v>
      </c>
      <c r="F824" s="136">
        <v>69</v>
      </c>
      <c r="G824" s="106" t="s">
        <v>1631</v>
      </c>
      <c r="H824" s="136">
        <v>19</v>
      </c>
      <c r="I824" s="106" t="s">
        <v>1632</v>
      </c>
      <c r="J824" s="136">
        <v>21</v>
      </c>
      <c r="K824" s="106" t="s">
        <v>1633</v>
      </c>
      <c r="L824" s="136">
        <v>3</v>
      </c>
      <c r="M824" s="106" t="s">
        <v>1634</v>
      </c>
      <c r="N824" s="136">
        <v>3</v>
      </c>
    </row>
    <row r="825" spans="1:14" x14ac:dyDescent="0.25">
      <c r="A825" s="103" t="s">
        <v>1635</v>
      </c>
      <c r="B825" s="120" t="s">
        <v>1636</v>
      </c>
      <c r="C825" s="121">
        <v>2.5</v>
      </c>
      <c r="D825" s="146">
        <v>0.26</v>
      </c>
      <c r="E825" s="103" t="s">
        <v>1637</v>
      </c>
      <c r="F825" s="135">
        <v>1110</v>
      </c>
      <c r="G825" s="103" t="s">
        <v>1637</v>
      </c>
      <c r="H825" s="134">
        <v>301</v>
      </c>
      <c r="I825" s="103" t="s">
        <v>1638</v>
      </c>
      <c r="J825" s="134">
        <v>438</v>
      </c>
      <c r="K825" s="103" t="s">
        <v>1639</v>
      </c>
      <c r="L825" s="134">
        <v>54</v>
      </c>
      <c r="M825" s="103" t="s">
        <v>1640</v>
      </c>
      <c r="N825" s="134">
        <v>42</v>
      </c>
    </row>
    <row r="826" spans="1:14" x14ac:dyDescent="0.25">
      <c r="A826" s="106" t="s">
        <v>1641</v>
      </c>
      <c r="B826" s="122" t="s">
        <v>1642</v>
      </c>
      <c r="C826" s="106" t="s">
        <v>1643</v>
      </c>
      <c r="D826" s="147">
        <v>0.04</v>
      </c>
      <c r="E826" s="106" t="s">
        <v>1644</v>
      </c>
      <c r="F826" s="136">
        <v>5</v>
      </c>
      <c r="G826" s="106" t="s">
        <v>1644</v>
      </c>
      <c r="H826" s="136">
        <v>1</v>
      </c>
      <c r="I826" s="106" t="s">
        <v>1645</v>
      </c>
      <c r="J826" s="136">
        <v>1</v>
      </c>
      <c r="K826" s="106" t="s">
        <v>1646</v>
      </c>
      <c r="L826" s="138" t="s">
        <v>1113</v>
      </c>
      <c r="M826" s="106" t="s">
        <v>1647</v>
      </c>
      <c r="N826" s="138" t="s">
        <v>1113</v>
      </c>
    </row>
    <row r="827" spans="1:14" x14ac:dyDescent="0.25">
      <c r="A827" s="103" t="s">
        <v>1648</v>
      </c>
      <c r="B827" s="120" t="s">
        <v>1649</v>
      </c>
      <c r="C827" s="121">
        <v>0.4</v>
      </c>
      <c r="D827" s="146">
        <v>0.13</v>
      </c>
      <c r="E827" s="103" t="s">
        <v>1375</v>
      </c>
      <c r="F827" s="134">
        <v>108</v>
      </c>
      <c r="G827" s="103" t="s">
        <v>1375</v>
      </c>
      <c r="H827" s="134">
        <v>29</v>
      </c>
      <c r="I827" s="103" t="s">
        <v>1650</v>
      </c>
      <c r="J827" s="134">
        <v>33</v>
      </c>
      <c r="K827" s="103" t="s">
        <v>1651</v>
      </c>
      <c r="L827" s="134">
        <v>5</v>
      </c>
      <c r="M827" s="103" t="s">
        <v>1652</v>
      </c>
      <c r="N827" s="134">
        <v>4</v>
      </c>
    </row>
    <row r="828" spans="1:14" x14ac:dyDescent="0.25">
      <c r="A828" s="106" t="s">
        <v>1653</v>
      </c>
      <c r="B828" s="122" t="s">
        <v>1654</v>
      </c>
      <c r="C828" s="106" t="s">
        <v>1655</v>
      </c>
      <c r="D828" s="147">
        <v>0.02</v>
      </c>
      <c r="E828" s="106" t="s">
        <v>1656</v>
      </c>
      <c r="F828" s="136">
        <v>1</v>
      </c>
      <c r="G828" s="106" t="s">
        <v>1656</v>
      </c>
      <c r="H828" s="138" t="s">
        <v>1113</v>
      </c>
      <c r="I828" s="106" t="s">
        <v>1657</v>
      </c>
      <c r="J828" s="138" t="s">
        <v>1113</v>
      </c>
      <c r="K828" s="106" t="s">
        <v>1658</v>
      </c>
      <c r="L828" s="138" t="s">
        <v>1113</v>
      </c>
      <c r="M828" s="106" t="s">
        <v>1255</v>
      </c>
      <c r="N828" s="138" t="s">
        <v>1113</v>
      </c>
    </row>
    <row r="829" spans="1:14" ht="18" x14ac:dyDescent="0.25">
      <c r="A829" s="103" t="s">
        <v>1659</v>
      </c>
      <c r="B829" s="120" t="s">
        <v>1660</v>
      </c>
      <c r="C829" s="114">
        <v>22.5</v>
      </c>
      <c r="D829" s="146">
        <v>0.53</v>
      </c>
      <c r="E829" s="103" t="s">
        <v>1661</v>
      </c>
      <c r="F829" s="135">
        <v>6720</v>
      </c>
      <c r="G829" s="103" t="s">
        <v>1662</v>
      </c>
      <c r="H829" s="135">
        <v>3070</v>
      </c>
      <c r="I829" s="103" t="s">
        <v>1663</v>
      </c>
      <c r="J829" s="135">
        <v>6180</v>
      </c>
      <c r="K829" s="103" t="s">
        <v>1664</v>
      </c>
      <c r="L829" s="135">
        <v>2580</v>
      </c>
      <c r="M829" s="103" t="s">
        <v>1665</v>
      </c>
      <c r="N829" s="134">
        <v>718</v>
      </c>
    </row>
    <row r="830" spans="1:14" ht="15.75" x14ac:dyDescent="0.25">
      <c r="A830" s="128" t="s">
        <v>1666</v>
      </c>
      <c r="B830" s="127" t="s">
        <v>1667</v>
      </c>
      <c r="C830" s="165">
        <v>21.2</v>
      </c>
      <c r="D830" s="148">
        <v>0.44</v>
      </c>
      <c r="E830" s="128" t="s">
        <v>1668</v>
      </c>
      <c r="F830" s="160">
        <v>5940</v>
      </c>
      <c r="G830" s="128" t="s">
        <v>1669</v>
      </c>
      <c r="H830" s="160">
        <v>2620</v>
      </c>
      <c r="I830" s="128" t="s">
        <v>1670</v>
      </c>
      <c r="J830" s="160">
        <v>5410</v>
      </c>
      <c r="K830" s="128" t="s">
        <v>1671</v>
      </c>
      <c r="L830" s="160">
        <v>2130</v>
      </c>
      <c r="M830" s="128" t="s">
        <v>1672</v>
      </c>
      <c r="N830" s="166">
        <v>575</v>
      </c>
    </row>
    <row r="831" spans="1:14" ht="18" x14ac:dyDescent="0.25">
      <c r="A831" s="99" t="s">
        <v>1673</v>
      </c>
      <c r="B831" s="142" t="s">
        <v>1674</v>
      </c>
      <c r="C831" s="112">
        <v>7.5</v>
      </c>
      <c r="D831" s="143">
        <v>0.44</v>
      </c>
      <c r="E831" s="99" t="s">
        <v>1675</v>
      </c>
      <c r="F831" s="163">
        <v>3180</v>
      </c>
      <c r="G831" s="99" t="s">
        <v>1676</v>
      </c>
      <c r="H831" s="144">
        <v>929</v>
      </c>
      <c r="I831" s="99" t="s">
        <v>1677</v>
      </c>
      <c r="J831" s="163">
        <v>2120</v>
      </c>
      <c r="K831" s="99" t="s">
        <v>1678</v>
      </c>
      <c r="L831" s="144">
        <v>259</v>
      </c>
      <c r="M831" s="99" t="s">
        <v>1679</v>
      </c>
      <c r="N831" s="144">
        <v>131</v>
      </c>
    </row>
    <row r="832" spans="1:14" ht="18" x14ac:dyDescent="0.25">
      <c r="A832" s="103" t="s">
        <v>1680</v>
      </c>
      <c r="B832" s="120" t="s">
        <v>1681</v>
      </c>
      <c r="C832" s="121">
        <v>2.2000000000000002</v>
      </c>
      <c r="D832" s="146">
        <v>0.32</v>
      </c>
      <c r="E832" s="103" t="s">
        <v>1682</v>
      </c>
      <c r="F832" s="134">
        <v>795</v>
      </c>
      <c r="G832" s="103" t="s">
        <v>1682</v>
      </c>
      <c r="H832" s="134">
        <v>216</v>
      </c>
      <c r="I832" s="103" t="s">
        <v>1683</v>
      </c>
      <c r="J832" s="134">
        <v>302</v>
      </c>
      <c r="K832" s="103" t="s">
        <v>1684</v>
      </c>
      <c r="L832" s="134">
        <v>38</v>
      </c>
      <c r="M832" s="103" t="s">
        <v>1685</v>
      </c>
      <c r="N832" s="134">
        <v>30</v>
      </c>
    </row>
    <row r="833" spans="1:14" ht="18" x14ac:dyDescent="0.25">
      <c r="A833" s="106" t="s">
        <v>1686</v>
      </c>
      <c r="B833" s="122" t="s">
        <v>1687</v>
      </c>
      <c r="C833" s="126">
        <v>5</v>
      </c>
      <c r="D833" s="147">
        <v>0.35</v>
      </c>
      <c r="E833" s="106" t="s">
        <v>1688</v>
      </c>
      <c r="F833" s="137">
        <v>1910</v>
      </c>
      <c r="G833" s="106" t="s">
        <v>1689</v>
      </c>
      <c r="H833" s="136">
        <v>530</v>
      </c>
      <c r="I833" s="106" t="s">
        <v>1690</v>
      </c>
      <c r="J833" s="137">
        <v>1050</v>
      </c>
      <c r="K833" s="106" t="s">
        <v>1691</v>
      </c>
      <c r="L833" s="136">
        <v>111</v>
      </c>
      <c r="M833" s="106" t="s">
        <v>1692</v>
      </c>
      <c r="N833" s="136">
        <v>74</v>
      </c>
    </row>
    <row r="834" spans="1:14" ht="18" x14ac:dyDescent="0.25">
      <c r="A834" s="103" t="s">
        <v>1693</v>
      </c>
      <c r="B834" s="120" t="s">
        <v>1694</v>
      </c>
      <c r="C834" s="121">
        <v>6.6</v>
      </c>
      <c r="D834" s="146">
        <v>0.42</v>
      </c>
      <c r="E834" s="103" t="s">
        <v>1626</v>
      </c>
      <c r="F834" s="135">
        <v>2990</v>
      </c>
      <c r="G834" s="103" t="s">
        <v>1695</v>
      </c>
      <c r="H834" s="134">
        <v>854</v>
      </c>
      <c r="I834" s="103" t="s">
        <v>1696</v>
      </c>
      <c r="J834" s="135">
        <v>1880</v>
      </c>
      <c r="K834" s="103" t="s">
        <v>960</v>
      </c>
      <c r="L834" s="134">
        <v>212</v>
      </c>
      <c r="M834" s="103" t="s">
        <v>1697</v>
      </c>
      <c r="N834" s="134">
        <v>120</v>
      </c>
    </row>
    <row r="835" spans="1:14" ht="18" x14ac:dyDescent="0.25">
      <c r="A835" s="106" t="s">
        <v>1698</v>
      </c>
      <c r="B835" s="122" t="s">
        <v>1699</v>
      </c>
      <c r="C835" s="126">
        <v>6</v>
      </c>
      <c r="D835" s="122" t="s">
        <v>1700</v>
      </c>
      <c r="E835" s="106" t="s">
        <v>1701</v>
      </c>
      <c r="F835" s="137">
        <v>3150</v>
      </c>
      <c r="G835" s="106" t="s">
        <v>1702</v>
      </c>
      <c r="H835" s="136">
        <v>889</v>
      </c>
      <c r="I835" s="106" t="s">
        <v>1209</v>
      </c>
      <c r="J835" s="137">
        <v>1900</v>
      </c>
      <c r="K835" s="106" t="s">
        <v>1621</v>
      </c>
      <c r="L835" s="136">
        <v>206</v>
      </c>
      <c r="M835" s="106" t="s">
        <v>1703</v>
      </c>
      <c r="N835" s="136">
        <v>124</v>
      </c>
    </row>
    <row r="836" spans="1:14" x14ac:dyDescent="0.25">
      <c r="A836" s="103" t="s">
        <v>1704</v>
      </c>
      <c r="B836" s="120" t="s">
        <v>1705</v>
      </c>
      <c r="C836" s="121">
        <v>3.7</v>
      </c>
      <c r="D836" s="146">
        <v>0.32</v>
      </c>
      <c r="E836" s="103" t="s">
        <v>1706</v>
      </c>
      <c r="F836" s="135">
        <v>1330</v>
      </c>
      <c r="G836" s="103" t="s">
        <v>1707</v>
      </c>
      <c r="H836" s="134">
        <v>363</v>
      </c>
      <c r="I836" s="103" t="s">
        <v>1006</v>
      </c>
      <c r="J836" s="134">
        <v>624</v>
      </c>
      <c r="K836" s="103" t="s">
        <v>1708</v>
      </c>
      <c r="L836" s="134">
        <v>69</v>
      </c>
      <c r="M836" s="103" t="s">
        <v>1709</v>
      </c>
      <c r="N836" s="134">
        <v>51</v>
      </c>
    </row>
    <row r="837" spans="1:14" ht="18" x14ac:dyDescent="0.25">
      <c r="A837" s="106" t="s">
        <v>1710</v>
      </c>
      <c r="B837" s="122" t="s">
        <v>1711</v>
      </c>
      <c r="C837" s="126">
        <v>3.8</v>
      </c>
      <c r="D837" s="147">
        <v>0.3</v>
      </c>
      <c r="E837" s="106" t="s">
        <v>1712</v>
      </c>
      <c r="F837" s="137">
        <v>1410</v>
      </c>
      <c r="G837" s="106" t="s">
        <v>1713</v>
      </c>
      <c r="H837" s="136">
        <v>387</v>
      </c>
      <c r="I837" s="106" t="s">
        <v>1714</v>
      </c>
      <c r="J837" s="136">
        <v>673</v>
      </c>
      <c r="K837" s="106" t="s">
        <v>1715</v>
      </c>
      <c r="L837" s="136">
        <v>74</v>
      </c>
      <c r="M837" s="106" t="s">
        <v>1716</v>
      </c>
      <c r="N837" s="136">
        <v>54</v>
      </c>
    </row>
    <row r="838" spans="1:14" ht="18" x14ac:dyDescent="0.25">
      <c r="A838" s="103" t="s">
        <v>1717</v>
      </c>
      <c r="B838" s="120" t="s">
        <v>1718</v>
      </c>
      <c r="C838" s="120" t="s">
        <v>1719</v>
      </c>
      <c r="D838" s="146">
        <v>0.17</v>
      </c>
      <c r="E838" s="103" t="s">
        <v>1720</v>
      </c>
      <c r="F838" s="134">
        <v>62</v>
      </c>
      <c r="G838" s="103" t="s">
        <v>1720</v>
      </c>
      <c r="H838" s="134">
        <v>17</v>
      </c>
      <c r="I838" s="103" t="s">
        <v>1721</v>
      </c>
      <c r="J838" s="134">
        <v>18</v>
      </c>
      <c r="K838" s="103" t="s">
        <v>1722</v>
      </c>
      <c r="L838" s="134">
        <v>3</v>
      </c>
      <c r="M838" s="103" t="s">
        <v>1723</v>
      </c>
      <c r="N838" s="134">
        <v>2</v>
      </c>
    </row>
    <row r="839" spans="1:14" ht="18" x14ac:dyDescent="0.25">
      <c r="A839" s="106" t="s">
        <v>1724</v>
      </c>
      <c r="B839" s="122" t="s">
        <v>1725</v>
      </c>
      <c r="C839" s="126">
        <v>5.7</v>
      </c>
      <c r="D839" s="147">
        <v>0.37</v>
      </c>
      <c r="E839" s="106" t="s">
        <v>1726</v>
      </c>
      <c r="F839" s="137">
        <v>2560</v>
      </c>
      <c r="G839" s="106" t="s">
        <v>1727</v>
      </c>
      <c r="H839" s="136">
        <v>719</v>
      </c>
      <c r="I839" s="106" t="s">
        <v>1728</v>
      </c>
      <c r="J839" s="137">
        <v>1500</v>
      </c>
      <c r="K839" s="106" t="s">
        <v>1729</v>
      </c>
      <c r="L839" s="136">
        <v>162</v>
      </c>
      <c r="M839" s="106" t="s">
        <v>1730</v>
      </c>
      <c r="N839" s="136">
        <v>101</v>
      </c>
    </row>
    <row r="840" spans="1:14" ht="18" x14ac:dyDescent="0.25">
      <c r="A840" s="103" t="s">
        <v>1731</v>
      </c>
      <c r="B840" s="120" t="s">
        <v>1732</v>
      </c>
      <c r="C840" s="121">
        <v>3.5</v>
      </c>
      <c r="D840" s="146">
        <v>0.38</v>
      </c>
      <c r="E840" s="103" t="s">
        <v>1733</v>
      </c>
      <c r="F840" s="135">
        <v>1640</v>
      </c>
      <c r="G840" s="103" t="s">
        <v>1734</v>
      </c>
      <c r="H840" s="134">
        <v>446</v>
      </c>
      <c r="I840" s="103" t="s">
        <v>1735</v>
      </c>
      <c r="J840" s="134">
        <v>747</v>
      </c>
      <c r="K840" s="103" t="s">
        <v>1736</v>
      </c>
      <c r="L840" s="134">
        <v>84</v>
      </c>
      <c r="M840" s="103" t="s">
        <v>1737</v>
      </c>
      <c r="N840" s="134">
        <v>62</v>
      </c>
    </row>
    <row r="841" spans="1:14" ht="18" x14ac:dyDescent="0.25">
      <c r="A841" s="106" t="s">
        <v>1738</v>
      </c>
      <c r="B841" s="122" t="s">
        <v>1739</v>
      </c>
      <c r="C841" s="126">
        <v>3.8</v>
      </c>
      <c r="D841" s="147">
        <v>0.32</v>
      </c>
      <c r="E841" s="106" t="s">
        <v>1740</v>
      </c>
      <c r="F841" s="137">
        <v>1510</v>
      </c>
      <c r="G841" s="106" t="s">
        <v>1741</v>
      </c>
      <c r="H841" s="136">
        <v>413</v>
      </c>
      <c r="I841" s="106" t="s">
        <v>1742</v>
      </c>
      <c r="J841" s="136">
        <v>718</v>
      </c>
      <c r="K841" s="106" t="s">
        <v>1743</v>
      </c>
      <c r="L841" s="136">
        <v>79</v>
      </c>
      <c r="M841" s="106" t="s">
        <v>1744</v>
      </c>
      <c r="N841" s="136">
        <v>57</v>
      </c>
    </row>
    <row r="842" spans="1:14" x14ac:dyDescent="0.25">
      <c r="A842" s="103" t="s">
        <v>1745</v>
      </c>
      <c r="B842" s="120" t="s">
        <v>1746</v>
      </c>
      <c r="C842" s="103" t="s">
        <v>1747</v>
      </c>
      <c r="D842" s="146">
        <v>0.15</v>
      </c>
      <c r="E842" s="103" t="s">
        <v>1620</v>
      </c>
      <c r="F842" s="134">
        <v>50</v>
      </c>
      <c r="G842" s="103" t="s">
        <v>1620</v>
      </c>
      <c r="H842" s="134">
        <v>14</v>
      </c>
      <c r="I842" s="103" t="s">
        <v>1748</v>
      </c>
      <c r="J842" s="134">
        <v>15</v>
      </c>
      <c r="K842" s="103" t="s">
        <v>1749</v>
      </c>
      <c r="L842" s="134">
        <v>2</v>
      </c>
      <c r="M842" s="103" t="s">
        <v>1750</v>
      </c>
      <c r="N842" s="134">
        <v>2</v>
      </c>
    </row>
    <row r="843" spans="1:14" ht="18" x14ac:dyDescent="0.25">
      <c r="A843" s="106" t="s">
        <v>1751</v>
      </c>
      <c r="B843" s="122" t="s">
        <v>1752</v>
      </c>
      <c r="C843" s="106" t="s">
        <v>1753</v>
      </c>
      <c r="D843" s="147">
        <v>0.05</v>
      </c>
      <c r="E843" s="106" t="s">
        <v>1754</v>
      </c>
      <c r="F843" s="136">
        <v>3</v>
      </c>
      <c r="G843" s="106" t="s">
        <v>1754</v>
      </c>
      <c r="H843" s="138" t="s">
        <v>1113</v>
      </c>
      <c r="I843" s="106" t="s">
        <v>1755</v>
      </c>
      <c r="J843" s="138" t="s">
        <v>1113</v>
      </c>
      <c r="K843" s="106" t="s">
        <v>1756</v>
      </c>
      <c r="L843" s="138" t="s">
        <v>1113</v>
      </c>
      <c r="M843" s="106" t="s">
        <v>1757</v>
      </c>
      <c r="N843" s="138" t="s">
        <v>1113</v>
      </c>
    </row>
    <row r="844" spans="1:14" ht="18" x14ac:dyDescent="0.25">
      <c r="A844" s="103" t="s">
        <v>1758</v>
      </c>
      <c r="B844" s="120" t="s">
        <v>1759</v>
      </c>
      <c r="C844" s="121">
        <v>0.6</v>
      </c>
      <c r="D844" s="120" t="s">
        <v>1760</v>
      </c>
      <c r="E844" s="103" t="s">
        <v>1761</v>
      </c>
      <c r="F844" s="134">
        <v>215</v>
      </c>
      <c r="G844" s="103" t="s">
        <v>1761</v>
      </c>
      <c r="H844" s="134">
        <v>58</v>
      </c>
      <c r="I844" s="103" t="s">
        <v>1762</v>
      </c>
      <c r="J844" s="134">
        <v>66</v>
      </c>
      <c r="K844" s="103" t="s">
        <v>1763</v>
      </c>
      <c r="L844" s="134">
        <v>10</v>
      </c>
      <c r="M844" s="103" t="s">
        <v>1764</v>
      </c>
      <c r="N844" s="134">
        <v>8</v>
      </c>
    </row>
    <row r="845" spans="1:14" ht="18" x14ac:dyDescent="0.25">
      <c r="A845" s="106" t="s">
        <v>1765</v>
      </c>
      <c r="B845" s="122" t="s">
        <v>1766</v>
      </c>
      <c r="C845" s="126">
        <v>5</v>
      </c>
      <c r="D845" s="147">
        <v>0.3</v>
      </c>
      <c r="E845" s="106" t="s">
        <v>1767</v>
      </c>
      <c r="F845" s="137">
        <v>2260</v>
      </c>
      <c r="G845" s="106" t="s">
        <v>1768</v>
      </c>
      <c r="H845" s="136">
        <v>627</v>
      </c>
      <c r="I845" s="106" t="s">
        <v>1769</v>
      </c>
      <c r="J845" s="137">
        <v>1240</v>
      </c>
      <c r="K845" s="106" t="s">
        <v>1770</v>
      </c>
      <c r="L845" s="136">
        <v>132</v>
      </c>
      <c r="M845" s="106" t="s">
        <v>1771</v>
      </c>
      <c r="N845" s="136">
        <v>88</v>
      </c>
    </row>
    <row r="846" spans="1:14" ht="18" x14ac:dyDescent="0.25">
      <c r="A846" s="103" t="s">
        <v>1772</v>
      </c>
      <c r="B846" s="120" t="s">
        <v>1773</v>
      </c>
      <c r="C846" s="103" t="s">
        <v>1222</v>
      </c>
      <c r="D846" s="146">
        <v>0.01</v>
      </c>
      <c r="E846" s="103" t="s">
        <v>1774</v>
      </c>
      <c r="F846" s="139" t="s">
        <v>1113</v>
      </c>
      <c r="G846" s="103" t="s">
        <v>1774</v>
      </c>
      <c r="H846" s="139" t="s">
        <v>1113</v>
      </c>
      <c r="I846" s="103" t="s">
        <v>1775</v>
      </c>
      <c r="J846" s="139" t="s">
        <v>1113</v>
      </c>
      <c r="K846" s="103" t="s">
        <v>1776</v>
      </c>
      <c r="L846" s="139" t="s">
        <v>1113</v>
      </c>
      <c r="M846" s="103" t="s">
        <v>1777</v>
      </c>
      <c r="N846" s="139" t="s">
        <v>1113</v>
      </c>
    </row>
    <row r="847" spans="1:14" x14ac:dyDescent="0.25">
      <c r="A847" s="106" t="s">
        <v>1778</v>
      </c>
      <c r="B847" s="122" t="s">
        <v>1779</v>
      </c>
      <c r="C847" s="126">
        <v>0.3</v>
      </c>
      <c r="D847" s="147">
        <v>0.16</v>
      </c>
      <c r="E847" s="106" t="s">
        <v>1780</v>
      </c>
      <c r="F847" s="136">
        <v>47</v>
      </c>
      <c r="G847" s="106" t="s">
        <v>1780</v>
      </c>
      <c r="H847" s="136">
        <v>13</v>
      </c>
      <c r="I847" s="106" t="s">
        <v>1781</v>
      </c>
      <c r="J847" s="136">
        <v>14</v>
      </c>
      <c r="K847" s="106" t="s">
        <v>1782</v>
      </c>
      <c r="L847" s="136">
        <v>2</v>
      </c>
      <c r="M847" s="106" t="s">
        <v>1783</v>
      </c>
      <c r="N847" s="136">
        <v>2</v>
      </c>
    </row>
    <row r="848" spans="1:14" ht="18" x14ac:dyDescent="0.25">
      <c r="A848" s="103" t="s">
        <v>1784</v>
      </c>
      <c r="B848" s="120" t="s">
        <v>1785</v>
      </c>
      <c r="C848" s="114">
        <v>13.5</v>
      </c>
      <c r="D848" s="146">
        <v>1.02</v>
      </c>
      <c r="E848" s="103" t="s">
        <v>1786</v>
      </c>
      <c r="F848" s="135">
        <v>8010</v>
      </c>
      <c r="G848" s="103" t="s">
        <v>1787</v>
      </c>
      <c r="H848" s="135">
        <v>2820</v>
      </c>
      <c r="I848" s="103" t="s">
        <v>1511</v>
      </c>
      <c r="J848" s="135">
        <v>6600</v>
      </c>
      <c r="K848" s="103" t="s">
        <v>1788</v>
      </c>
      <c r="L848" s="135">
        <v>1530</v>
      </c>
      <c r="M848" s="103" t="s">
        <v>1789</v>
      </c>
      <c r="N848" s="134">
        <v>436</v>
      </c>
    </row>
    <row r="849" spans="1:14" x14ac:dyDescent="0.25">
      <c r="A849" s="106" t="s">
        <v>1790</v>
      </c>
      <c r="B849" s="122" t="s">
        <v>1791</v>
      </c>
      <c r="C849" s="126">
        <v>4.7</v>
      </c>
      <c r="D849" s="147">
        <v>0.36</v>
      </c>
      <c r="E849" s="106" t="s">
        <v>1792</v>
      </c>
      <c r="F849" s="137">
        <v>1530</v>
      </c>
      <c r="G849" s="106" t="s">
        <v>1793</v>
      </c>
      <c r="H849" s="136">
        <v>421</v>
      </c>
      <c r="I849" s="106" t="s">
        <v>1794</v>
      </c>
      <c r="J849" s="136">
        <v>809</v>
      </c>
      <c r="K849" s="106" t="s">
        <v>1795</v>
      </c>
      <c r="L849" s="136">
        <v>86</v>
      </c>
      <c r="M849" s="106" t="s">
        <v>1796</v>
      </c>
      <c r="N849" s="136">
        <v>59</v>
      </c>
    </row>
    <row r="850" spans="1:14" x14ac:dyDescent="0.25">
      <c r="A850" s="103" t="s">
        <v>1797</v>
      </c>
      <c r="B850" s="120" t="s">
        <v>1798</v>
      </c>
      <c r="C850" s="121">
        <v>4.7</v>
      </c>
      <c r="D850" s="146">
        <v>0.42</v>
      </c>
      <c r="E850" s="103" t="s">
        <v>1799</v>
      </c>
      <c r="F850" s="135">
        <v>1760</v>
      </c>
      <c r="G850" s="103" t="s">
        <v>1800</v>
      </c>
      <c r="H850" s="134">
        <v>486</v>
      </c>
      <c r="I850" s="103" t="s">
        <v>1801</v>
      </c>
      <c r="J850" s="134">
        <v>934</v>
      </c>
      <c r="K850" s="103" t="s">
        <v>1802</v>
      </c>
      <c r="L850" s="134">
        <v>99</v>
      </c>
      <c r="M850" s="103" t="s">
        <v>1803</v>
      </c>
      <c r="N850" s="134">
        <v>68</v>
      </c>
    </row>
    <row r="851" spans="1:14" x14ac:dyDescent="0.25">
      <c r="A851" s="106" t="s">
        <v>1804</v>
      </c>
      <c r="B851" s="122" t="s">
        <v>1805</v>
      </c>
      <c r="C851" s="126">
        <v>4.7</v>
      </c>
      <c r="D851" s="147">
        <v>0.35</v>
      </c>
      <c r="E851" s="106" t="s">
        <v>1806</v>
      </c>
      <c r="F851" s="137">
        <v>1480</v>
      </c>
      <c r="G851" s="106" t="s">
        <v>1807</v>
      </c>
      <c r="H851" s="136">
        <v>407</v>
      </c>
      <c r="I851" s="106" t="s">
        <v>1808</v>
      </c>
      <c r="J851" s="136">
        <v>783</v>
      </c>
      <c r="K851" s="106" t="s">
        <v>1809</v>
      </c>
      <c r="L851" s="136">
        <v>83</v>
      </c>
      <c r="M851" s="106" t="s">
        <v>1810</v>
      </c>
      <c r="N851" s="136">
        <v>57</v>
      </c>
    </row>
    <row r="852" spans="1:14" x14ac:dyDescent="0.25">
      <c r="A852" s="103" t="s">
        <v>1811</v>
      </c>
      <c r="B852" s="120" t="s">
        <v>1812</v>
      </c>
      <c r="C852" s="121">
        <v>0.8</v>
      </c>
      <c r="D852" s="146">
        <v>0.3</v>
      </c>
      <c r="E852" s="103" t="s">
        <v>1813</v>
      </c>
      <c r="F852" s="134">
        <v>209</v>
      </c>
      <c r="G852" s="103" t="s">
        <v>1813</v>
      </c>
      <c r="H852" s="134">
        <v>57</v>
      </c>
      <c r="I852" s="103" t="s">
        <v>1814</v>
      </c>
      <c r="J852" s="134">
        <v>66</v>
      </c>
      <c r="K852" s="103" t="s">
        <v>1815</v>
      </c>
      <c r="L852" s="134">
        <v>10</v>
      </c>
      <c r="M852" s="103" t="s">
        <v>1816</v>
      </c>
      <c r="N852" s="134">
        <v>8</v>
      </c>
    </row>
    <row r="853" spans="1:14" x14ac:dyDescent="0.25">
      <c r="A853" s="106" t="s">
        <v>1817</v>
      </c>
      <c r="B853" s="122" t="s">
        <v>1818</v>
      </c>
      <c r="C853" s="126">
        <v>0.8</v>
      </c>
      <c r="D853" s="122" t="s">
        <v>1819</v>
      </c>
      <c r="E853" s="106" t="s">
        <v>1820</v>
      </c>
      <c r="F853" s="136">
        <v>237</v>
      </c>
      <c r="G853" s="106" t="s">
        <v>1820</v>
      </c>
      <c r="H853" s="136">
        <v>65</v>
      </c>
      <c r="I853" s="106" t="s">
        <v>1809</v>
      </c>
      <c r="J853" s="136">
        <v>75</v>
      </c>
      <c r="K853" s="106" t="s">
        <v>1334</v>
      </c>
      <c r="L853" s="136">
        <v>11</v>
      </c>
      <c r="M853" s="106" t="s">
        <v>1821</v>
      </c>
      <c r="N853" s="136">
        <v>9</v>
      </c>
    </row>
    <row r="854" spans="1:14" x14ac:dyDescent="0.25">
      <c r="A854" s="103" t="s">
        <v>1822</v>
      </c>
      <c r="B854" s="120" t="s">
        <v>1823</v>
      </c>
      <c r="C854" s="121">
        <v>0.8</v>
      </c>
      <c r="D854" s="146">
        <v>0.24</v>
      </c>
      <c r="E854" s="103" t="s">
        <v>1824</v>
      </c>
      <c r="F854" s="134">
        <v>163</v>
      </c>
      <c r="G854" s="103" t="s">
        <v>1824</v>
      </c>
      <c r="H854" s="134">
        <v>44</v>
      </c>
      <c r="I854" s="103" t="s">
        <v>1825</v>
      </c>
      <c r="J854" s="134">
        <v>52</v>
      </c>
      <c r="K854" s="103" t="s">
        <v>1826</v>
      </c>
      <c r="L854" s="134">
        <v>8</v>
      </c>
      <c r="M854" s="103" t="s">
        <v>1827</v>
      </c>
      <c r="N854" s="134">
        <v>6</v>
      </c>
    </row>
    <row r="855" spans="1:14" ht="18" x14ac:dyDescent="0.25">
      <c r="A855" s="106" t="s">
        <v>1828</v>
      </c>
      <c r="B855" s="122" t="s">
        <v>1829</v>
      </c>
      <c r="C855" s="117">
        <v>25</v>
      </c>
      <c r="D855" s="147">
        <v>0.65</v>
      </c>
      <c r="E855" s="106" t="s">
        <v>1830</v>
      </c>
      <c r="F855" s="156">
        <v>11000</v>
      </c>
      <c r="G855" s="106" t="s">
        <v>1831</v>
      </c>
      <c r="H855" s="137">
        <v>5350</v>
      </c>
      <c r="I855" s="106" t="s">
        <v>1832</v>
      </c>
      <c r="J855" s="156">
        <v>10300</v>
      </c>
      <c r="K855" s="106" t="s">
        <v>1203</v>
      </c>
      <c r="L855" s="137">
        <v>4770</v>
      </c>
      <c r="M855" s="106" t="s">
        <v>1833</v>
      </c>
      <c r="N855" s="136">
        <v>1420</v>
      </c>
    </row>
    <row r="856" spans="1:14" ht="18" x14ac:dyDescent="0.25">
      <c r="A856" s="103" t="s">
        <v>1834</v>
      </c>
      <c r="B856" s="120" t="s">
        <v>1835</v>
      </c>
      <c r="C856" s="114">
        <v>12.9</v>
      </c>
      <c r="D856" s="146">
        <v>0.86</v>
      </c>
      <c r="E856" s="103" t="s">
        <v>1836</v>
      </c>
      <c r="F856" s="135">
        <v>8430</v>
      </c>
      <c r="G856" s="103" t="s">
        <v>1837</v>
      </c>
      <c r="H856" s="135">
        <v>2910</v>
      </c>
      <c r="I856" s="103" t="s">
        <v>1479</v>
      </c>
      <c r="J856" s="135">
        <v>6860</v>
      </c>
      <c r="K856" s="103" t="s">
        <v>1838</v>
      </c>
      <c r="L856" s="135">
        <v>1500</v>
      </c>
      <c r="M856" s="103" t="s">
        <v>1839</v>
      </c>
      <c r="N856" s="134">
        <v>442</v>
      </c>
    </row>
    <row r="857" spans="1:14" x14ac:dyDescent="0.25">
      <c r="A857" s="106" t="s">
        <v>1840</v>
      </c>
      <c r="B857" s="122" t="s">
        <v>1841</v>
      </c>
      <c r="C857" s="126">
        <v>1.9</v>
      </c>
      <c r="D857" s="147">
        <v>0.26</v>
      </c>
      <c r="E857" s="106" t="s">
        <v>1842</v>
      </c>
      <c r="F857" s="136">
        <v>668</v>
      </c>
      <c r="G857" s="106" t="s">
        <v>1842</v>
      </c>
      <c r="H857" s="136">
        <v>182</v>
      </c>
      <c r="I857" s="106" t="s">
        <v>1406</v>
      </c>
      <c r="J857" s="136">
        <v>243</v>
      </c>
      <c r="K857" s="106" t="s">
        <v>1843</v>
      </c>
      <c r="L857" s="136">
        <v>32</v>
      </c>
      <c r="M857" s="106" t="s">
        <v>1026</v>
      </c>
      <c r="N857" s="136">
        <v>25</v>
      </c>
    </row>
    <row r="858" spans="1:14" ht="18" x14ac:dyDescent="0.25">
      <c r="A858" s="103" t="s">
        <v>1844</v>
      </c>
      <c r="B858" s="120" t="s">
        <v>1845</v>
      </c>
      <c r="C858" s="114">
        <v>12.9</v>
      </c>
      <c r="D858" s="120" t="s">
        <v>1846</v>
      </c>
      <c r="E858" s="103" t="s">
        <v>1847</v>
      </c>
      <c r="F858" s="135">
        <v>7900</v>
      </c>
      <c r="G858" s="103" t="s">
        <v>1848</v>
      </c>
      <c r="H858" s="135">
        <v>2730</v>
      </c>
      <c r="I858" s="103" t="s">
        <v>1437</v>
      </c>
      <c r="J858" s="135">
        <v>6430</v>
      </c>
      <c r="K858" s="103" t="s">
        <v>1849</v>
      </c>
      <c r="L858" s="135">
        <v>1410</v>
      </c>
      <c r="M858" s="103" t="s">
        <v>1850</v>
      </c>
      <c r="N858" s="134">
        <v>415</v>
      </c>
    </row>
    <row r="859" spans="1:14" ht="18" x14ac:dyDescent="0.25">
      <c r="A859" s="106" t="s">
        <v>1851</v>
      </c>
      <c r="B859" s="122" t="s">
        <v>1852</v>
      </c>
      <c r="C859" s="117">
        <v>12.9</v>
      </c>
      <c r="D859" s="122" t="s">
        <v>1853</v>
      </c>
      <c r="E859" s="106" t="s">
        <v>1854</v>
      </c>
      <c r="F859" s="137">
        <v>8270</v>
      </c>
      <c r="G859" s="106" t="s">
        <v>1855</v>
      </c>
      <c r="H859" s="137">
        <v>2850</v>
      </c>
      <c r="I859" s="106" t="s">
        <v>940</v>
      </c>
      <c r="J859" s="137">
        <v>6730</v>
      </c>
      <c r="K859" s="106" t="s">
        <v>1856</v>
      </c>
      <c r="L859" s="137">
        <v>1480</v>
      </c>
      <c r="M859" s="106" t="s">
        <v>1857</v>
      </c>
      <c r="N859" s="136">
        <v>434</v>
      </c>
    </row>
    <row r="860" spans="1:14" ht="18" x14ac:dyDescent="0.25">
      <c r="A860" s="103" t="s">
        <v>1858</v>
      </c>
      <c r="B860" s="120" t="s">
        <v>1859</v>
      </c>
      <c r="C860" s="114">
        <v>25</v>
      </c>
      <c r="D860" s="120" t="s">
        <v>1860</v>
      </c>
      <c r="E860" s="103" t="s">
        <v>1861</v>
      </c>
      <c r="F860" s="155">
        <v>10900</v>
      </c>
      <c r="G860" s="103" t="s">
        <v>1862</v>
      </c>
      <c r="H860" s="135">
        <v>5300</v>
      </c>
      <c r="I860" s="103" t="s">
        <v>1863</v>
      </c>
      <c r="J860" s="155">
        <v>10200</v>
      </c>
      <c r="K860" s="103" t="s">
        <v>1864</v>
      </c>
      <c r="L860" s="135">
        <v>4730</v>
      </c>
      <c r="M860" s="103" t="s">
        <v>1865</v>
      </c>
      <c r="N860" s="134">
        <v>1400</v>
      </c>
    </row>
    <row r="861" spans="1:14" ht="36" x14ac:dyDescent="0.25">
      <c r="A861" s="128" t="s">
        <v>1866</v>
      </c>
      <c r="B861" s="127" t="s">
        <v>1867</v>
      </c>
      <c r="C861" s="165">
        <v>13.5</v>
      </c>
      <c r="D861" s="127" t="s">
        <v>1868</v>
      </c>
      <c r="E861" s="128" t="s">
        <v>1869</v>
      </c>
      <c r="F861" s="161">
        <v>11100</v>
      </c>
      <c r="G861" s="128" t="s">
        <v>1870</v>
      </c>
      <c r="H861" s="160">
        <v>3890</v>
      </c>
      <c r="I861" s="128" t="s">
        <v>1871</v>
      </c>
      <c r="J861" s="160">
        <v>9110</v>
      </c>
      <c r="K861" s="128" t="s">
        <v>1671</v>
      </c>
      <c r="L861" s="160">
        <v>2120</v>
      </c>
      <c r="M861" s="128" t="s">
        <v>1872</v>
      </c>
      <c r="N861" s="166">
        <v>602</v>
      </c>
    </row>
    <row r="862" spans="1:14" ht="18" x14ac:dyDescent="0.25">
      <c r="A862" s="99" t="s">
        <v>1873</v>
      </c>
      <c r="B862" s="142" t="s">
        <v>1874</v>
      </c>
      <c r="C862" s="132">
        <v>25</v>
      </c>
      <c r="D862" s="142" t="s">
        <v>1875</v>
      </c>
      <c r="E862" s="99" t="s">
        <v>1876</v>
      </c>
      <c r="F862" s="133">
        <v>15100</v>
      </c>
      <c r="G862" s="99" t="s">
        <v>1877</v>
      </c>
      <c r="H862" s="163">
        <v>7330</v>
      </c>
      <c r="I862" s="99" t="s">
        <v>1878</v>
      </c>
      <c r="J862" s="133">
        <v>14100</v>
      </c>
      <c r="K862" s="99" t="s">
        <v>1879</v>
      </c>
      <c r="L862" s="163">
        <v>6530</v>
      </c>
      <c r="M862" s="99" t="s">
        <v>1880</v>
      </c>
      <c r="N862" s="144">
        <v>1940</v>
      </c>
    </row>
    <row r="863" spans="1:14" ht="18" x14ac:dyDescent="0.25">
      <c r="A863" s="103" t="s">
        <v>1881</v>
      </c>
      <c r="B863" s="120" t="s">
        <v>1882</v>
      </c>
      <c r="C863" s="121">
        <v>0.8</v>
      </c>
      <c r="D863" s="120" t="s">
        <v>1883</v>
      </c>
      <c r="E863" s="103" t="s">
        <v>948</v>
      </c>
      <c r="F863" s="134">
        <v>223</v>
      </c>
      <c r="G863" s="103" t="s">
        <v>948</v>
      </c>
      <c r="H863" s="134">
        <v>61</v>
      </c>
      <c r="I863" s="103" t="s">
        <v>1884</v>
      </c>
      <c r="J863" s="134">
        <v>70</v>
      </c>
      <c r="K863" s="103" t="s">
        <v>1885</v>
      </c>
      <c r="L863" s="134">
        <v>10</v>
      </c>
      <c r="M863" s="103" t="s">
        <v>1886</v>
      </c>
      <c r="N863" s="134">
        <v>8</v>
      </c>
    </row>
    <row r="864" spans="1:14" ht="18" x14ac:dyDescent="0.25">
      <c r="A864" s="106" t="s">
        <v>1887</v>
      </c>
      <c r="B864" s="122" t="s">
        <v>1888</v>
      </c>
      <c r="C864" s="106" t="s">
        <v>1889</v>
      </c>
      <c r="D864" s="122" t="s">
        <v>1890</v>
      </c>
      <c r="E864" s="106" t="s">
        <v>1891</v>
      </c>
      <c r="F864" s="138" t="s">
        <v>1113</v>
      </c>
      <c r="G864" s="106" t="s">
        <v>1891</v>
      </c>
      <c r="H864" s="138" t="s">
        <v>1113</v>
      </c>
      <c r="I864" s="106" t="s">
        <v>1892</v>
      </c>
      <c r="J864" s="138" t="s">
        <v>1113</v>
      </c>
      <c r="K864" s="106" t="s">
        <v>1893</v>
      </c>
      <c r="L864" s="138" t="s">
        <v>1113</v>
      </c>
      <c r="M864" s="106" t="s">
        <v>1894</v>
      </c>
      <c r="N864" s="138" t="s">
        <v>1113</v>
      </c>
    </row>
    <row r="865" spans="1:14" ht="18" x14ac:dyDescent="0.25">
      <c r="A865" s="103" t="s">
        <v>1895</v>
      </c>
      <c r="B865" s="120" t="s">
        <v>1896</v>
      </c>
      <c r="C865" s="121">
        <v>6.2</v>
      </c>
      <c r="D865" s="120" t="s">
        <v>1897</v>
      </c>
      <c r="E865" s="103" t="s">
        <v>1898</v>
      </c>
      <c r="F865" s="135">
        <v>3080</v>
      </c>
      <c r="G865" s="103" t="s">
        <v>1899</v>
      </c>
      <c r="H865" s="134">
        <v>871</v>
      </c>
      <c r="I865" s="103" t="s">
        <v>1696</v>
      </c>
      <c r="J865" s="135">
        <v>1880</v>
      </c>
      <c r="K865" s="103" t="s">
        <v>914</v>
      </c>
      <c r="L865" s="134">
        <v>207</v>
      </c>
      <c r="M865" s="103" t="s">
        <v>1900</v>
      </c>
      <c r="N865" s="134">
        <v>122</v>
      </c>
    </row>
    <row r="866" spans="1:14" ht="18" x14ac:dyDescent="0.25">
      <c r="A866" s="106" t="s">
        <v>1901</v>
      </c>
      <c r="B866" s="122" t="s">
        <v>1902</v>
      </c>
      <c r="C866" s="126">
        <v>1</v>
      </c>
      <c r="D866" s="122" t="s">
        <v>1903</v>
      </c>
      <c r="E866" s="106" t="s">
        <v>1904</v>
      </c>
      <c r="F866" s="136">
        <v>204</v>
      </c>
      <c r="G866" s="106" t="s">
        <v>1904</v>
      </c>
      <c r="H866" s="136">
        <v>56</v>
      </c>
      <c r="I866" s="106" t="s">
        <v>1762</v>
      </c>
      <c r="J866" s="136">
        <v>66</v>
      </c>
      <c r="K866" s="106" t="s">
        <v>1905</v>
      </c>
      <c r="L866" s="136">
        <v>10</v>
      </c>
      <c r="M866" s="106" t="s">
        <v>1906</v>
      </c>
      <c r="N866" s="136">
        <v>8</v>
      </c>
    </row>
    <row r="867" spans="1:14" x14ac:dyDescent="0.25">
      <c r="A867" s="103" t="s">
        <v>1907</v>
      </c>
      <c r="B867" s="120" t="s">
        <v>1908</v>
      </c>
      <c r="C867" s="103" t="s">
        <v>1909</v>
      </c>
      <c r="D867" s="120" t="s">
        <v>1910</v>
      </c>
      <c r="E867" s="103" t="s">
        <v>1627</v>
      </c>
      <c r="F867" s="134">
        <v>46</v>
      </c>
      <c r="G867" s="103" t="s">
        <v>1627</v>
      </c>
      <c r="H867" s="134">
        <v>13</v>
      </c>
      <c r="I867" s="103" t="s">
        <v>1911</v>
      </c>
      <c r="J867" s="134">
        <v>14</v>
      </c>
      <c r="K867" s="103" t="s">
        <v>1547</v>
      </c>
      <c r="L867" s="134">
        <v>2</v>
      </c>
      <c r="M867" s="103" t="s">
        <v>1912</v>
      </c>
      <c r="N867" s="134">
        <v>2</v>
      </c>
    </row>
    <row r="868" spans="1:14" x14ac:dyDescent="0.25">
      <c r="A868" s="106" t="s">
        <v>1913</v>
      </c>
      <c r="B868" s="122" t="s">
        <v>1914</v>
      </c>
      <c r="C868" s="126">
        <v>1.1000000000000001</v>
      </c>
      <c r="D868" s="122" t="s">
        <v>1915</v>
      </c>
      <c r="E868" s="106" t="s">
        <v>1195</v>
      </c>
      <c r="F868" s="136">
        <v>528</v>
      </c>
      <c r="G868" s="106" t="s">
        <v>1195</v>
      </c>
      <c r="H868" s="136">
        <v>144</v>
      </c>
      <c r="I868" s="106" t="s">
        <v>1916</v>
      </c>
      <c r="J868" s="136">
        <v>173</v>
      </c>
      <c r="K868" s="106" t="s">
        <v>1917</v>
      </c>
      <c r="L868" s="136">
        <v>25</v>
      </c>
      <c r="M868" s="106" t="s">
        <v>1918</v>
      </c>
      <c r="N868" s="136">
        <v>20</v>
      </c>
    </row>
    <row r="869" spans="1:14" x14ac:dyDescent="0.25">
      <c r="A869" s="103" t="s">
        <v>1919</v>
      </c>
      <c r="B869" s="120" t="s">
        <v>1920</v>
      </c>
      <c r="C869" s="121">
        <v>0.9</v>
      </c>
      <c r="D869" s="120" t="s">
        <v>1921</v>
      </c>
      <c r="E869" s="103" t="s">
        <v>1922</v>
      </c>
      <c r="F869" s="134">
        <v>479</v>
      </c>
      <c r="G869" s="103" t="s">
        <v>1922</v>
      </c>
      <c r="H869" s="134">
        <v>130</v>
      </c>
      <c r="I869" s="103" t="s">
        <v>1923</v>
      </c>
      <c r="J869" s="134">
        <v>153</v>
      </c>
      <c r="K869" s="103" t="s">
        <v>1281</v>
      </c>
      <c r="L869" s="134">
        <v>22</v>
      </c>
      <c r="M869" s="103" t="s">
        <v>1924</v>
      </c>
      <c r="N869" s="134">
        <v>18</v>
      </c>
    </row>
    <row r="870" spans="1:14" x14ac:dyDescent="0.25">
      <c r="A870" s="106" t="s">
        <v>1925</v>
      </c>
      <c r="B870" s="122" t="s">
        <v>1926</v>
      </c>
      <c r="C870" s="126">
        <v>3.3</v>
      </c>
      <c r="D870" s="122" t="s">
        <v>1927</v>
      </c>
      <c r="E870" s="106" t="s">
        <v>1767</v>
      </c>
      <c r="F870" s="137">
        <v>2260</v>
      </c>
      <c r="G870" s="106" t="s">
        <v>1928</v>
      </c>
      <c r="H870" s="136">
        <v>617</v>
      </c>
      <c r="I870" s="106" t="s">
        <v>1929</v>
      </c>
      <c r="J870" s="137">
        <v>1010</v>
      </c>
      <c r="K870" s="106" t="s">
        <v>1930</v>
      </c>
      <c r="L870" s="136">
        <v>115</v>
      </c>
      <c r="M870" s="106" t="s">
        <v>1931</v>
      </c>
      <c r="N870" s="136">
        <v>86</v>
      </c>
    </row>
    <row r="871" spans="1:14" x14ac:dyDescent="0.25">
      <c r="A871" s="103" t="s">
        <v>1932</v>
      </c>
      <c r="B871" s="120" t="s">
        <v>1933</v>
      </c>
      <c r="C871" s="121">
        <v>4.4000000000000004</v>
      </c>
      <c r="D871" s="120" t="s">
        <v>1934</v>
      </c>
      <c r="E871" s="103" t="s">
        <v>1935</v>
      </c>
      <c r="F871" s="135">
        <v>2730</v>
      </c>
      <c r="G871" s="103" t="s">
        <v>1936</v>
      </c>
      <c r="H871" s="134">
        <v>751</v>
      </c>
      <c r="I871" s="103" t="s">
        <v>1937</v>
      </c>
      <c r="J871" s="135">
        <v>1400</v>
      </c>
      <c r="K871" s="103" t="s">
        <v>1938</v>
      </c>
      <c r="L871" s="134">
        <v>150</v>
      </c>
      <c r="M871" s="103" t="s">
        <v>1588</v>
      </c>
      <c r="N871" s="134">
        <v>105</v>
      </c>
    </row>
    <row r="872" spans="1:14" ht="18" x14ac:dyDescent="0.25">
      <c r="A872" s="106" t="s">
        <v>1939</v>
      </c>
      <c r="B872" s="122" t="s">
        <v>1940</v>
      </c>
      <c r="C872" s="126">
        <v>2</v>
      </c>
      <c r="D872" s="147">
        <v>0.28999999999999998</v>
      </c>
      <c r="E872" s="106" t="s">
        <v>1941</v>
      </c>
      <c r="F872" s="136">
        <v>815</v>
      </c>
      <c r="G872" s="106" t="s">
        <v>1941</v>
      </c>
      <c r="H872" s="136">
        <v>222</v>
      </c>
      <c r="I872" s="106" t="s">
        <v>1683</v>
      </c>
      <c r="J872" s="136">
        <v>301</v>
      </c>
      <c r="K872" s="106" t="s">
        <v>1942</v>
      </c>
      <c r="L872" s="136">
        <v>39</v>
      </c>
      <c r="M872" s="106" t="s">
        <v>1943</v>
      </c>
      <c r="N872" s="136">
        <v>31</v>
      </c>
    </row>
    <row r="873" spans="1:14" ht="18" x14ac:dyDescent="0.25">
      <c r="A873" s="103" t="s">
        <v>1944</v>
      </c>
      <c r="B873" s="120" t="s">
        <v>1945</v>
      </c>
      <c r="C873" s="121">
        <v>2</v>
      </c>
      <c r="D873" s="146">
        <v>0.56000000000000005</v>
      </c>
      <c r="E873" s="103" t="s">
        <v>1168</v>
      </c>
      <c r="F873" s="134">
        <v>868</v>
      </c>
      <c r="G873" s="103" t="s">
        <v>1168</v>
      </c>
      <c r="H873" s="134">
        <v>236</v>
      </c>
      <c r="I873" s="103" t="s">
        <v>1946</v>
      </c>
      <c r="J873" s="134">
        <v>320</v>
      </c>
      <c r="K873" s="103" t="s">
        <v>1947</v>
      </c>
      <c r="L873" s="134">
        <v>42</v>
      </c>
      <c r="M873" s="103" t="s">
        <v>1171</v>
      </c>
      <c r="N873" s="134">
        <v>33</v>
      </c>
    </row>
    <row r="874" spans="1:14" ht="18" x14ac:dyDescent="0.25">
      <c r="A874" s="106" t="s">
        <v>1948</v>
      </c>
      <c r="B874" s="122" t="s">
        <v>1949</v>
      </c>
      <c r="C874" s="126">
        <v>2</v>
      </c>
      <c r="D874" s="147">
        <v>0.76</v>
      </c>
      <c r="E874" s="106" t="s">
        <v>1941</v>
      </c>
      <c r="F874" s="136">
        <v>812</v>
      </c>
      <c r="G874" s="106" t="s">
        <v>1941</v>
      </c>
      <c r="H874" s="136">
        <v>221</v>
      </c>
      <c r="I874" s="106" t="s">
        <v>1950</v>
      </c>
      <c r="J874" s="136">
        <v>299</v>
      </c>
      <c r="K874" s="106" t="s">
        <v>1951</v>
      </c>
      <c r="L874" s="136">
        <v>39</v>
      </c>
      <c r="M874" s="106" t="s">
        <v>1952</v>
      </c>
      <c r="N874" s="136">
        <v>31</v>
      </c>
    </row>
    <row r="875" spans="1:14" ht="18" x14ac:dyDescent="0.25">
      <c r="A875" s="103" t="s">
        <v>1953</v>
      </c>
      <c r="B875" s="120" t="s">
        <v>1954</v>
      </c>
      <c r="C875" s="114">
        <v>40</v>
      </c>
      <c r="D875" s="146">
        <v>0.48</v>
      </c>
      <c r="E875" s="103" t="s">
        <v>1955</v>
      </c>
      <c r="F875" s="135">
        <v>7170</v>
      </c>
      <c r="G875" s="103" t="s">
        <v>1956</v>
      </c>
      <c r="H875" s="135">
        <v>4550</v>
      </c>
      <c r="I875" s="103" t="s">
        <v>1957</v>
      </c>
      <c r="J875" s="135">
        <v>7090</v>
      </c>
      <c r="K875" s="103" t="s">
        <v>1958</v>
      </c>
      <c r="L875" s="135">
        <v>4690</v>
      </c>
      <c r="M875" s="103" t="s">
        <v>1326</v>
      </c>
      <c r="N875" s="134">
        <v>2040</v>
      </c>
    </row>
    <row r="876" spans="1:14" ht="18" x14ac:dyDescent="0.25">
      <c r="A876" s="106" t="s">
        <v>1959</v>
      </c>
      <c r="B876" s="122" t="s">
        <v>1960</v>
      </c>
      <c r="C876" s="106" t="s">
        <v>1961</v>
      </c>
      <c r="D876" s="147">
        <v>0.06</v>
      </c>
      <c r="E876" s="106" t="s">
        <v>1962</v>
      </c>
      <c r="F876" s="136">
        <v>2</v>
      </c>
      <c r="G876" s="106" t="s">
        <v>1962</v>
      </c>
      <c r="H876" s="138" t="s">
        <v>1113</v>
      </c>
      <c r="I876" s="106" t="s">
        <v>1963</v>
      </c>
      <c r="J876" s="138" t="s">
        <v>1113</v>
      </c>
      <c r="K876" s="106" t="s">
        <v>1964</v>
      </c>
      <c r="L876" s="138" t="s">
        <v>1113</v>
      </c>
      <c r="M876" s="106" t="s">
        <v>1965</v>
      </c>
      <c r="N876" s="138" t="s">
        <v>1113</v>
      </c>
    </row>
    <row r="877" spans="1:14" ht="18" x14ac:dyDescent="0.25">
      <c r="A877" s="103" t="s">
        <v>1966</v>
      </c>
      <c r="B877" s="120" t="s">
        <v>1967</v>
      </c>
      <c r="C877" s="103" t="s">
        <v>1961</v>
      </c>
      <c r="D877" s="146">
        <v>7.0000000000000007E-2</v>
      </c>
      <c r="E877" s="103" t="s">
        <v>1968</v>
      </c>
      <c r="F877" s="134">
        <v>1</v>
      </c>
      <c r="G877" s="103" t="s">
        <v>1968</v>
      </c>
      <c r="H877" s="139" t="s">
        <v>1113</v>
      </c>
      <c r="I877" s="103" t="s">
        <v>1969</v>
      </c>
      <c r="J877" s="139" t="s">
        <v>1113</v>
      </c>
      <c r="K877" s="103" t="s">
        <v>1970</v>
      </c>
      <c r="L877" s="139" t="s">
        <v>1113</v>
      </c>
      <c r="M877" s="103" t="s">
        <v>1971</v>
      </c>
      <c r="N877" s="139" t="s">
        <v>1113</v>
      </c>
    </row>
    <row r="878" spans="1:14" ht="18" x14ac:dyDescent="0.25">
      <c r="A878" s="122" t="s">
        <v>1972</v>
      </c>
      <c r="B878" s="122" t="s">
        <v>1973</v>
      </c>
      <c r="C878" s="106" t="s">
        <v>1961</v>
      </c>
      <c r="D878" s="147">
        <v>0.05</v>
      </c>
      <c r="E878" s="106" t="s">
        <v>1974</v>
      </c>
      <c r="F878" s="138" t="s">
        <v>1113</v>
      </c>
      <c r="G878" s="106" t="s">
        <v>1974</v>
      </c>
      <c r="H878" s="138" t="s">
        <v>1113</v>
      </c>
      <c r="I878" s="106" t="s">
        <v>1646</v>
      </c>
      <c r="J878" s="138" t="s">
        <v>1113</v>
      </c>
      <c r="K878" s="106" t="s">
        <v>1975</v>
      </c>
      <c r="L878" s="138" t="s">
        <v>1113</v>
      </c>
      <c r="M878" s="106" t="s">
        <v>1976</v>
      </c>
      <c r="N878" s="138" t="s">
        <v>1113</v>
      </c>
    </row>
    <row r="879" spans="1:14" ht="18" x14ac:dyDescent="0.25">
      <c r="A879" s="103" t="s">
        <v>1977</v>
      </c>
      <c r="B879" s="120" t="s">
        <v>1978</v>
      </c>
      <c r="C879" s="121">
        <v>1.4</v>
      </c>
      <c r="D879" s="146">
        <v>0.21</v>
      </c>
      <c r="E879" s="103" t="s">
        <v>1979</v>
      </c>
      <c r="F879" s="134">
        <v>449</v>
      </c>
      <c r="G879" s="103" t="s">
        <v>1979</v>
      </c>
      <c r="H879" s="134">
        <v>122</v>
      </c>
      <c r="I879" s="103" t="s">
        <v>1923</v>
      </c>
      <c r="J879" s="134">
        <v>153</v>
      </c>
      <c r="K879" s="103" t="s">
        <v>1060</v>
      </c>
      <c r="L879" s="134">
        <v>21</v>
      </c>
      <c r="M879" s="103" t="s">
        <v>1980</v>
      </c>
      <c r="N879" s="134">
        <v>17</v>
      </c>
    </row>
    <row r="880" spans="1:14" ht="18" x14ac:dyDescent="0.25">
      <c r="A880" s="106" t="s">
        <v>1981</v>
      </c>
      <c r="B880" s="122" t="s">
        <v>1982</v>
      </c>
      <c r="C880" s="117">
        <v>800</v>
      </c>
      <c r="D880" s="147">
        <v>0.65</v>
      </c>
      <c r="E880" s="106" t="s">
        <v>1983</v>
      </c>
      <c r="F880" s="137">
        <v>7500</v>
      </c>
      <c r="G880" s="106" t="s">
        <v>1984</v>
      </c>
      <c r="H880" s="137">
        <v>9710</v>
      </c>
      <c r="I880" s="106" t="s">
        <v>1985</v>
      </c>
      <c r="J880" s="137">
        <v>8070</v>
      </c>
      <c r="K880" s="106" t="s">
        <v>1986</v>
      </c>
      <c r="L880" s="137">
        <v>9910</v>
      </c>
      <c r="M880" s="106" t="s">
        <v>1574</v>
      </c>
      <c r="N880" s="156">
        <v>11300</v>
      </c>
    </row>
    <row r="881" spans="1:14" x14ac:dyDescent="0.25">
      <c r="A881" s="103" t="s">
        <v>1987</v>
      </c>
      <c r="B881" s="120" t="s">
        <v>1988</v>
      </c>
      <c r="C881" s="103" t="s">
        <v>1989</v>
      </c>
      <c r="D881" s="146">
        <v>0.02</v>
      </c>
      <c r="E881" s="103" t="s">
        <v>1990</v>
      </c>
      <c r="F881" s="139" t="s">
        <v>1113</v>
      </c>
      <c r="G881" s="103" t="s">
        <v>1990</v>
      </c>
      <c r="H881" s="139" t="s">
        <v>1113</v>
      </c>
      <c r="I881" s="103" t="s">
        <v>1991</v>
      </c>
      <c r="J881" s="139" t="s">
        <v>1113</v>
      </c>
      <c r="K881" s="103" t="s">
        <v>1992</v>
      </c>
      <c r="L881" s="139" t="s">
        <v>1113</v>
      </c>
      <c r="M881" s="103" t="s">
        <v>1993</v>
      </c>
      <c r="N881" s="139" t="s">
        <v>1113</v>
      </c>
    </row>
    <row r="882" spans="1:14" x14ac:dyDescent="0.25">
      <c r="A882" s="106" t="s">
        <v>1994</v>
      </c>
      <c r="B882" s="122" t="s">
        <v>1995</v>
      </c>
      <c r="C882" s="126">
        <v>3.5</v>
      </c>
      <c r="D882" s="122" t="s">
        <v>1996</v>
      </c>
      <c r="E882" s="106" t="s">
        <v>1997</v>
      </c>
      <c r="F882" s="137">
        <v>2150</v>
      </c>
      <c r="G882" s="106" t="s">
        <v>1998</v>
      </c>
      <c r="H882" s="136">
        <v>588</v>
      </c>
      <c r="I882" s="106" t="s">
        <v>1999</v>
      </c>
      <c r="J882" s="136">
        <v>984</v>
      </c>
      <c r="K882" s="106" t="s">
        <v>2000</v>
      </c>
      <c r="L882" s="136">
        <v>111</v>
      </c>
      <c r="M882" s="106" t="s">
        <v>2001</v>
      </c>
      <c r="N882" s="136">
        <v>82</v>
      </c>
    </row>
    <row r="883" spans="1:14" x14ac:dyDescent="0.25">
      <c r="A883" s="103" t="s">
        <v>2002</v>
      </c>
      <c r="B883" s="120" t="s">
        <v>2003</v>
      </c>
      <c r="C883" s="121">
        <v>3.5</v>
      </c>
      <c r="D883" s="120" t="s">
        <v>2004</v>
      </c>
      <c r="E883" s="103" t="s">
        <v>1579</v>
      </c>
      <c r="F883" s="135">
        <v>2130</v>
      </c>
      <c r="G883" s="103" t="s">
        <v>2005</v>
      </c>
      <c r="H883" s="134">
        <v>580</v>
      </c>
      <c r="I883" s="103" t="s">
        <v>2006</v>
      </c>
      <c r="J883" s="134">
        <v>971</v>
      </c>
      <c r="K883" s="103" t="s">
        <v>2007</v>
      </c>
      <c r="L883" s="134">
        <v>110</v>
      </c>
      <c r="M883" s="103" t="s">
        <v>2008</v>
      </c>
      <c r="N883" s="134">
        <v>81</v>
      </c>
    </row>
    <row r="884" spans="1:14" ht="18" x14ac:dyDescent="0.25">
      <c r="A884" s="106" t="s">
        <v>2009</v>
      </c>
      <c r="B884" s="122" t="s">
        <v>2010</v>
      </c>
      <c r="C884" s="126">
        <v>2.6</v>
      </c>
      <c r="D884" s="122" t="s">
        <v>2011</v>
      </c>
      <c r="E884" s="106" t="s">
        <v>1362</v>
      </c>
      <c r="F884" s="137">
        <v>1380</v>
      </c>
      <c r="G884" s="106" t="s">
        <v>1362</v>
      </c>
      <c r="H884" s="136">
        <v>376</v>
      </c>
      <c r="I884" s="106" t="s">
        <v>2012</v>
      </c>
      <c r="J884" s="136">
        <v>555</v>
      </c>
      <c r="K884" s="106" t="s">
        <v>2013</v>
      </c>
      <c r="L884" s="136">
        <v>68</v>
      </c>
      <c r="M884" s="106" t="s">
        <v>2014</v>
      </c>
      <c r="N884" s="136">
        <v>52</v>
      </c>
    </row>
    <row r="885" spans="1:14" ht="18" x14ac:dyDescent="0.25">
      <c r="A885" s="103" t="s">
        <v>2015</v>
      </c>
      <c r="B885" s="120" t="s">
        <v>2016</v>
      </c>
      <c r="C885" s="121">
        <v>3</v>
      </c>
      <c r="D885" s="120" t="s">
        <v>2017</v>
      </c>
      <c r="E885" s="103" t="s">
        <v>2018</v>
      </c>
      <c r="F885" s="135">
        <v>1440</v>
      </c>
      <c r="G885" s="103" t="s">
        <v>2018</v>
      </c>
      <c r="H885" s="134">
        <v>392</v>
      </c>
      <c r="I885" s="103" t="s">
        <v>2019</v>
      </c>
      <c r="J885" s="134">
        <v>613</v>
      </c>
      <c r="K885" s="103" t="s">
        <v>2020</v>
      </c>
      <c r="L885" s="134">
        <v>72</v>
      </c>
      <c r="M885" s="103" t="s">
        <v>2021</v>
      </c>
      <c r="N885" s="134">
        <v>54</v>
      </c>
    </row>
    <row r="886" spans="1:14" x14ac:dyDescent="0.25">
      <c r="A886" s="106" t="s">
        <v>2022</v>
      </c>
      <c r="B886" s="122" t="s">
        <v>2023</v>
      </c>
      <c r="C886" s="126">
        <v>0.4</v>
      </c>
      <c r="D886" s="122" t="s">
        <v>2024</v>
      </c>
      <c r="E886" s="106" t="s">
        <v>2025</v>
      </c>
      <c r="F886" s="136">
        <v>123</v>
      </c>
      <c r="G886" s="106" t="s">
        <v>2025</v>
      </c>
      <c r="H886" s="136">
        <v>33</v>
      </c>
      <c r="I886" s="106" t="s">
        <v>2026</v>
      </c>
      <c r="J886" s="136">
        <v>37</v>
      </c>
      <c r="K886" s="106" t="s">
        <v>2027</v>
      </c>
      <c r="L886" s="136">
        <v>6</v>
      </c>
      <c r="M886" s="106" t="s">
        <v>2028</v>
      </c>
      <c r="N886" s="136">
        <v>5</v>
      </c>
    </row>
    <row r="887" spans="1:14" ht="18" x14ac:dyDescent="0.25">
      <c r="A887" s="103" t="s">
        <v>2029</v>
      </c>
      <c r="B887" s="120" t="s">
        <v>2030</v>
      </c>
      <c r="C887" s="121">
        <v>0.3</v>
      </c>
      <c r="D887" s="120" t="s">
        <v>2031</v>
      </c>
      <c r="E887" s="103" t="s">
        <v>2032</v>
      </c>
      <c r="F887" s="134">
        <v>64</v>
      </c>
      <c r="G887" s="103" t="s">
        <v>2032</v>
      </c>
      <c r="H887" s="134">
        <v>17</v>
      </c>
      <c r="I887" s="103" t="s">
        <v>1060</v>
      </c>
      <c r="J887" s="134">
        <v>19</v>
      </c>
      <c r="K887" s="103" t="s">
        <v>2033</v>
      </c>
      <c r="L887" s="134">
        <v>3</v>
      </c>
      <c r="M887" s="103" t="s">
        <v>2034</v>
      </c>
      <c r="N887" s="134">
        <v>2</v>
      </c>
    </row>
    <row r="888" spans="1:14" x14ac:dyDescent="0.25">
      <c r="A888" s="106" t="s">
        <v>2035</v>
      </c>
      <c r="B888" s="122" t="s">
        <v>2036</v>
      </c>
      <c r="C888" s="126">
        <v>3.2</v>
      </c>
      <c r="D888" s="122" t="s">
        <v>1819</v>
      </c>
      <c r="E888" s="106" t="s">
        <v>2037</v>
      </c>
      <c r="F888" s="137">
        <v>1720</v>
      </c>
      <c r="G888" s="106" t="s">
        <v>2038</v>
      </c>
      <c r="H888" s="136">
        <v>470</v>
      </c>
      <c r="I888" s="106" t="s">
        <v>1363</v>
      </c>
      <c r="J888" s="136">
        <v>755</v>
      </c>
      <c r="K888" s="106" t="s">
        <v>2039</v>
      </c>
      <c r="L888" s="136">
        <v>87</v>
      </c>
      <c r="M888" s="106" t="s">
        <v>1656</v>
      </c>
      <c r="N888" s="136">
        <v>65</v>
      </c>
    </row>
    <row r="889" spans="1:14" ht="15.75" x14ac:dyDescent="0.25">
      <c r="A889" s="103" t="s">
        <v>2040</v>
      </c>
      <c r="B889" s="120" t="s">
        <v>2041</v>
      </c>
      <c r="C889" s="121">
        <v>3.2</v>
      </c>
      <c r="D889" s="120" t="s">
        <v>2042</v>
      </c>
      <c r="E889" s="103" t="s">
        <v>2043</v>
      </c>
      <c r="F889" s="135">
        <v>1220</v>
      </c>
      <c r="G889" s="103" t="s">
        <v>2043</v>
      </c>
      <c r="H889" s="134">
        <v>333</v>
      </c>
      <c r="I889" s="103" t="s">
        <v>2044</v>
      </c>
      <c r="J889" s="134">
        <v>535</v>
      </c>
      <c r="K889" s="103" t="s">
        <v>2045</v>
      </c>
      <c r="L889" s="134">
        <v>62</v>
      </c>
      <c r="M889" s="103" t="s">
        <v>2046</v>
      </c>
      <c r="N889" s="134">
        <v>46</v>
      </c>
    </row>
    <row r="890" spans="1:14" ht="18" x14ac:dyDescent="0.25">
      <c r="A890" s="106" t="s">
        <v>2047</v>
      </c>
      <c r="B890" s="122" t="s">
        <v>2048</v>
      </c>
      <c r="C890" s="106" t="s">
        <v>2049</v>
      </c>
      <c r="D890" s="122" t="s">
        <v>2050</v>
      </c>
      <c r="E890" s="106" t="s">
        <v>2051</v>
      </c>
      <c r="F890" s="136">
        <v>6</v>
      </c>
      <c r="G890" s="106" t="s">
        <v>2051</v>
      </c>
      <c r="H890" s="136">
        <v>2</v>
      </c>
      <c r="I890" s="106" t="s">
        <v>2052</v>
      </c>
      <c r="J890" s="136">
        <v>2</v>
      </c>
      <c r="K890" s="106" t="s">
        <v>2053</v>
      </c>
      <c r="L890" s="138" t="s">
        <v>1113</v>
      </c>
      <c r="M890" s="106" t="s">
        <v>2054</v>
      </c>
      <c r="N890" s="138" t="s">
        <v>1113</v>
      </c>
    </row>
    <row r="891" spans="1:14" ht="18" x14ac:dyDescent="0.25">
      <c r="A891" s="103" t="s">
        <v>2055</v>
      </c>
      <c r="B891" s="120" t="s">
        <v>2056</v>
      </c>
      <c r="C891" s="103" t="s">
        <v>2049</v>
      </c>
      <c r="D891" s="120" t="s">
        <v>2057</v>
      </c>
      <c r="E891" s="103" t="s">
        <v>2058</v>
      </c>
      <c r="F891" s="134">
        <v>6</v>
      </c>
      <c r="G891" s="103" t="s">
        <v>2058</v>
      </c>
      <c r="H891" s="134">
        <v>2</v>
      </c>
      <c r="I891" s="103" t="s">
        <v>2059</v>
      </c>
      <c r="J891" s="134">
        <v>2</v>
      </c>
      <c r="K891" s="103" t="s">
        <v>1353</v>
      </c>
      <c r="L891" s="139" t="s">
        <v>1113</v>
      </c>
      <c r="M891" s="103" t="s">
        <v>2060</v>
      </c>
      <c r="N891" s="139" t="s">
        <v>1113</v>
      </c>
    </row>
    <row r="892" spans="1:14" ht="18" x14ac:dyDescent="0.25">
      <c r="A892" s="106" t="s">
        <v>2061</v>
      </c>
      <c r="B892" s="122" t="s">
        <v>2062</v>
      </c>
      <c r="C892" s="106" t="s">
        <v>2049</v>
      </c>
      <c r="D892" s="122" t="s">
        <v>2063</v>
      </c>
      <c r="E892" s="106" t="s">
        <v>912</v>
      </c>
      <c r="F892" s="136">
        <v>8</v>
      </c>
      <c r="G892" s="106" t="s">
        <v>912</v>
      </c>
      <c r="H892" s="136">
        <v>2</v>
      </c>
      <c r="I892" s="106" t="s">
        <v>2064</v>
      </c>
      <c r="J892" s="136">
        <v>2</v>
      </c>
      <c r="K892" s="106" t="s">
        <v>2065</v>
      </c>
      <c r="L892" s="138" t="s">
        <v>1113</v>
      </c>
      <c r="M892" s="106" t="s">
        <v>2066</v>
      </c>
      <c r="N892" s="138" t="s">
        <v>1113</v>
      </c>
    </row>
    <row r="893" spans="1:14" x14ac:dyDescent="0.25">
      <c r="A893" s="109" t="s">
        <v>2067</v>
      </c>
      <c r="B893" s="123" t="s">
        <v>2068</v>
      </c>
      <c r="C893" s="109" t="s">
        <v>2049</v>
      </c>
      <c r="D893" s="123" t="s">
        <v>2069</v>
      </c>
      <c r="E893" s="109" t="s">
        <v>2070</v>
      </c>
      <c r="F893" s="140">
        <v>8</v>
      </c>
      <c r="G893" s="109" t="s">
        <v>2070</v>
      </c>
      <c r="H893" s="140">
        <v>2</v>
      </c>
      <c r="I893" s="109" t="s">
        <v>2071</v>
      </c>
      <c r="J893" s="140">
        <v>2</v>
      </c>
      <c r="K893" s="109" t="s">
        <v>2072</v>
      </c>
      <c r="L893" s="141" t="s">
        <v>1113</v>
      </c>
      <c r="M893" s="109" t="s">
        <v>2073</v>
      </c>
      <c r="N893" s="141" t="s">
        <v>1113</v>
      </c>
    </row>
    <row r="894" spans="1:14" x14ac:dyDescent="0.25">
      <c r="A894" s="99" t="s">
        <v>2074</v>
      </c>
      <c r="B894" s="142" t="s">
        <v>2075</v>
      </c>
      <c r="C894" s="112">
        <v>1.8</v>
      </c>
      <c r="D894" s="142" t="s">
        <v>2069</v>
      </c>
      <c r="E894" s="99" t="s">
        <v>2076</v>
      </c>
      <c r="F894" s="144">
        <v>350</v>
      </c>
      <c r="G894" s="99" t="s">
        <v>2076</v>
      </c>
      <c r="H894" s="144">
        <v>95</v>
      </c>
      <c r="I894" s="99" t="s">
        <v>2077</v>
      </c>
      <c r="J894" s="144">
        <v>126</v>
      </c>
      <c r="K894" s="99" t="s">
        <v>2078</v>
      </c>
      <c r="L894" s="144">
        <v>17</v>
      </c>
      <c r="M894" s="99" t="s">
        <v>2079</v>
      </c>
      <c r="N894" s="144">
        <v>13</v>
      </c>
    </row>
    <row r="895" spans="1:14" x14ac:dyDescent="0.25">
      <c r="A895" s="103" t="s">
        <v>2080</v>
      </c>
      <c r="B895" s="120" t="s">
        <v>2081</v>
      </c>
      <c r="C895" s="121">
        <v>0.3</v>
      </c>
      <c r="D895" s="120" t="s">
        <v>2082</v>
      </c>
      <c r="E895" s="103" t="s">
        <v>2083</v>
      </c>
      <c r="F895" s="134">
        <v>99</v>
      </c>
      <c r="G895" s="103" t="s">
        <v>2083</v>
      </c>
      <c r="H895" s="134">
        <v>27</v>
      </c>
      <c r="I895" s="103" t="s">
        <v>2084</v>
      </c>
      <c r="J895" s="134">
        <v>30</v>
      </c>
      <c r="K895" s="103" t="s">
        <v>2085</v>
      </c>
      <c r="L895" s="134">
        <v>5</v>
      </c>
      <c r="M895" s="103" t="s">
        <v>2086</v>
      </c>
      <c r="N895" s="134">
        <v>4</v>
      </c>
    </row>
    <row r="896" spans="1:14" ht="18" x14ac:dyDescent="0.25">
      <c r="A896" s="106" t="s">
        <v>2087</v>
      </c>
      <c r="B896" s="122" t="s">
        <v>2088</v>
      </c>
      <c r="C896" s="126">
        <v>0.3</v>
      </c>
      <c r="D896" s="122" t="s">
        <v>2089</v>
      </c>
      <c r="E896" s="106" t="s">
        <v>2090</v>
      </c>
      <c r="F896" s="136">
        <v>113</v>
      </c>
      <c r="G896" s="106" t="s">
        <v>2090</v>
      </c>
      <c r="H896" s="136">
        <v>31</v>
      </c>
      <c r="I896" s="106" t="s">
        <v>2091</v>
      </c>
      <c r="J896" s="136">
        <v>34</v>
      </c>
      <c r="K896" s="106" t="s">
        <v>2092</v>
      </c>
      <c r="L896" s="136">
        <v>5</v>
      </c>
      <c r="M896" s="106" t="s">
        <v>2093</v>
      </c>
      <c r="N896" s="136">
        <v>4</v>
      </c>
    </row>
    <row r="897" spans="1:14" ht="18" x14ac:dyDescent="0.25">
      <c r="A897" s="103" t="s">
        <v>2094</v>
      </c>
      <c r="B897" s="120" t="s">
        <v>2095</v>
      </c>
      <c r="C897" s="103" t="s">
        <v>2049</v>
      </c>
      <c r="D897" s="120" t="s">
        <v>2096</v>
      </c>
      <c r="E897" s="103" t="s">
        <v>2097</v>
      </c>
      <c r="F897" s="134">
        <v>5</v>
      </c>
      <c r="G897" s="103" t="s">
        <v>2097</v>
      </c>
      <c r="H897" s="134">
        <v>1</v>
      </c>
      <c r="I897" s="103" t="s">
        <v>2098</v>
      </c>
      <c r="J897" s="134">
        <v>1</v>
      </c>
      <c r="K897" s="103" t="s">
        <v>2099</v>
      </c>
      <c r="L897" s="139" t="s">
        <v>1113</v>
      </c>
      <c r="M897" s="103" t="s">
        <v>2100</v>
      </c>
      <c r="N897" s="139" t="s">
        <v>1113</v>
      </c>
    </row>
    <row r="898" spans="1:14" ht="18" x14ac:dyDescent="0.25">
      <c r="A898" s="106" t="s">
        <v>2101</v>
      </c>
      <c r="B898" s="122" t="s">
        <v>2102</v>
      </c>
      <c r="C898" s="106" t="s">
        <v>2103</v>
      </c>
      <c r="D898" s="122" t="s">
        <v>2104</v>
      </c>
      <c r="E898" s="106" t="s">
        <v>2105</v>
      </c>
      <c r="F898" s="136">
        <v>25</v>
      </c>
      <c r="G898" s="106" t="s">
        <v>2105</v>
      </c>
      <c r="H898" s="136">
        <v>7</v>
      </c>
      <c r="I898" s="106" t="s">
        <v>2106</v>
      </c>
      <c r="J898" s="136">
        <v>7</v>
      </c>
      <c r="K898" s="106" t="s">
        <v>2107</v>
      </c>
      <c r="L898" s="136">
        <v>1</v>
      </c>
      <c r="M898" s="106" t="s">
        <v>2108</v>
      </c>
      <c r="N898" s="138" t="s">
        <v>1113</v>
      </c>
    </row>
    <row r="899" spans="1:14" x14ac:dyDescent="0.25">
      <c r="A899" s="103" t="s">
        <v>2109</v>
      </c>
      <c r="B899" s="120" t="s">
        <v>2110</v>
      </c>
      <c r="C899" s="121">
        <v>0.6</v>
      </c>
      <c r="D899" s="120" t="s">
        <v>2111</v>
      </c>
      <c r="E899" s="103" t="s">
        <v>2112</v>
      </c>
      <c r="F899" s="134">
        <v>192</v>
      </c>
      <c r="G899" s="103" t="s">
        <v>2112</v>
      </c>
      <c r="H899" s="134">
        <v>52</v>
      </c>
      <c r="I899" s="103" t="s">
        <v>2113</v>
      </c>
      <c r="J899" s="134">
        <v>60</v>
      </c>
      <c r="K899" s="103" t="s">
        <v>2114</v>
      </c>
      <c r="L899" s="134">
        <v>9</v>
      </c>
      <c r="M899" s="103" t="s">
        <v>2115</v>
      </c>
      <c r="N899" s="134">
        <v>7</v>
      </c>
    </row>
    <row r="900" spans="1:14" x14ac:dyDescent="0.25">
      <c r="A900" s="106" t="s">
        <v>2116</v>
      </c>
      <c r="B900" s="122" t="s">
        <v>2117</v>
      </c>
      <c r="C900" s="106" t="s">
        <v>2118</v>
      </c>
      <c r="D900" s="122" t="s">
        <v>2096</v>
      </c>
      <c r="E900" s="106" t="s">
        <v>2119</v>
      </c>
      <c r="F900" s="136">
        <v>12</v>
      </c>
      <c r="G900" s="106" t="s">
        <v>2119</v>
      </c>
      <c r="H900" s="136">
        <v>3</v>
      </c>
      <c r="I900" s="106" t="s">
        <v>2120</v>
      </c>
      <c r="J900" s="136">
        <v>4</v>
      </c>
      <c r="K900" s="106" t="s">
        <v>2121</v>
      </c>
      <c r="L900" s="138" t="s">
        <v>1113</v>
      </c>
      <c r="M900" s="106" t="s">
        <v>1352</v>
      </c>
      <c r="N900" s="138" t="s">
        <v>1113</v>
      </c>
    </row>
    <row r="901" spans="1:14" x14ac:dyDescent="0.25">
      <c r="A901" s="103" t="s">
        <v>2122</v>
      </c>
      <c r="B901" s="120" t="s">
        <v>2123</v>
      </c>
      <c r="C901" s="121">
        <v>0.3</v>
      </c>
      <c r="D901" s="120" t="s">
        <v>2124</v>
      </c>
      <c r="E901" s="103" t="s">
        <v>2125</v>
      </c>
      <c r="F901" s="134">
        <v>99</v>
      </c>
      <c r="G901" s="103" t="s">
        <v>2125</v>
      </c>
      <c r="H901" s="134">
        <v>27</v>
      </c>
      <c r="I901" s="103" t="s">
        <v>2126</v>
      </c>
      <c r="J901" s="134">
        <v>30</v>
      </c>
      <c r="K901" s="103" t="s">
        <v>2127</v>
      </c>
      <c r="L901" s="134">
        <v>5</v>
      </c>
      <c r="M901" s="103" t="s">
        <v>2128</v>
      </c>
      <c r="N901" s="134">
        <v>4</v>
      </c>
    </row>
    <row r="902" spans="1:14" x14ac:dyDescent="0.25">
      <c r="A902" s="106" t="s">
        <v>2129</v>
      </c>
      <c r="B902" s="122" t="s">
        <v>2130</v>
      </c>
      <c r="C902" s="126">
        <v>0.6</v>
      </c>
      <c r="D902" s="147">
        <v>0.2</v>
      </c>
      <c r="E902" s="106" t="s">
        <v>2131</v>
      </c>
      <c r="F902" s="136">
        <v>124</v>
      </c>
      <c r="G902" s="106" t="s">
        <v>2131</v>
      </c>
      <c r="H902" s="136">
        <v>34</v>
      </c>
      <c r="I902" s="106" t="s">
        <v>1253</v>
      </c>
      <c r="J902" s="136">
        <v>38</v>
      </c>
      <c r="K902" s="106" t="s">
        <v>2132</v>
      </c>
      <c r="L902" s="136">
        <v>6</v>
      </c>
      <c r="M902" s="106" t="s">
        <v>2133</v>
      </c>
      <c r="N902" s="136">
        <v>5</v>
      </c>
    </row>
    <row r="903" spans="1:14" x14ac:dyDescent="0.25">
      <c r="A903" s="103" t="s">
        <v>2134</v>
      </c>
      <c r="B903" s="120" t="s">
        <v>2135</v>
      </c>
      <c r="C903" s="121">
        <v>9.8000000000000007</v>
      </c>
      <c r="D903" s="146">
        <v>0.35</v>
      </c>
      <c r="E903" s="103" t="s">
        <v>2136</v>
      </c>
      <c r="F903" s="135">
        <v>3970</v>
      </c>
      <c r="G903" s="103" t="s">
        <v>2137</v>
      </c>
      <c r="H903" s="135">
        <v>1240</v>
      </c>
      <c r="I903" s="103" t="s">
        <v>2138</v>
      </c>
      <c r="J903" s="135">
        <v>2960</v>
      </c>
      <c r="K903" s="103" t="s">
        <v>2139</v>
      </c>
      <c r="L903" s="134">
        <v>467</v>
      </c>
      <c r="M903" s="103" t="s">
        <v>2140</v>
      </c>
      <c r="N903" s="134">
        <v>178</v>
      </c>
    </row>
    <row r="904" spans="1:14" ht="18" x14ac:dyDescent="0.25">
      <c r="A904" s="106" t="s">
        <v>2141</v>
      </c>
      <c r="B904" s="122" t="s">
        <v>2142</v>
      </c>
      <c r="C904" s="126">
        <v>0.4</v>
      </c>
      <c r="D904" s="147">
        <v>0.19</v>
      </c>
      <c r="E904" s="106" t="s">
        <v>2143</v>
      </c>
      <c r="F904" s="136">
        <v>86</v>
      </c>
      <c r="G904" s="106" t="s">
        <v>2143</v>
      </c>
      <c r="H904" s="136">
        <v>23</v>
      </c>
      <c r="I904" s="106" t="s">
        <v>2144</v>
      </c>
      <c r="J904" s="136">
        <v>26</v>
      </c>
      <c r="K904" s="106" t="s">
        <v>2145</v>
      </c>
      <c r="L904" s="136">
        <v>4</v>
      </c>
      <c r="M904" s="106" t="s">
        <v>2146</v>
      </c>
      <c r="N904" s="136">
        <v>3</v>
      </c>
    </row>
    <row r="905" spans="1:14" ht="18" x14ac:dyDescent="0.25">
      <c r="A905" s="120" t="s">
        <v>2147</v>
      </c>
      <c r="B905" s="120" t="s">
        <v>2148</v>
      </c>
      <c r="C905" s="114">
        <v>67</v>
      </c>
      <c r="D905" s="146">
        <v>0.57999999999999996</v>
      </c>
      <c r="E905" s="103" t="s">
        <v>2149</v>
      </c>
      <c r="F905" s="135">
        <v>7940</v>
      </c>
      <c r="G905" s="103" t="s">
        <v>2150</v>
      </c>
      <c r="H905" s="135">
        <v>6490</v>
      </c>
      <c r="I905" s="103" t="s">
        <v>2151</v>
      </c>
      <c r="J905" s="135">
        <v>8140</v>
      </c>
      <c r="K905" s="103" t="s">
        <v>2152</v>
      </c>
      <c r="L905" s="135">
        <v>6960</v>
      </c>
      <c r="M905" s="103" t="s">
        <v>2153</v>
      </c>
      <c r="N905" s="134">
        <v>4380</v>
      </c>
    </row>
    <row r="906" spans="1:14" ht="18" x14ac:dyDescent="0.25">
      <c r="A906" s="106" t="s">
        <v>2154</v>
      </c>
      <c r="B906" s="122" t="s">
        <v>2155</v>
      </c>
      <c r="C906" s="106" t="s">
        <v>2156</v>
      </c>
      <c r="D906" s="147">
        <v>0.11</v>
      </c>
      <c r="E906" s="106" t="s">
        <v>2157</v>
      </c>
      <c r="F906" s="136">
        <v>48</v>
      </c>
      <c r="G906" s="106" t="s">
        <v>2157</v>
      </c>
      <c r="H906" s="136">
        <v>13</v>
      </c>
      <c r="I906" s="106" t="s">
        <v>2158</v>
      </c>
      <c r="J906" s="136">
        <v>14</v>
      </c>
      <c r="K906" s="106" t="s">
        <v>2159</v>
      </c>
      <c r="L906" s="136">
        <v>2</v>
      </c>
      <c r="M906" s="106" t="s">
        <v>2160</v>
      </c>
      <c r="N906" s="136">
        <v>2</v>
      </c>
    </row>
    <row r="907" spans="1:14" ht="18" x14ac:dyDescent="0.25">
      <c r="A907" s="103" t="s">
        <v>2161</v>
      </c>
      <c r="B907" s="120" t="s">
        <v>2162</v>
      </c>
      <c r="C907" s="103" t="s">
        <v>2163</v>
      </c>
      <c r="D907" s="146">
        <v>0.19</v>
      </c>
      <c r="E907" s="103" t="s">
        <v>2164</v>
      </c>
      <c r="F907" s="134">
        <v>63</v>
      </c>
      <c r="G907" s="103" t="s">
        <v>2164</v>
      </c>
      <c r="H907" s="134">
        <v>17</v>
      </c>
      <c r="I907" s="103" t="s">
        <v>2165</v>
      </c>
      <c r="J907" s="134">
        <v>19</v>
      </c>
      <c r="K907" s="103" t="s">
        <v>2146</v>
      </c>
      <c r="L907" s="134">
        <v>3</v>
      </c>
      <c r="M907" s="103" t="s">
        <v>2166</v>
      </c>
      <c r="N907" s="134">
        <v>2</v>
      </c>
    </row>
    <row r="908" spans="1:14" ht="18" x14ac:dyDescent="0.25">
      <c r="A908" s="106" t="s">
        <v>2167</v>
      </c>
      <c r="B908" s="122" t="s">
        <v>2168</v>
      </c>
      <c r="C908" s="126">
        <v>0.3</v>
      </c>
      <c r="D908" s="147">
        <v>0.16</v>
      </c>
      <c r="E908" s="106" t="s">
        <v>2169</v>
      </c>
      <c r="F908" s="136">
        <v>60</v>
      </c>
      <c r="G908" s="106" t="s">
        <v>2169</v>
      </c>
      <c r="H908" s="136">
        <v>16</v>
      </c>
      <c r="I908" s="106" t="s">
        <v>2170</v>
      </c>
      <c r="J908" s="136">
        <v>18</v>
      </c>
      <c r="K908" s="106" t="s">
        <v>2171</v>
      </c>
      <c r="L908" s="136">
        <v>3</v>
      </c>
      <c r="M908" s="106" t="s">
        <v>1275</v>
      </c>
      <c r="N908" s="136">
        <v>2</v>
      </c>
    </row>
    <row r="909" spans="1:14" ht="18" x14ac:dyDescent="0.25">
      <c r="A909" s="103" t="s">
        <v>2172</v>
      </c>
      <c r="B909" s="120" t="s">
        <v>2173</v>
      </c>
      <c r="C909" s="103" t="s">
        <v>2174</v>
      </c>
      <c r="D909" s="146">
        <v>0.03</v>
      </c>
      <c r="E909" s="103" t="s">
        <v>2175</v>
      </c>
      <c r="F909" s="134">
        <v>2</v>
      </c>
      <c r="G909" s="103" t="s">
        <v>2175</v>
      </c>
      <c r="H909" s="139" t="s">
        <v>1113</v>
      </c>
      <c r="I909" s="103" t="s">
        <v>2176</v>
      </c>
      <c r="J909" s="139" t="s">
        <v>1113</v>
      </c>
      <c r="K909" s="103" t="s">
        <v>2177</v>
      </c>
      <c r="L909" s="139" t="s">
        <v>1113</v>
      </c>
      <c r="M909" s="103" t="s">
        <v>2178</v>
      </c>
      <c r="N909" s="139" t="s">
        <v>1113</v>
      </c>
    </row>
    <row r="910" spans="1:14" ht="18" x14ac:dyDescent="0.25">
      <c r="A910" s="106" t="s">
        <v>2179</v>
      </c>
      <c r="B910" s="122" t="s">
        <v>2180</v>
      </c>
      <c r="C910" s="106" t="s">
        <v>1280</v>
      </c>
      <c r="D910" s="147">
        <v>0.03</v>
      </c>
      <c r="E910" s="106" t="s">
        <v>2181</v>
      </c>
      <c r="F910" s="138" t="s">
        <v>1113</v>
      </c>
      <c r="G910" s="106" t="s">
        <v>2181</v>
      </c>
      <c r="H910" s="138" t="s">
        <v>1113</v>
      </c>
      <c r="I910" s="106" t="s">
        <v>2182</v>
      </c>
      <c r="J910" s="138" t="s">
        <v>1113</v>
      </c>
      <c r="K910" s="106" t="s">
        <v>2183</v>
      </c>
      <c r="L910" s="138" t="s">
        <v>1113</v>
      </c>
      <c r="M910" s="106" t="s">
        <v>2184</v>
      </c>
      <c r="N910" s="138" t="s">
        <v>1113</v>
      </c>
    </row>
    <row r="911" spans="1:14" x14ac:dyDescent="0.25">
      <c r="A911" s="103" t="s">
        <v>2185</v>
      </c>
      <c r="B911" s="120" t="s">
        <v>2186</v>
      </c>
      <c r="C911" s="103" t="s">
        <v>2187</v>
      </c>
      <c r="D911" s="164">
        <v>4.0000000000000001E-3</v>
      </c>
      <c r="E911" s="103" t="s">
        <v>2188</v>
      </c>
      <c r="F911" s="139" t="s">
        <v>1113</v>
      </c>
      <c r="G911" s="103" t="s">
        <v>2188</v>
      </c>
      <c r="H911" s="139" t="s">
        <v>1113</v>
      </c>
      <c r="I911" s="103" t="s">
        <v>2189</v>
      </c>
      <c r="J911" s="139" t="s">
        <v>1113</v>
      </c>
      <c r="K911" s="103" t="s">
        <v>2190</v>
      </c>
      <c r="L911" s="139" t="s">
        <v>1113</v>
      </c>
      <c r="M911" s="103" t="s">
        <v>2191</v>
      </c>
      <c r="N911" s="139" t="s">
        <v>1113</v>
      </c>
    </row>
    <row r="912" spans="1:14" x14ac:dyDescent="0.25">
      <c r="A912" s="106" t="s">
        <v>2192</v>
      </c>
      <c r="B912" s="122" t="s">
        <v>2193</v>
      </c>
      <c r="C912" s="106" t="s">
        <v>2194</v>
      </c>
      <c r="D912" s="147">
        <v>0.02</v>
      </c>
      <c r="E912" s="106" t="s">
        <v>2195</v>
      </c>
      <c r="F912" s="136">
        <v>3</v>
      </c>
      <c r="G912" s="106" t="s">
        <v>2195</v>
      </c>
      <c r="H912" s="138" t="s">
        <v>1113</v>
      </c>
      <c r="I912" s="106" t="s">
        <v>2196</v>
      </c>
      <c r="J912" s="138" t="s">
        <v>1113</v>
      </c>
      <c r="K912" s="106" t="s">
        <v>2197</v>
      </c>
      <c r="L912" s="138" t="s">
        <v>1113</v>
      </c>
      <c r="M912" s="106" t="s">
        <v>2198</v>
      </c>
      <c r="N912" s="138" t="s">
        <v>1113</v>
      </c>
    </row>
    <row r="913" spans="1:14" x14ac:dyDescent="0.25">
      <c r="A913" s="103" t="s">
        <v>2199</v>
      </c>
      <c r="B913" s="120" t="s">
        <v>2200</v>
      </c>
      <c r="C913" s="103" t="s">
        <v>2201</v>
      </c>
      <c r="D913" s="146">
        <v>0.04</v>
      </c>
      <c r="E913" s="103" t="s">
        <v>2202</v>
      </c>
      <c r="F913" s="134">
        <v>11</v>
      </c>
      <c r="G913" s="103" t="s">
        <v>2202</v>
      </c>
      <c r="H913" s="134">
        <v>3</v>
      </c>
      <c r="I913" s="103" t="s">
        <v>2203</v>
      </c>
      <c r="J913" s="134">
        <v>3</v>
      </c>
      <c r="K913" s="103" t="s">
        <v>1963</v>
      </c>
      <c r="L913" s="139" t="s">
        <v>1113</v>
      </c>
      <c r="M913" s="103" t="s">
        <v>2204</v>
      </c>
      <c r="N913" s="139" t="s">
        <v>1113</v>
      </c>
    </row>
    <row r="914" spans="1:14" x14ac:dyDescent="0.25">
      <c r="A914" s="106" t="s">
        <v>2205</v>
      </c>
      <c r="B914" s="122" t="s">
        <v>2206</v>
      </c>
      <c r="C914" s="126">
        <v>0.3</v>
      </c>
      <c r="D914" s="147">
        <v>0.1</v>
      </c>
      <c r="E914" s="106" t="s">
        <v>2207</v>
      </c>
      <c r="F914" s="136">
        <v>73</v>
      </c>
      <c r="G914" s="106" t="s">
        <v>2207</v>
      </c>
      <c r="H914" s="136">
        <v>20</v>
      </c>
      <c r="I914" s="106" t="s">
        <v>2208</v>
      </c>
      <c r="J914" s="136">
        <v>22</v>
      </c>
      <c r="K914" s="106" t="s">
        <v>2209</v>
      </c>
      <c r="L914" s="136">
        <v>3</v>
      </c>
      <c r="M914" s="106" t="s">
        <v>2210</v>
      </c>
      <c r="N914" s="136">
        <v>3</v>
      </c>
    </row>
    <row r="915" spans="1:14" ht="18" x14ac:dyDescent="0.25">
      <c r="A915" s="103" t="s">
        <v>2211</v>
      </c>
      <c r="B915" s="120" t="s">
        <v>2212</v>
      </c>
      <c r="C915" s="114">
        <v>26</v>
      </c>
      <c r="D915" s="120" t="s">
        <v>2213</v>
      </c>
      <c r="E915" s="103" t="s">
        <v>2214</v>
      </c>
      <c r="F915" s="135">
        <v>9910</v>
      </c>
      <c r="G915" s="103" t="s">
        <v>2215</v>
      </c>
      <c r="H915" s="135">
        <v>4920</v>
      </c>
      <c r="I915" s="103" t="s">
        <v>2216</v>
      </c>
      <c r="J915" s="135">
        <v>9320</v>
      </c>
      <c r="K915" s="103" t="s">
        <v>2217</v>
      </c>
      <c r="L915" s="135">
        <v>4460</v>
      </c>
      <c r="M915" s="103" t="s">
        <v>2218</v>
      </c>
      <c r="N915" s="134">
        <v>1360</v>
      </c>
    </row>
    <row r="916" spans="1:14" ht="18" x14ac:dyDescent="0.25">
      <c r="A916" s="122" t="s">
        <v>2219</v>
      </c>
      <c r="B916" s="122" t="s">
        <v>2220</v>
      </c>
      <c r="C916" s="117">
        <v>26</v>
      </c>
      <c r="D916" s="122" t="s">
        <v>2221</v>
      </c>
      <c r="E916" s="106" t="s">
        <v>2222</v>
      </c>
      <c r="F916" s="137">
        <v>9050</v>
      </c>
      <c r="G916" s="106" t="s">
        <v>2223</v>
      </c>
      <c r="H916" s="137">
        <v>4490</v>
      </c>
      <c r="I916" s="106" t="s">
        <v>1454</v>
      </c>
      <c r="J916" s="137">
        <v>8520</v>
      </c>
      <c r="K916" s="106" t="s">
        <v>2224</v>
      </c>
      <c r="L916" s="137">
        <v>4080</v>
      </c>
      <c r="M916" s="106" t="s">
        <v>2225</v>
      </c>
      <c r="N916" s="136">
        <v>1250</v>
      </c>
    </row>
    <row r="917" spans="1:14" ht="18" x14ac:dyDescent="0.25">
      <c r="A917" s="123" t="s">
        <v>2226</v>
      </c>
      <c r="B917" s="123" t="s">
        <v>2227</v>
      </c>
      <c r="C917" s="152">
        <v>26</v>
      </c>
      <c r="D917" s="123" t="s">
        <v>2228</v>
      </c>
      <c r="E917" s="109" t="s">
        <v>2229</v>
      </c>
      <c r="F917" s="153">
        <v>7320</v>
      </c>
      <c r="G917" s="109" t="s">
        <v>2230</v>
      </c>
      <c r="H917" s="153">
        <v>3630</v>
      </c>
      <c r="I917" s="109" t="s">
        <v>919</v>
      </c>
      <c r="J917" s="153">
        <v>6880</v>
      </c>
      <c r="K917" s="109" t="s">
        <v>2138</v>
      </c>
      <c r="L917" s="153">
        <v>3300</v>
      </c>
      <c r="M917" s="109" t="s">
        <v>2231</v>
      </c>
      <c r="N917" s="140">
        <v>1010</v>
      </c>
    </row>
    <row r="918" spans="1:14" x14ac:dyDescent="0.25">
      <c r="A918"/>
      <c r="B918"/>
      <c r="C918"/>
      <c r="D918"/>
      <c r="E918"/>
    </row>
    <row r="919" spans="1:14" x14ac:dyDescent="0.25">
      <c r="A919" s="167"/>
      <c r="B919" s="168" t="s">
        <v>2232</v>
      </c>
      <c r="C919" s="168" t="s">
        <v>2233</v>
      </c>
      <c r="D919" s="42" t="s">
        <v>2234</v>
      </c>
      <c r="E919"/>
    </row>
    <row r="920" spans="1:14" x14ac:dyDescent="0.25">
      <c r="A920" t="s">
        <v>2235</v>
      </c>
      <c r="B920" s="169">
        <v>1</v>
      </c>
      <c r="C920" s="169">
        <v>1</v>
      </c>
      <c r="D920" t="s">
        <v>2236</v>
      </c>
      <c r="E920"/>
    </row>
    <row r="921" spans="1:14" x14ac:dyDescent="0.25">
      <c r="A921" t="s">
        <v>2237</v>
      </c>
      <c r="B921" s="169">
        <v>16.2</v>
      </c>
      <c r="C921" s="169">
        <v>5</v>
      </c>
      <c r="D921" t="s">
        <v>2238</v>
      </c>
      <c r="E921"/>
    </row>
    <row r="922" spans="1:14" x14ac:dyDescent="0.25">
      <c r="A922" t="s">
        <v>500</v>
      </c>
      <c r="B922" s="169">
        <v>5.6</v>
      </c>
      <c r="C922" s="169">
        <v>1.8</v>
      </c>
      <c r="D922" t="s">
        <v>2239</v>
      </c>
      <c r="E922"/>
    </row>
    <row r="923" spans="1:14" x14ac:dyDescent="0.25">
      <c r="A923" t="s">
        <v>2240</v>
      </c>
      <c r="B923" s="169">
        <v>-2.4</v>
      </c>
      <c r="C923" s="169">
        <v>-8.1999999999999993</v>
      </c>
      <c r="D923" t="s">
        <v>2241</v>
      </c>
      <c r="E923"/>
    </row>
    <row r="924" spans="1:14" x14ac:dyDescent="0.25">
      <c r="A924" t="s">
        <v>2242</v>
      </c>
      <c r="B924" s="169">
        <v>0</v>
      </c>
      <c r="C924" s="169">
        <v>0</v>
      </c>
      <c r="D924" t="s">
        <v>2243</v>
      </c>
      <c r="E924"/>
    </row>
    <row r="925" spans="1:14" x14ac:dyDescent="0.25">
      <c r="A925" t="s">
        <v>2244</v>
      </c>
      <c r="B925" s="169">
        <v>0</v>
      </c>
      <c r="C925" s="169">
        <v>0</v>
      </c>
      <c r="D925" t="s">
        <v>2243</v>
      </c>
      <c r="E925"/>
    </row>
    <row r="926" spans="1:14" x14ac:dyDescent="0.25">
      <c r="A926" t="s">
        <v>2245</v>
      </c>
      <c r="B926" s="169">
        <v>0</v>
      </c>
      <c r="C926" s="169">
        <v>0</v>
      </c>
      <c r="D926" t="s">
        <v>2246</v>
      </c>
      <c r="E926"/>
    </row>
    <row r="927" spans="1:14" x14ac:dyDescent="0.25">
      <c r="A927" t="s">
        <v>2247</v>
      </c>
      <c r="B927" s="169">
        <v>1200</v>
      </c>
      <c r="C927" s="169">
        <v>345</v>
      </c>
      <c r="D927" t="s">
        <v>2248</v>
      </c>
      <c r="E927"/>
    </row>
    <row r="928" spans="1:14" x14ac:dyDescent="0.25">
      <c r="A928" t="s">
        <v>2249</v>
      </c>
      <c r="B928" s="169">
        <v>-160</v>
      </c>
      <c r="C928" s="169">
        <v>-46</v>
      </c>
      <c r="D928" t="s">
        <v>2250</v>
      </c>
      <c r="E928"/>
    </row>
    <row r="929" spans="1:5" x14ac:dyDescent="0.25">
      <c r="A929" t="s">
        <v>2251</v>
      </c>
      <c r="B929" s="169">
        <v>84</v>
      </c>
      <c r="C929" s="169">
        <v>28</v>
      </c>
      <c r="D929" t="s">
        <v>2252</v>
      </c>
      <c r="E929"/>
    </row>
    <row r="930" spans="1:5" x14ac:dyDescent="0.25">
      <c r="A930" t="s">
        <v>2253</v>
      </c>
      <c r="B930" s="169">
        <v>264</v>
      </c>
      <c r="C930" s="169">
        <v>265</v>
      </c>
      <c r="D930" t="s">
        <v>2254</v>
      </c>
      <c r="E930"/>
    </row>
    <row r="931" spans="1:5" x14ac:dyDescent="0.25">
      <c r="A931" t="s">
        <v>2255</v>
      </c>
      <c r="B931" s="169">
        <v>1</v>
      </c>
      <c r="C931" s="169">
        <v>1</v>
      </c>
      <c r="D931" t="s">
        <v>2256</v>
      </c>
      <c r="E931"/>
    </row>
    <row r="932" spans="1:5" x14ac:dyDescent="0.25">
      <c r="A932"/>
      <c r="B932"/>
      <c r="C932"/>
      <c r="D932" t="s">
        <v>2257</v>
      </c>
      <c r="E932"/>
    </row>
    <row r="933" spans="1:5" x14ac:dyDescent="0.25">
      <c r="A933"/>
      <c r="B933"/>
      <c r="C933"/>
      <c r="D933" t="s">
        <v>2258</v>
      </c>
      <c r="E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2"/>
  <sheetViews>
    <sheetView topLeftCell="A49" zoomScale="85" zoomScaleNormal="85" zoomScalePageLayoutView="85" workbookViewId="0">
      <selection activeCell="B160" sqref="B160"/>
    </sheetView>
  </sheetViews>
  <sheetFormatPr defaultColWidth="9.140625" defaultRowHeight="15" x14ac:dyDescent="0.25"/>
  <cols>
    <col min="1" max="1" width="79.42578125" customWidth="1"/>
    <col min="2" max="2" width="12.42578125" customWidth="1"/>
    <col min="3" max="3" width="17.42578125" customWidth="1"/>
    <col min="4" max="4" width="22" customWidth="1"/>
    <col min="5" max="5" width="19.42578125" customWidth="1"/>
    <col min="6" max="6" width="14.42578125" customWidth="1"/>
    <col min="7" max="7" width="26.140625" customWidth="1"/>
    <col min="8" max="8" width="26.42578125" customWidth="1"/>
    <col min="9" max="9" width="17.85546875" customWidth="1"/>
    <col min="15" max="15" width="25.85546875" customWidth="1"/>
    <col min="16" max="16" width="12.42578125" customWidth="1"/>
    <col min="17" max="17" width="19.85546875" customWidth="1"/>
    <col min="18" max="19" width="12.42578125" customWidth="1"/>
    <col min="20" max="21" width="16.42578125" customWidth="1"/>
    <col min="22" max="22" width="10.85546875" customWidth="1"/>
  </cols>
  <sheetData>
    <row r="1" spans="1:5" x14ac:dyDescent="0.25">
      <c r="A1" s="456" t="s">
        <v>11</v>
      </c>
      <c r="B1" s="456"/>
      <c r="C1" s="456"/>
      <c r="D1" s="456"/>
      <c r="E1" s="456"/>
    </row>
    <row r="2" spans="1:5" x14ac:dyDescent="0.25">
      <c r="A2" s="457" t="s">
        <v>161</v>
      </c>
      <c r="B2" s="457"/>
      <c r="C2" s="457"/>
      <c r="D2" s="457"/>
      <c r="E2" s="457"/>
    </row>
    <row r="19" spans="1:5" x14ac:dyDescent="0.25">
      <c r="A19" t="s">
        <v>162</v>
      </c>
    </row>
    <row r="20" spans="1:5" x14ac:dyDescent="0.25">
      <c r="A20">
        <v>155400</v>
      </c>
      <c r="B20" t="s">
        <v>163</v>
      </c>
    </row>
    <row r="21" spans="1:5" x14ac:dyDescent="0.25">
      <c r="A21" s="457" t="s">
        <v>164</v>
      </c>
      <c r="B21" s="457"/>
      <c r="C21" s="457"/>
      <c r="D21" s="457"/>
      <c r="E21" s="457"/>
    </row>
    <row r="38" spans="1:5" x14ac:dyDescent="0.25">
      <c r="A38" t="s">
        <v>162</v>
      </c>
    </row>
    <row r="39" spans="1:5" x14ac:dyDescent="0.25">
      <c r="A39">
        <v>100800</v>
      </c>
      <c r="B39" t="s">
        <v>163</v>
      </c>
    </row>
    <row r="40" spans="1:5" x14ac:dyDescent="0.25">
      <c r="A40" s="457" t="s">
        <v>165</v>
      </c>
      <c r="B40" s="457"/>
      <c r="C40" s="457"/>
      <c r="D40" s="457"/>
      <c r="E40" s="457"/>
    </row>
    <row r="57" spans="1:5" ht="15.75" thickBot="1" x14ac:dyDescent="0.3">
      <c r="A57" t="s">
        <v>162</v>
      </c>
    </row>
    <row r="58" spans="1:5" ht="15.75" thickBot="1" x14ac:dyDescent="0.3">
      <c r="A58" s="7">
        <v>194000</v>
      </c>
      <c r="B58" t="s">
        <v>166</v>
      </c>
    </row>
    <row r="60" spans="1:5" x14ac:dyDescent="0.25">
      <c r="A60" s="456" t="s">
        <v>167</v>
      </c>
      <c r="B60" s="456"/>
      <c r="C60" s="456"/>
      <c r="D60" s="456"/>
      <c r="E60" s="456"/>
    </row>
    <row r="85" spans="1:37" s="8" customFormat="1" x14ac:dyDescent="0.25">
      <c r="A85" t="s">
        <v>373</v>
      </c>
      <c r="B85">
        <v>55.1</v>
      </c>
      <c r="C85" t="s">
        <v>374</v>
      </c>
      <c r="D85"/>
      <c r="E85"/>
      <c r="F85"/>
      <c r="G85"/>
      <c r="H85"/>
      <c r="I85"/>
      <c r="J85"/>
      <c r="K85"/>
      <c r="L85"/>
      <c r="M85"/>
      <c r="N85"/>
      <c r="O85"/>
      <c r="P85"/>
      <c r="Q85"/>
      <c r="R85"/>
      <c r="S85"/>
      <c r="T85"/>
      <c r="U85"/>
      <c r="V85"/>
      <c r="W85"/>
      <c r="X85"/>
      <c r="Y85"/>
      <c r="Z85"/>
      <c r="AA85"/>
      <c r="AB85"/>
      <c r="AC85"/>
      <c r="AD85"/>
      <c r="AE85"/>
      <c r="AF85"/>
      <c r="AG85"/>
      <c r="AH85"/>
      <c r="AI85"/>
      <c r="AJ85"/>
      <c r="AK85"/>
    </row>
    <row r="86" spans="1:37" s="8" customFormat="1" x14ac:dyDescent="0.25">
      <c r="A86" t="s">
        <v>375</v>
      </c>
      <c r="B86">
        <v>111.6</v>
      </c>
      <c r="C86"/>
      <c r="D86"/>
      <c r="E86"/>
      <c r="F86"/>
      <c r="G86"/>
      <c r="H86"/>
      <c r="I86"/>
      <c r="J86"/>
      <c r="K86"/>
      <c r="L86"/>
      <c r="M86"/>
      <c r="N86"/>
      <c r="O86"/>
      <c r="P86"/>
      <c r="Q86"/>
      <c r="R86"/>
      <c r="S86"/>
      <c r="T86"/>
      <c r="U86"/>
      <c r="V86"/>
      <c r="W86"/>
      <c r="X86"/>
      <c r="Y86"/>
      <c r="Z86"/>
      <c r="AA86"/>
      <c r="AB86"/>
      <c r="AC86"/>
      <c r="AD86"/>
      <c r="AE86"/>
      <c r="AF86"/>
      <c r="AG86"/>
      <c r="AH86"/>
      <c r="AI86"/>
      <c r="AJ86"/>
      <c r="AK86"/>
    </row>
    <row r="87" spans="1:37" ht="15.75" thickBot="1" x14ac:dyDescent="0.3"/>
    <row r="88" spans="1:37" ht="15.75" thickBot="1" x14ac:dyDescent="0.3">
      <c r="A88" s="9" t="s">
        <v>376</v>
      </c>
      <c r="B88" s="10">
        <f>(B86-B85)/B85</f>
        <v>1.0254083484573502</v>
      </c>
    </row>
    <row r="89" spans="1:37" x14ac:dyDescent="0.25">
      <c r="A89" s="456" t="s">
        <v>168</v>
      </c>
      <c r="B89" s="456"/>
      <c r="C89" s="456"/>
      <c r="D89" s="456"/>
      <c r="E89" s="456"/>
    </row>
    <row r="90" spans="1:37" x14ac:dyDescent="0.25">
      <c r="A90">
        <v>6.6290250000000004</v>
      </c>
      <c r="B90" t="s">
        <v>379</v>
      </c>
      <c r="E90" t="s">
        <v>384</v>
      </c>
    </row>
    <row r="91" spans="1:37" x14ac:dyDescent="0.25">
      <c r="A91">
        <f>1/A90</f>
        <v>0.15085174667466181</v>
      </c>
      <c r="B91" t="s">
        <v>380</v>
      </c>
      <c r="E91" t="s">
        <v>173</v>
      </c>
    </row>
    <row r="92" spans="1:37" x14ac:dyDescent="0.25">
      <c r="A92" s="11">
        <v>0.5</v>
      </c>
      <c r="B92" t="s">
        <v>381</v>
      </c>
      <c r="E92" t="s">
        <v>385</v>
      </c>
    </row>
    <row r="93" spans="1:37" x14ac:dyDescent="0.25">
      <c r="A93">
        <f>A92*A91</f>
        <v>7.5425873337330904E-2</v>
      </c>
      <c r="B93" t="s">
        <v>382</v>
      </c>
      <c r="E93" t="s">
        <v>173</v>
      </c>
    </row>
    <row r="94" spans="1:37" x14ac:dyDescent="0.25">
      <c r="A94">
        <f>1/A93</f>
        <v>13.258050000000001</v>
      </c>
      <c r="B94" t="s">
        <v>383</v>
      </c>
      <c r="E94" t="s">
        <v>173</v>
      </c>
      <c r="J94" s="11"/>
    </row>
    <row r="95" spans="1:37" ht="15.75" thickBot="1" x14ac:dyDescent="0.3">
      <c r="A95">
        <v>8.0274920000000005</v>
      </c>
      <c r="B95" t="s">
        <v>377</v>
      </c>
      <c r="E95" t="s">
        <v>386</v>
      </c>
      <c r="J95" s="11"/>
    </row>
    <row r="96" spans="1:37" ht="15.75" thickBot="1" x14ac:dyDescent="0.3">
      <c r="A96" s="12">
        <f>(A94-A95)/A95</f>
        <v>0.65158059329115492</v>
      </c>
      <c r="B96" t="s">
        <v>378</v>
      </c>
      <c r="C96" s="13"/>
      <c r="E96" t="s">
        <v>173</v>
      </c>
    </row>
    <row r="98" spans="1:5" x14ac:dyDescent="0.25">
      <c r="A98" s="456" t="s">
        <v>169</v>
      </c>
      <c r="B98" s="456"/>
      <c r="C98" s="456"/>
      <c r="D98" s="456"/>
      <c r="E98" s="456"/>
    </row>
    <row r="99" spans="1:5" x14ac:dyDescent="0.25">
      <c r="A99" s="13">
        <v>0.3</v>
      </c>
      <c r="B99" s="11" t="s">
        <v>388</v>
      </c>
    </row>
    <row r="100" spans="1:5" x14ac:dyDescent="0.25">
      <c r="A100">
        <v>63.5</v>
      </c>
      <c r="B100" t="s">
        <v>389</v>
      </c>
    </row>
    <row r="101" spans="1:5" x14ac:dyDescent="0.25">
      <c r="A101">
        <f>1/A100</f>
        <v>1.5748031496062992E-2</v>
      </c>
      <c r="B101" t="s">
        <v>387</v>
      </c>
    </row>
    <row r="102" spans="1:5" x14ac:dyDescent="0.25">
      <c r="A102" s="14">
        <f>A101*(1-A99)</f>
        <v>1.1023622047244094E-2</v>
      </c>
      <c r="B102" t="s">
        <v>390</v>
      </c>
    </row>
    <row r="103" spans="1:5" x14ac:dyDescent="0.25">
      <c r="A103" s="14">
        <f>1/A102</f>
        <v>90.714285714285722</v>
      </c>
      <c r="B103" t="s">
        <v>394</v>
      </c>
    </row>
    <row r="104" spans="1:5" x14ac:dyDescent="0.25">
      <c r="A104" s="13">
        <v>0.35</v>
      </c>
      <c r="B104" t="s">
        <v>391</v>
      </c>
    </row>
    <row r="105" spans="1:5" x14ac:dyDescent="0.25">
      <c r="A105">
        <f>A102*(1-A104)</f>
        <v>7.1653543307086615E-3</v>
      </c>
      <c r="B105" t="s">
        <v>392</v>
      </c>
    </row>
    <row r="106" spans="1:5" ht="15.75" thickBot="1" x14ac:dyDescent="0.3">
      <c r="A106">
        <f>1/A105</f>
        <v>139.56043956043956</v>
      </c>
      <c r="B106" t="s">
        <v>393</v>
      </c>
    </row>
    <row r="107" spans="1:5" ht="15.75" thickBot="1" x14ac:dyDescent="0.3">
      <c r="A107" s="12">
        <f>(A106-A103)/A103</f>
        <v>0.53846153846153832</v>
      </c>
      <c r="B107" t="s">
        <v>395</v>
      </c>
    </row>
    <row r="108" spans="1:5" x14ac:dyDescent="0.25">
      <c r="A108" s="15"/>
    </row>
    <row r="109" spans="1:5" x14ac:dyDescent="0.25">
      <c r="A109" s="456" t="s">
        <v>171</v>
      </c>
      <c r="B109" s="456"/>
      <c r="C109" s="456"/>
      <c r="D109" s="456"/>
      <c r="E109" s="456"/>
    </row>
    <row r="110" spans="1:5" ht="15.75" thickBot="1" x14ac:dyDescent="0.3"/>
    <row r="111" spans="1:5" ht="15.75" thickBot="1" x14ac:dyDescent="0.3">
      <c r="A111" s="12">
        <f>A122</f>
        <v>0.20481927710843381</v>
      </c>
      <c r="B111" t="s">
        <v>397</v>
      </c>
    </row>
    <row r="113" spans="1:12" x14ac:dyDescent="0.25">
      <c r="A113" s="456" t="s">
        <v>170</v>
      </c>
      <c r="B113" s="456"/>
      <c r="C113" s="456"/>
      <c r="D113" s="456"/>
      <c r="E113" s="456"/>
    </row>
    <row r="114" spans="1:12" x14ac:dyDescent="0.25">
      <c r="A114" s="13">
        <v>0.2</v>
      </c>
      <c r="B114" s="11" t="s">
        <v>388</v>
      </c>
    </row>
    <row r="115" spans="1:12" x14ac:dyDescent="0.25">
      <c r="A115">
        <v>1.95</v>
      </c>
      <c r="B115" t="s">
        <v>396</v>
      </c>
    </row>
    <row r="116" spans="1:12" x14ac:dyDescent="0.25">
      <c r="A116">
        <f>1/A115</f>
        <v>0.51282051282051289</v>
      </c>
      <c r="B116" t="s">
        <v>387</v>
      </c>
    </row>
    <row r="117" spans="1:12" x14ac:dyDescent="0.25">
      <c r="A117" s="14">
        <f>A116*(1-A114)</f>
        <v>0.41025641025641035</v>
      </c>
      <c r="B117" t="s">
        <v>390</v>
      </c>
    </row>
    <row r="118" spans="1:12" x14ac:dyDescent="0.25">
      <c r="A118" s="14">
        <f>1/A117</f>
        <v>2.4374999999999996</v>
      </c>
      <c r="B118" t="s">
        <v>394</v>
      </c>
    </row>
    <row r="119" spans="1:12" x14ac:dyDescent="0.25">
      <c r="A119" s="13">
        <v>0.17</v>
      </c>
      <c r="B119" t="s">
        <v>391</v>
      </c>
    </row>
    <row r="120" spans="1:12" x14ac:dyDescent="0.25">
      <c r="A120">
        <f>A117*(1-A119)</f>
        <v>0.34051282051282056</v>
      </c>
      <c r="B120" t="s">
        <v>392</v>
      </c>
    </row>
    <row r="121" spans="1:12" ht="15.75" thickBot="1" x14ac:dyDescent="0.3">
      <c r="A121">
        <f>1/A120</f>
        <v>2.9367469879518069</v>
      </c>
      <c r="B121" t="s">
        <v>393</v>
      </c>
    </row>
    <row r="122" spans="1:12" ht="15.75" thickBot="1" x14ac:dyDescent="0.3">
      <c r="A122" s="12">
        <f>(A121-A118)/A118</f>
        <v>0.20481927710843381</v>
      </c>
      <c r="B122" t="s">
        <v>395</v>
      </c>
    </row>
    <row r="124" spans="1:12" x14ac:dyDescent="0.25">
      <c r="A124" s="456" t="s">
        <v>398</v>
      </c>
      <c r="B124" s="456"/>
      <c r="C124" s="456"/>
      <c r="D124" s="456"/>
      <c r="E124" s="456"/>
      <c r="J124" s="16"/>
    </row>
    <row r="125" spans="1:12" x14ac:dyDescent="0.25">
      <c r="A125" s="17">
        <v>4.4824543659231753E-4</v>
      </c>
      <c r="B125" t="s">
        <v>400</v>
      </c>
      <c r="K125" s="11"/>
      <c r="L125" s="11"/>
    </row>
    <row r="126" spans="1:12" x14ac:dyDescent="0.25">
      <c r="A126">
        <v>1.27</v>
      </c>
      <c r="B126" t="s">
        <v>404</v>
      </c>
      <c r="F126" s="18"/>
      <c r="J126" s="1"/>
      <c r="K126" s="17"/>
      <c r="L126" s="17"/>
    </row>
    <row r="127" spans="1:12" x14ac:dyDescent="0.25">
      <c r="A127">
        <f>(1/CONVERT(A125/A126,"mi","km")*0.00105505585)</f>
        <v>1.857438352962903</v>
      </c>
      <c r="B127" t="s">
        <v>401</v>
      </c>
      <c r="K127" s="17"/>
      <c r="L127" s="17"/>
    </row>
    <row r="128" spans="1:12" x14ac:dyDescent="0.25">
      <c r="A128">
        <f>1/A127</f>
        <v>0.53837587578874124</v>
      </c>
      <c r="B128" t="s">
        <v>402</v>
      </c>
      <c r="F128" s="18"/>
      <c r="K128" s="13"/>
      <c r="L128" s="11"/>
    </row>
    <row r="129" spans="1:12" x14ac:dyDescent="0.25">
      <c r="A129">
        <v>1.07</v>
      </c>
      <c r="B129" t="s">
        <v>399</v>
      </c>
      <c r="F129" s="18"/>
      <c r="K129" s="13"/>
      <c r="L129" s="11"/>
    </row>
    <row r="130" spans="1:12" ht="15.75" thickBot="1" x14ac:dyDescent="0.3">
      <c r="A130">
        <f>1/A129</f>
        <v>0.93457943925233644</v>
      </c>
      <c r="B130" t="s">
        <v>403</v>
      </c>
      <c r="F130" s="18"/>
      <c r="K130" s="11"/>
      <c r="L130" s="11"/>
    </row>
    <row r="131" spans="1:12" ht="15.75" thickBot="1" x14ac:dyDescent="0.3">
      <c r="A131" s="12">
        <f>(A130-A128)/A128</f>
        <v>0.73592369435785332</v>
      </c>
      <c r="B131" t="s">
        <v>395</v>
      </c>
      <c r="F131" s="18"/>
    </row>
    <row r="133" spans="1:12" x14ac:dyDescent="0.25">
      <c r="A133" s="16"/>
      <c r="B133" s="11"/>
      <c r="C133" s="11"/>
    </row>
    <row r="134" spans="1:12" x14ac:dyDescent="0.25">
      <c r="A134" s="456" t="s">
        <v>101</v>
      </c>
      <c r="B134" s="456"/>
      <c r="C134" s="456"/>
      <c r="D134" s="456"/>
      <c r="E134" s="456"/>
    </row>
    <row r="135" spans="1:12" x14ac:dyDescent="0.25">
      <c r="A135" s="19" t="s">
        <v>416</v>
      </c>
      <c r="B135" s="20"/>
      <c r="C135" s="20"/>
      <c r="D135" s="20"/>
      <c r="E135" s="20"/>
      <c r="F135" s="20"/>
      <c r="G135" s="20"/>
    </row>
    <row r="136" spans="1:12" ht="15.75" x14ac:dyDescent="0.3">
      <c r="A136" s="21"/>
      <c r="B136" s="459" t="s">
        <v>417</v>
      </c>
      <c r="C136" s="460"/>
      <c r="D136" s="460"/>
      <c r="E136" s="461"/>
      <c r="F136" s="20"/>
      <c r="G136" s="20"/>
    </row>
    <row r="137" spans="1:12" ht="15.75" x14ac:dyDescent="0.3">
      <c r="A137" s="22"/>
      <c r="B137" s="459" t="s">
        <v>418</v>
      </c>
      <c r="C137" s="461"/>
      <c r="D137" s="459" t="s">
        <v>419</v>
      </c>
      <c r="E137" s="461"/>
      <c r="F137" s="20"/>
      <c r="G137" s="20"/>
    </row>
    <row r="138" spans="1:12" ht="15.75" x14ac:dyDescent="0.3">
      <c r="A138" s="23" t="s">
        <v>420</v>
      </c>
      <c r="B138" s="24" t="s">
        <v>421</v>
      </c>
      <c r="C138" s="24" t="s">
        <v>422</v>
      </c>
      <c r="D138" s="24" t="s">
        <v>421</v>
      </c>
      <c r="E138" s="24" t="s">
        <v>422</v>
      </c>
      <c r="F138" s="20"/>
      <c r="G138" s="25" t="s">
        <v>423</v>
      </c>
    </row>
    <row r="139" spans="1:12" x14ac:dyDescent="0.25">
      <c r="A139" s="26" t="s">
        <v>424</v>
      </c>
      <c r="B139" s="27">
        <v>95</v>
      </c>
      <c r="C139" s="28">
        <v>95</v>
      </c>
      <c r="D139" s="27">
        <v>50</v>
      </c>
      <c r="E139" s="28">
        <v>50</v>
      </c>
      <c r="F139" s="25" t="s">
        <v>126</v>
      </c>
      <c r="G139" s="20">
        <f>(C139-E139)/C139</f>
        <v>0.47368421052631576</v>
      </c>
    </row>
    <row r="140" spans="1:12" x14ac:dyDescent="0.25">
      <c r="A140" s="29" t="s">
        <v>425</v>
      </c>
      <c r="B140" s="30">
        <v>100</v>
      </c>
      <c r="C140" s="31">
        <v>100</v>
      </c>
      <c r="D140" s="30">
        <v>70</v>
      </c>
      <c r="E140" s="31">
        <v>70</v>
      </c>
      <c r="F140" s="25" t="s">
        <v>126</v>
      </c>
      <c r="G140" s="20">
        <f t="shared" ref="G140:G156" si="0">(C140-E140)/C140</f>
        <v>0.3</v>
      </c>
    </row>
    <row r="141" spans="1:12" x14ac:dyDescent="0.25">
      <c r="A141" s="29" t="s">
        <v>426</v>
      </c>
      <c r="B141" s="30">
        <v>95</v>
      </c>
      <c r="C141" s="31">
        <v>95</v>
      </c>
      <c r="D141" s="30">
        <v>50</v>
      </c>
      <c r="E141" s="31">
        <v>50</v>
      </c>
      <c r="F141" s="25" t="s">
        <v>126</v>
      </c>
      <c r="G141" s="20">
        <f t="shared" si="0"/>
        <v>0.47368421052631576</v>
      </c>
    </row>
    <row r="142" spans="1:12" x14ac:dyDescent="0.25">
      <c r="A142" s="29" t="s">
        <v>427</v>
      </c>
      <c r="B142" s="30">
        <v>105</v>
      </c>
      <c r="C142" s="31">
        <v>105</v>
      </c>
      <c r="D142" s="30">
        <v>110</v>
      </c>
      <c r="E142" s="31">
        <v>110</v>
      </c>
      <c r="F142" s="32" t="s">
        <v>443</v>
      </c>
      <c r="G142" s="20">
        <f t="shared" si="0"/>
        <v>-4.7619047619047616E-2</v>
      </c>
    </row>
    <row r="143" spans="1:12" x14ac:dyDescent="0.25">
      <c r="A143" s="29" t="s">
        <v>428</v>
      </c>
      <c r="B143" s="30">
        <v>80</v>
      </c>
      <c r="C143" s="31">
        <v>80</v>
      </c>
      <c r="D143" s="30">
        <v>35</v>
      </c>
      <c r="E143" s="31">
        <v>35</v>
      </c>
      <c r="F143" s="25" t="s">
        <v>126</v>
      </c>
      <c r="G143" s="20">
        <f t="shared" si="0"/>
        <v>0.5625</v>
      </c>
    </row>
    <row r="144" spans="1:12" x14ac:dyDescent="0.25">
      <c r="A144" s="29" t="s">
        <v>429</v>
      </c>
      <c r="B144" s="30">
        <v>70</v>
      </c>
      <c r="C144" s="31">
        <v>70</v>
      </c>
      <c r="D144" s="30">
        <v>50</v>
      </c>
      <c r="E144" s="31">
        <v>50</v>
      </c>
      <c r="F144" s="25" t="s">
        <v>126</v>
      </c>
      <c r="G144" s="20">
        <f t="shared" si="0"/>
        <v>0.2857142857142857</v>
      </c>
    </row>
    <row r="145" spans="1:9" x14ac:dyDescent="0.25">
      <c r="A145" s="29" t="s">
        <v>430</v>
      </c>
      <c r="B145" s="30">
        <v>90</v>
      </c>
      <c r="C145" s="31">
        <v>90</v>
      </c>
      <c r="D145" s="30">
        <v>80</v>
      </c>
      <c r="E145" s="31">
        <v>80</v>
      </c>
      <c r="F145" s="25" t="s">
        <v>431</v>
      </c>
      <c r="G145" s="20">
        <f t="shared" si="0"/>
        <v>0.1111111111111111</v>
      </c>
    </row>
    <row r="146" spans="1:9" x14ac:dyDescent="0.25">
      <c r="A146" s="29" t="s">
        <v>432</v>
      </c>
      <c r="B146" s="30">
        <v>100</v>
      </c>
      <c r="C146" s="31">
        <v>100</v>
      </c>
      <c r="D146" s="30">
        <v>90</v>
      </c>
      <c r="E146" s="31">
        <v>90</v>
      </c>
      <c r="F146" s="25" t="s">
        <v>126</v>
      </c>
      <c r="G146" s="20">
        <f t="shared" si="0"/>
        <v>0.1</v>
      </c>
    </row>
    <row r="147" spans="1:9" x14ac:dyDescent="0.25">
      <c r="A147" s="29" t="s">
        <v>433</v>
      </c>
      <c r="B147" s="30">
        <v>80</v>
      </c>
      <c r="C147" s="31">
        <v>80</v>
      </c>
      <c r="D147" s="30">
        <v>40</v>
      </c>
      <c r="E147" s="31">
        <v>40</v>
      </c>
      <c r="F147" s="25" t="s">
        <v>126</v>
      </c>
      <c r="G147" s="20">
        <f t="shared" si="0"/>
        <v>0.5</v>
      </c>
    </row>
    <row r="148" spans="1:9" x14ac:dyDescent="0.25">
      <c r="A148" s="29" t="s">
        <v>434</v>
      </c>
      <c r="B148" s="30">
        <v>80</v>
      </c>
      <c r="C148" s="31">
        <v>80</v>
      </c>
      <c r="D148" s="30">
        <v>50</v>
      </c>
      <c r="E148" s="31">
        <v>50</v>
      </c>
      <c r="F148" s="25" t="s">
        <v>126</v>
      </c>
      <c r="G148" s="20">
        <f t="shared" si="0"/>
        <v>0.375</v>
      </c>
    </row>
    <row r="149" spans="1:9" x14ac:dyDescent="0.25">
      <c r="A149" s="29" t="s">
        <v>435</v>
      </c>
      <c r="B149" s="30">
        <v>90</v>
      </c>
      <c r="C149" s="31">
        <v>90</v>
      </c>
      <c r="D149" s="30">
        <v>80</v>
      </c>
      <c r="E149" s="31">
        <v>80</v>
      </c>
      <c r="F149" s="25" t="s">
        <v>431</v>
      </c>
      <c r="G149" s="20">
        <f t="shared" si="0"/>
        <v>0.1111111111111111</v>
      </c>
    </row>
    <row r="150" spans="1:9" x14ac:dyDescent="0.25">
      <c r="A150" s="29" t="s">
        <v>436</v>
      </c>
      <c r="B150" s="30">
        <v>95</v>
      </c>
      <c r="C150" s="31">
        <v>95</v>
      </c>
      <c r="D150" s="30">
        <v>90</v>
      </c>
      <c r="E150" s="31">
        <v>90</v>
      </c>
      <c r="F150" s="32" t="s">
        <v>443</v>
      </c>
      <c r="G150" s="20">
        <f t="shared" si="0"/>
        <v>5.2631578947368418E-2</v>
      </c>
    </row>
    <row r="151" spans="1:9" x14ac:dyDescent="0.25">
      <c r="A151" s="29" t="s">
        <v>437</v>
      </c>
      <c r="B151" s="30">
        <v>95</v>
      </c>
      <c r="C151" s="31">
        <v>95</v>
      </c>
      <c r="D151" s="30">
        <v>90</v>
      </c>
      <c r="E151" s="31">
        <v>90</v>
      </c>
      <c r="F151" s="32" t="s">
        <v>443</v>
      </c>
      <c r="G151" s="20">
        <f t="shared" si="0"/>
        <v>5.2631578947368418E-2</v>
      </c>
    </row>
    <row r="152" spans="1:9" x14ac:dyDescent="0.25">
      <c r="A152" s="29" t="s">
        <v>438</v>
      </c>
      <c r="B152" s="30">
        <v>80</v>
      </c>
      <c r="C152" s="31">
        <v>50</v>
      </c>
      <c r="D152" s="30">
        <v>30</v>
      </c>
      <c r="E152" s="31">
        <v>30</v>
      </c>
      <c r="F152" s="25" t="s">
        <v>125</v>
      </c>
      <c r="G152" s="20">
        <f>(C152-E152)/C152</f>
        <v>0.4</v>
      </c>
    </row>
    <row r="153" spans="1:9" x14ac:dyDescent="0.25">
      <c r="A153" s="29" t="s">
        <v>439</v>
      </c>
      <c r="B153" s="30">
        <v>90</v>
      </c>
      <c r="C153" s="31">
        <v>90</v>
      </c>
      <c r="D153" s="30">
        <v>70</v>
      </c>
      <c r="E153" s="31">
        <v>70</v>
      </c>
      <c r="F153" s="25" t="s">
        <v>122</v>
      </c>
      <c r="G153" s="20">
        <f t="shared" si="0"/>
        <v>0.22222222222222221</v>
      </c>
    </row>
    <row r="154" spans="1:9" x14ac:dyDescent="0.25">
      <c r="A154" s="29" t="s">
        <v>440</v>
      </c>
      <c r="B154" s="30">
        <v>95</v>
      </c>
      <c r="C154" s="31">
        <v>90</v>
      </c>
      <c r="D154" s="30">
        <v>80</v>
      </c>
      <c r="E154" s="31">
        <v>80</v>
      </c>
      <c r="F154" s="32" t="s">
        <v>443</v>
      </c>
      <c r="G154" s="20">
        <f t="shared" si="0"/>
        <v>0.1111111111111111</v>
      </c>
      <c r="I154" s="33"/>
    </row>
    <row r="155" spans="1:9" x14ac:dyDescent="0.25">
      <c r="A155" s="29" t="s">
        <v>441</v>
      </c>
      <c r="B155" s="30">
        <v>80</v>
      </c>
      <c r="C155" s="31">
        <v>65</v>
      </c>
      <c r="D155" s="30">
        <v>60</v>
      </c>
      <c r="E155" s="31">
        <v>30</v>
      </c>
      <c r="F155" s="25" t="s">
        <v>123</v>
      </c>
      <c r="G155" s="20">
        <f t="shared" si="0"/>
        <v>0.53846153846153844</v>
      </c>
    </row>
    <row r="156" spans="1:9" x14ac:dyDescent="0.25">
      <c r="A156" s="34" t="s">
        <v>442</v>
      </c>
      <c r="B156" s="35">
        <v>90</v>
      </c>
      <c r="C156" s="36">
        <v>90</v>
      </c>
      <c r="D156" s="35">
        <v>70</v>
      </c>
      <c r="E156" s="36">
        <v>70</v>
      </c>
      <c r="F156" s="25" t="s">
        <v>123</v>
      </c>
      <c r="G156" s="20">
        <f t="shared" si="0"/>
        <v>0.22222222222222221</v>
      </c>
    </row>
    <row r="157" spans="1:9" x14ac:dyDescent="0.25">
      <c r="A157" s="20"/>
      <c r="B157" s="20"/>
      <c r="C157" s="20"/>
      <c r="D157" s="20"/>
      <c r="E157" s="20"/>
      <c r="F157" s="20"/>
      <c r="G157" s="20"/>
    </row>
    <row r="158" spans="1:9" x14ac:dyDescent="0.25">
      <c r="A158" s="20"/>
      <c r="B158" s="20"/>
      <c r="C158" s="20"/>
      <c r="D158" s="20"/>
      <c r="E158" s="20"/>
      <c r="F158" s="20"/>
      <c r="G158" s="20"/>
    </row>
    <row r="159" spans="1:9" x14ac:dyDescent="0.25">
      <c r="A159" s="20" t="s">
        <v>126</v>
      </c>
      <c r="B159" s="20">
        <f>AVERAGEIF(F139:F156,A159,G139:G156)</f>
        <v>0.38382283834586467</v>
      </c>
      <c r="C159" s="20"/>
      <c r="D159" s="20"/>
      <c r="E159" s="20"/>
      <c r="F159" s="20"/>
      <c r="G159" s="20"/>
    </row>
    <row r="160" spans="1:9" x14ac:dyDescent="0.25">
      <c r="A160" s="20" t="s">
        <v>431</v>
      </c>
      <c r="B160" s="20">
        <f>AVERAGEIF(F139:F156,A160,G139:G156)</f>
        <v>0.1111111111111111</v>
      </c>
      <c r="C160" s="20"/>
      <c r="D160" s="20"/>
      <c r="E160" s="20"/>
      <c r="F160" s="20"/>
      <c r="G160" s="20"/>
    </row>
    <row r="161" spans="1:7" x14ac:dyDescent="0.25">
      <c r="A161" s="20" t="s">
        <v>125</v>
      </c>
      <c r="B161" s="20">
        <f>AVERAGEIF(F139:F156,A161,G139:G156)</f>
        <v>0.4</v>
      </c>
      <c r="C161" s="20"/>
      <c r="D161" s="20"/>
      <c r="E161" s="20"/>
      <c r="F161" s="20"/>
      <c r="G161" s="20"/>
    </row>
    <row r="162" spans="1:7" x14ac:dyDescent="0.25">
      <c r="A162" s="20" t="s">
        <v>122</v>
      </c>
      <c r="B162" s="20">
        <f>AVERAGEIF(F139:F156,A162,G139:G156)</f>
        <v>0.22222222222222221</v>
      </c>
      <c r="C162" s="20"/>
      <c r="D162" s="20"/>
      <c r="E162" s="20"/>
      <c r="F162" s="20"/>
      <c r="G162" s="20"/>
    </row>
    <row r="163" spans="1:7" x14ac:dyDescent="0.25">
      <c r="A163" s="20" t="s">
        <v>123</v>
      </c>
      <c r="B163" s="20">
        <f>AVERAGEIF(F139:F156,A163,G139:G156)</f>
        <v>0.38034188034188032</v>
      </c>
      <c r="C163" s="20"/>
      <c r="D163" s="20"/>
      <c r="E163" s="20"/>
      <c r="F163" s="20"/>
      <c r="G163" s="20"/>
    </row>
    <row r="165" spans="1:7" x14ac:dyDescent="0.25">
      <c r="A165" s="456" t="s">
        <v>174</v>
      </c>
      <c r="B165" s="456"/>
      <c r="C165" s="456"/>
      <c r="D165" s="456"/>
      <c r="E165" s="456"/>
    </row>
    <row r="166" spans="1:7" ht="15.75" thickBot="1" x14ac:dyDescent="0.3">
      <c r="A166" t="s">
        <v>175</v>
      </c>
      <c r="B166" s="13">
        <v>0.4</v>
      </c>
    </row>
    <row r="167" spans="1:7" ht="15.75" thickBot="1" x14ac:dyDescent="0.3">
      <c r="A167" t="s">
        <v>176</v>
      </c>
      <c r="B167" s="37">
        <f>(1+B166)^(1/(2020-2010))-1</f>
        <v>3.4219694129380196E-2</v>
      </c>
    </row>
    <row r="168" spans="1:7" x14ac:dyDescent="0.25">
      <c r="B168" s="38"/>
    </row>
    <row r="169" spans="1:7" x14ac:dyDescent="0.25">
      <c r="A169" s="456" t="s">
        <v>405</v>
      </c>
      <c r="B169" s="456"/>
    </row>
    <row r="170" spans="1:7" x14ac:dyDescent="0.25">
      <c r="A170" t="s">
        <v>406</v>
      </c>
      <c r="B170" s="39">
        <v>972.7</v>
      </c>
    </row>
    <row r="171" spans="1:7" ht="15.75" thickBot="1" x14ac:dyDescent="0.3">
      <c r="A171" t="s">
        <v>407</v>
      </c>
      <c r="B171" s="40">
        <f>400.9+53.5+276.5+255.7+63.5+462.5+B170+975.4+227.6+436.5</f>
        <v>4124.8</v>
      </c>
    </row>
    <row r="172" spans="1:7" ht="15.75" thickBot="1" x14ac:dyDescent="0.3">
      <c r="A172" t="s">
        <v>408</v>
      </c>
      <c r="B172" s="37">
        <f>B170/B171</f>
        <v>0.23581749418153608</v>
      </c>
    </row>
    <row r="173" spans="1:7" x14ac:dyDescent="0.25">
      <c r="B173" s="38"/>
    </row>
    <row r="174" spans="1:7" x14ac:dyDescent="0.25">
      <c r="A174" s="456" t="s">
        <v>181</v>
      </c>
      <c r="B174" s="456"/>
      <c r="C174" s="456"/>
      <c r="D174" s="456"/>
      <c r="E174" s="456"/>
    </row>
    <row r="175" spans="1:7" ht="15.75" thickBot="1" x14ac:dyDescent="0.3">
      <c r="A175" t="s">
        <v>415</v>
      </c>
      <c r="B175" s="38">
        <v>0.1246</v>
      </c>
    </row>
    <row r="176" spans="1:7" ht="15.75" thickBot="1" x14ac:dyDescent="0.3">
      <c r="A176" t="s">
        <v>410</v>
      </c>
      <c r="B176" s="37">
        <f>1-B175</f>
        <v>0.87539999999999996</v>
      </c>
    </row>
    <row r="178" spans="1:5" x14ac:dyDescent="0.25">
      <c r="A178" s="456" t="s">
        <v>177</v>
      </c>
      <c r="B178" s="456"/>
      <c r="C178" s="456"/>
      <c r="D178" s="456"/>
      <c r="E178" s="456"/>
    </row>
    <row r="179" spans="1:5" x14ac:dyDescent="0.25">
      <c r="A179" t="s">
        <v>412</v>
      </c>
      <c r="B179">
        <v>197000</v>
      </c>
    </row>
    <row r="180" spans="1:5" ht="15.75" thickBot="1" x14ac:dyDescent="0.3">
      <c r="A180" t="s">
        <v>413</v>
      </c>
      <c r="B180">
        <v>175000</v>
      </c>
    </row>
    <row r="181" spans="1:5" ht="15.75" thickBot="1" x14ac:dyDescent="0.3">
      <c r="A181" t="s">
        <v>178</v>
      </c>
      <c r="B181" s="12">
        <f>B179/B180</f>
        <v>1.1257142857142857</v>
      </c>
    </row>
    <row r="183" spans="1:5" x14ac:dyDescent="0.25">
      <c r="A183" s="456" t="s">
        <v>179</v>
      </c>
      <c r="B183" s="456"/>
      <c r="C183" s="456"/>
      <c r="D183" s="456"/>
      <c r="E183" s="456"/>
    </row>
    <row r="184" spans="1:5" x14ac:dyDescent="0.25">
      <c r="A184" t="s">
        <v>2266</v>
      </c>
      <c r="B184" s="170">
        <v>1.2E-2</v>
      </c>
    </row>
    <row r="185" spans="1:5" x14ac:dyDescent="0.25">
      <c r="A185" t="s">
        <v>2267</v>
      </c>
      <c r="B185" s="170">
        <v>2.4E-2</v>
      </c>
    </row>
    <row r="186" spans="1:5" x14ac:dyDescent="0.25">
      <c r="A186" t="s">
        <v>2268</v>
      </c>
      <c r="B186">
        <f>2050-2018+1</f>
        <v>33</v>
      </c>
    </row>
    <row r="187" spans="1:5" x14ac:dyDescent="0.25">
      <c r="A187" t="s">
        <v>2269</v>
      </c>
      <c r="B187" s="11">
        <f>(1-B184)^B186</f>
        <v>0.67139665221009714</v>
      </c>
    </row>
    <row r="188" spans="1:5" ht="15.75" thickBot="1" x14ac:dyDescent="0.3">
      <c r="A188" t="s">
        <v>2270</v>
      </c>
      <c r="B188" s="11">
        <f>(1-B185)^B186</f>
        <v>0.44858421050781644</v>
      </c>
    </row>
    <row r="189" spans="1:5" ht="15.75" thickBot="1" x14ac:dyDescent="0.3">
      <c r="A189" t="s">
        <v>2271</v>
      </c>
      <c r="B189" s="12">
        <f>(B187-B188)/B187</f>
        <v>0.33186409400289502</v>
      </c>
    </row>
    <row r="191" spans="1:5" x14ac:dyDescent="0.25">
      <c r="A191" s="456" t="s">
        <v>191</v>
      </c>
      <c r="B191" s="456"/>
      <c r="C191" s="456"/>
      <c r="D191" s="456"/>
      <c r="E191" s="456"/>
    </row>
    <row r="192" spans="1:5" x14ac:dyDescent="0.25">
      <c r="A192" s="16" t="s">
        <v>183</v>
      </c>
      <c r="B192" s="16" t="s">
        <v>184</v>
      </c>
      <c r="C192" s="16"/>
    </row>
    <row r="193" spans="1:9" x14ac:dyDescent="0.25">
      <c r="A193" t="s">
        <v>185</v>
      </c>
      <c r="B193" s="17">
        <v>15277777.777777778</v>
      </c>
      <c r="C193" t="s">
        <v>186</v>
      </c>
    </row>
    <row r="194" spans="1:9" x14ac:dyDescent="0.25">
      <c r="A194" t="s">
        <v>187</v>
      </c>
      <c r="B194" s="17">
        <f>3.4*10^6</f>
        <v>3400000</v>
      </c>
      <c r="C194" s="41"/>
    </row>
    <row r="195" spans="1:9" x14ac:dyDescent="0.25">
      <c r="A195" t="s">
        <v>188</v>
      </c>
      <c r="B195">
        <v>2</v>
      </c>
    </row>
    <row r="196" spans="1:9" ht="15.75" thickBot="1" x14ac:dyDescent="0.3">
      <c r="A196" t="s">
        <v>189</v>
      </c>
      <c r="B196" s="17">
        <f>B195*B194</f>
        <v>6800000</v>
      </c>
    </row>
    <row r="197" spans="1:9" ht="15.75" thickBot="1" x14ac:dyDescent="0.3">
      <c r="A197" t="s">
        <v>190</v>
      </c>
      <c r="B197" s="12">
        <f>B196/B193</f>
        <v>0.44509090909090909</v>
      </c>
    </row>
    <row r="199" spans="1:9" x14ac:dyDescent="0.25">
      <c r="A199" s="219" t="s">
        <v>3025</v>
      </c>
    </row>
    <row r="201" spans="1:9" x14ac:dyDescent="0.25">
      <c r="A201" s="220" t="s">
        <v>3046</v>
      </c>
      <c r="B201" s="458" t="s">
        <v>3029</v>
      </c>
      <c r="C201" s="458"/>
      <c r="D201" s="458"/>
      <c r="E201" s="458"/>
      <c r="F201" s="458"/>
      <c r="G201" s="458"/>
      <c r="H201" s="458"/>
      <c r="I201" s="458"/>
    </row>
    <row r="202" spans="1:9" x14ac:dyDescent="0.25">
      <c r="A202" s="42" t="s">
        <v>3030</v>
      </c>
      <c r="B202" s="42" t="s">
        <v>3031</v>
      </c>
      <c r="C202" s="42" t="s">
        <v>3032</v>
      </c>
      <c r="D202" s="42" t="s">
        <v>3033</v>
      </c>
      <c r="E202" s="42" t="s">
        <v>2369</v>
      </c>
      <c r="F202" s="42" t="s">
        <v>87</v>
      </c>
      <c r="G202" s="42" t="s">
        <v>3034</v>
      </c>
      <c r="H202" s="42" t="s">
        <v>3035</v>
      </c>
      <c r="I202" s="42" t="s">
        <v>3036</v>
      </c>
    </row>
    <row r="203" spans="1:9" x14ac:dyDescent="0.25">
      <c r="A203" s="42" t="s">
        <v>3037</v>
      </c>
      <c r="B203">
        <v>0</v>
      </c>
      <c r="C203">
        <v>6</v>
      </c>
      <c r="D203">
        <v>9</v>
      </c>
      <c r="E203">
        <v>25</v>
      </c>
      <c r="F203">
        <v>21</v>
      </c>
      <c r="G203">
        <v>215</v>
      </c>
      <c r="H203">
        <v>81</v>
      </c>
      <c r="I203">
        <v>134</v>
      </c>
    </row>
    <row r="204" spans="1:9" x14ac:dyDescent="0.25">
      <c r="A204" s="42" t="s">
        <v>3038</v>
      </c>
      <c r="B204">
        <v>4</v>
      </c>
      <c r="C204">
        <v>3</v>
      </c>
      <c r="D204">
        <v>15</v>
      </c>
      <c r="E204">
        <v>40</v>
      </c>
      <c r="F204">
        <v>43</v>
      </c>
      <c r="G204">
        <v>163</v>
      </c>
      <c r="H204">
        <v>56</v>
      </c>
      <c r="I204">
        <v>94</v>
      </c>
    </row>
    <row r="205" spans="1:9" ht="15.75" thickBot="1" x14ac:dyDescent="0.3">
      <c r="A205" s="42" t="s">
        <v>3039</v>
      </c>
      <c r="B205">
        <f>B204-B203</f>
        <v>4</v>
      </c>
      <c r="C205">
        <f t="shared" ref="C205:I205" si="1">C204-C203</f>
        <v>-3</v>
      </c>
      <c r="D205">
        <f t="shared" si="1"/>
        <v>6</v>
      </c>
      <c r="E205">
        <f t="shared" si="1"/>
        <v>15</v>
      </c>
      <c r="F205">
        <f t="shared" si="1"/>
        <v>22</v>
      </c>
      <c r="G205">
        <f t="shared" si="1"/>
        <v>-52</v>
      </c>
      <c r="H205">
        <f t="shared" si="1"/>
        <v>-25</v>
      </c>
      <c r="I205">
        <f t="shared" si="1"/>
        <v>-40</v>
      </c>
    </row>
    <row r="206" spans="1:9" ht="15.75" thickBot="1" x14ac:dyDescent="0.3">
      <c r="A206" t="s">
        <v>3040</v>
      </c>
      <c r="B206" s="12">
        <f>SUM(G205:H205)/SUM(G203:H203)</f>
        <v>-0.26013513513513514</v>
      </c>
    </row>
    <row r="207" spans="1:9" ht="15.75" thickBot="1" x14ac:dyDescent="0.3">
      <c r="A207" t="s">
        <v>3041</v>
      </c>
      <c r="B207" s="12">
        <f>I205/I203</f>
        <v>-0.29850746268656714</v>
      </c>
    </row>
    <row r="209" spans="1:9" x14ac:dyDescent="0.25">
      <c r="A209" s="220" t="s">
        <v>3047</v>
      </c>
      <c r="B209" s="458" t="s">
        <v>3029</v>
      </c>
      <c r="C209" s="458"/>
      <c r="D209" s="458"/>
      <c r="E209" s="458"/>
      <c r="F209" s="458"/>
      <c r="G209" s="458"/>
      <c r="H209" s="458"/>
      <c r="I209" s="458"/>
    </row>
    <row r="210" spans="1:9" x14ac:dyDescent="0.25">
      <c r="A210" s="42" t="s">
        <v>3030</v>
      </c>
      <c r="B210" s="42" t="s">
        <v>3031</v>
      </c>
      <c r="C210" s="42" t="s">
        <v>3032</v>
      </c>
      <c r="D210" s="42" t="s">
        <v>3033</v>
      </c>
      <c r="E210" s="42" t="s">
        <v>2369</v>
      </c>
      <c r="F210" s="42" t="s">
        <v>87</v>
      </c>
      <c r="G210" s="42" t="s">
        <v>3034</v>
      </c>
      <c r="H210" s="42" t="s">
        <v>3035</v>
      </c>
      <c r="I210" s="42" t="s">
        <v>3036</v>
      </c>
    </row>
    <row r="211" spans="1:9" x14ac:dyDescent="0.25">
      <c r="A211" s="42" t="s">
        <v>3037</v>
      </c>
      <c r="B211">
        <v>0</v>
      </c>
      <c r="C211">
        <v>17</v>
      </c>
      <c r="D211">
        <v>18</v>
      </c>
      <c r="E211">
        <v>22</v>
      </c>
      <c r="F211">
        <v>12</v>
      </c>
      <c r="G211">
        <v>73</v>
      </c>
      <c r="H211">
        <v>21</v>
      </c>
      <c r="I211">
        <v>21</v>
      </c>
    </row>
    <row r="212" spans="1:9" x14ac:dyDescent="0.25">
      <c r="A212" s="42" t="s">
        <v>3038</v>
      </c>
      <c r="B212">
        <v>0</v>
      </c>
      <c r="C212">
        <v>15</v>
      </c>
      <c r="D212">
        <v>22</v>
      </c>
      <c r="E212">
        <v>39</v>
      </c>
      <c r="F212">
        <v>23</v>
      </c>
      <c r="G212">
        <v>51</v>
      </c>
      <c r="H212">
        <v>17</v>
      </c>
      <c r="I212">
        <v>19</v>
      </c>
    </row>
    <row r="213" spans="1:9" ht="15.75" thickBot="1" x14ac:dyDescent="0.3">
      <c r="A213" s="42" t="s">
        <v>3039</v>
      </c>
      <c r="B213">
        <f>B212-B211</f>
        <v>0</v>
      </c>
      <c r="C213">
        <f t="shared" ref="C213" si="2">C212-C211</f>
        <v>-2</v>
      </c>
      <c r="D213">
        <f t="shared" ref="D213" si="3">D212-D211</f>
        <v>4</v>
      </c>
      <c r="E213">
        <f t="shared" ref="E213" si="4">E212-E211</f>
        <v>17</v>
      </c>
      <c r="F213">
        <f t="shared" ref="F213" si="5">F212-F211</f>
        <v>11</v>
      </c>
      <c r="G213">
        <f t="shared" ref="G213" si="6">G212-G211</f>
        <v>-22</v>
      </c>
      <c r="H213">
        <f t="shared" ref="H213" si="7">H212-H211</f>
        <v>-4</v>
      </c>
      <c r="I213">
        <f t="shared" ref="I213" si="8">I212-I211</f>
        <v>-2</v>
      </c>
    </row>
    <row r="214" spans="1:9" ht="15.75" thickBot="1" x14ac:dyDescent="0.3">
      <c r="A214" t="s">
        <v>3040</v>
      </c>
      <c r="B214" s="12">
        <f>SUM(G213:H213)/SUM(G211:H211)</f>
        <v>-0.27659574468085107</v>
      </c>
    </row>
    <row r="215" spans="1:9" ht="15.75" thickBot="1" x14ac:dyDescent="0.3">
      <c r="A215" t="s">
        <v>3041</v>
      </c>
      <c r="B215" s="12">
        <f>I213/I211</f>
        <v>-9.5238095238095233E-2</v>
      </c>
    </row>
    <row r="217" spans="1:9" x14ac:dyDescent="0.25">
      <c r="A217" s="220" t="s">
        <v>3048</v>
      </c>
      <c r="B217" s="458" t="s">
        <v>3029</v>
      </c>
      <c r="C217" s="458"/>
      <c r="D217" s="458"/>
      <c r="E217" s="458"/>
    </row>
    <row r="218" spans="1:9" x14ac:dyDescent="0.25">
      <c r="A218" s="42" t="s">
        <v>3030</v>
      </c>
      <c r="B218" s="42" t="s">
        <v>3042</v>
      </c>
      <c r="C218" s="42" t="s">
        <v>3043</v>
      </c>
      <c r="D218" s="42" t="s">
        <v>3044</v>
      </c>
      <c r="E218" s="42" t="s">
        <v>87</v>
      </c>
    </row>
    <row r="219" spans="1:9" x14ac:dyDescent="0.25">
      <c r="A219" s="42" t="s">
        <v>3037</v>
      </c>
      <c r="B219">
        <v>112</v>
      </c>
      <c r="C219">
        <v>16</v>
      </c>
      <c r="D219">
        <v>9</v>
      </c>
      <c r="E219">
        <v>134</v>
      </c>
    </row>
    <row r="220" spans="1:9" x14ac:dyDescent="0.25">
      <c r="A220" s="42" t="s">
        <v>3038</v>
      </c>
      <c r="B220">
        <v>87</v>
      </c>
      <c r="C220">
        <v>17</v>
      </c>
      <c r="D220">
        <v>9</v>
      </c>
      <c r="E220">
        <v>151</v>
      </c>
    </row>
    <row r="221" spans="1:9" ht="15.75" thickBot="1" x14ac:dyDescent="0.3">
      <c r="A221" s="42" t="s">
        <v>3039</v>
      </c>
      <c r="B221">
        <f>B220-B219</f>
        <v>-25</v>
      </c>
      <c r="C221">
        <f t="shared" ref="C221:E221" si="9">C220-C219</f>
        <v>1</v>
      </c>
      <c r="D221">
        <f t="shared" si="9"/>
        <v>0</v>
      </c>
      <c r="E221">
        <f t="shared" si="9"/>
        <v>17</v>
      </c>
    </row>
    <row r="222" spans="1:9" ht="15.75" thickBot="1" x14ac:dyDescent="0.3">
      <c r="A222" t="s">
        <v>3045</v>
      </c>
      <c r="B222" s="12">
        <f>B221/B219</f>
        <v>-0.22321428571428573</v>
      </c>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About</vt:lpstr>
      <vt:lpstr>Policy Characteristics</vt:lpstr>
      <vt:lpstr>PolicyLevers</vt:lpstr>
      <vt:lpstr>UnitControlCenter</vt:lpstr>
      <vt:lpstr>OutputGraphs</vt:lpstr>
      <vt:lpstr>Output Graph Color Key</vt:lpstr>
      <vt:lpstr>ReferenceScenarios</vt:lpstr>
      <vt:lpstr>ReferenceCurves</vt:lpstr>
      <vt:lpstr>Targets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Robbie Orvis</cp:lastModifiedBy>
  <dcterms:created xsi:type="dcterms:W3CDTF">2014-07-10T20:44:47Z</dcterms:created>
  <dcterms:modified xsi:type="dcterms:W3CDTF">2023-10-06T13:17:53Z</dcterms:modified>
</cp:coreProperties>
</file>