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86635600-3F24-4BB2-B79B-90F469C6FACB}" xr6:coauthVersionLast="47" xr6:coauthVersionMax="47" xr10:uidLastSave="{00000000-0000-0000-0000-000000000000}"/>
  <bookViews>
    <workbookView xWindow="28680" yWindow="-120" windowWidth="29040" windowHeight="1752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<sst xmlns="http://schemas.openxmlformats.org/spreadsheetml/2006/main" count="18819" uniqueCount="3841">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</sst>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3837</v>
      </c>
      <c r="C17" t="s">
        <v>3840</v>
      </c>
      <c r="D17" s="317" t="s">
        <v>3432</v>
      </c>
      <c r="E17" t="s">
        <v>3838</v>
      </c>
      <c r="F17" s="398">
        <v>0</v>
      </c>
      <c r="G17" s="398">
        <v>1</v>
      </c>
      <c r="H17" s="398">
        <v>1</v>
      </c>
      <c r="I17" s="370" t="s">
        <v>29</v>
      </c>
      <c r="J17" s="45" t="s">
        <v>3839</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3821</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3824</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3840</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3824</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B188" zoomScale="70" zoomScaleNormal="70" workbookViewId="0">
      <selection activeCell="I191" sqref="I191"/>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3816</v>
      </c>
      <c r="H96" s="1" t="s">
        <v>3817</v>
      </c>
      <c r="I96" s="1" t="s">
        <v>3818</v>
      </c>
    </row>
    <row r="97" spans="1:10" ht="285">
      <c r="A97" s="2" t="s">
        <v>2463</v>
      </c>
      <c r="B97" s="2" t="s">
        <v>2339</v>
      </c>
      <c r="C97" s="43">
        <v>1</v>
      </c>
      <c r="D97" s="1" t="s">
        <v>65</v>
      </c>
      <c r="E97" s="1" t="s">
        <v>64</v>
      </c>
      <c r="F97" s="1" t="str">
        <f>UnitControlCenter!$B$16</f>
        <v>terawatt-hours (TWh) / year</v>
      </c>
      <c r="G97" s="1" t="s">
        <v>3815</v>
      </c>
      <c r="H97" s="1" t="s">
        <v>3817</v>
      </c>
      <c r="I97" s="1" t="s">
        <v>3818</v>
      </c>
    </row>
    <row r="98" spans="1:10" ht="240">
      <c r="A98" s="2" t="s">
        <v>2463</v>
      </c>
      <c r="B98" s="2" t="s">
        <v>2340</v>
      </c>
      <c r="C98" s="43">
        <v>1</v>
      </c>
      <c r="D98" s="1" t="s">
        <v>65</v>
      </c>
      <c r="E98" s="1" t="s">
        <v>66</v>
      </c>
      <c r="F98" s="1" t="str">
        <f>UnitControlCenter!$B$21</f>
        <v>gigawatts (GW) / year</v>
      </c>
      <c r="G98" s="1" t="s">
        <v>3814</v>
      </c>
      <c r="H98" s="1" t="s">
        <v>3809</v>
      </c>
      <c r="I98" s="1" t="s">
        <v>3810</v>
      </c>
    </row>
    <row r="99" spans="1:10" ht="285">
      <c r="A99" s="2" t="s">
        <v>2463</v>
      </c>
      <c r="B99" s="2" t="s">
        <v>2341</v>
      </c>
      <c r="C99" s="43">
        <v>1</v>
      </c>
      <c r="D99" s="1" t="s">
        <v>65</v>
      </c>
      <c r="E99" s="1" t="s">
        <v>64</v>
      </c>
      <c r="F99" s="1" t="str">
        <f>UnitControlCenter!$B$21</f>
        <v>gigawatts (GW) / year</v>
      </c>
      <c r="G99" s="1" t="s">
        <v>3813</v>
      </c>
      <c r="H99" s="1" t="s">
        <v>3812</v>
      </c>
      <c r="I99" s="1" t="s">
        <v>3811</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2463</v>
      </c>
      <c r="B105" s="2" t="s">
        <v>3819</v>
      </c>
      <c r="C105" s="43">
        <v>1</v>
      </c>
      <c r="D105" s="1" t="s">
        <v>63</v>
      </c>
      <c r="E105" s="1" t="s">
        <v>64</v>
      </c>
      <c r="F105" s="1" t="str">
        <f>UnitControlCenter!B22</f>
        <v>2023 dollars / megawatt-hour (MWh)</v>
      </c>
      <c r="G105" s="1" t="s">
        <v>3820</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3822</v>
      </c>
      <c r="H190" s="1" t="s">
        <v>3823</v>
      </c>
      <c r="I190" s="1" t="s">
        <v>3836</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306" workbookViewId="0">
      <selection activeCell="B321" sqref="B321"/>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3825</v>
      </c>
      <c r="B317" s="169"/>
      <c r="C317" s="159"/>
      <c r="D317" s="159"/>
    </row>
    <row r="318" spans="1:4">
      <c r="A318" s="9" t="s">
        <v>2501</v>
      </c>
      <c r="B318" s="170" t="s">
        <v>2502</v>
      </c>
      <c r="C318" s="9" t="s">
        <v>2503</v>
      </c>
      <c r="D318" s="9" t="s">
        <v>2504</v>
      </c>
    </row>
    <row r="319" spans="1:4">
      <c r="A319" t="s">
        <v>2526</v>
      </c>
      <c r="B319" s="20" t="s">
        <v>2542</v>
      </c>
      <c r="C319" s="180"/>
      <c r="D319" t="s">
        <v>3826</v>
      </c>
    </row>
    <row r="320" spans="1:4">
      <c r="A320" t="s">
        <v>3834</v>
      </c>
      <c r="B320" s="20" t="s">
        <v>3833</v>
      </c>
      <c r="C320" s="159"/>
      <c r="D320" t="s">
        <v>3827</v>
      </c>
    </row>
    <row r="321" spans="1:4">
      <c r="A321" t="s">
        <v>2513</v>
      </c>
      <c r="B321" s="171" t="s">
        <v>2514</v>
      </c>
      <c r="C321" s="167"/>
      <c r="D321" t="s">
        <v>3828</v>
      </c>
    </row>
    <row r="322" spans="1:4">
      <c r="A322" t="s">
        <v>2593</v>
      </c>
      <c r="B322" s="171" t="s">
        <v>2595</v>
      </c>
      <c r="C322" s="189"/>
      <c r="D322" t="s">
        <v>3829</v>
      </c>
    </row>
    <row r="323" spans="1:4">
      <c r="A323" t="s">
        <v>3835</v>
      </c>
      <c r="B323" s="171">
        <v>808080</v>
      </c>
      <c r="C323" s="412"/>
      <c r="D323" t="s">
        <v>3830</v>
      </c>
    </row>
    <row r="324" spans="1:4">
      <c r="A324" t="s">
        <v>2519</v>
      </c>
      <c r="B324" s="171" t="s">
        <v>2520</v>
      </c>
      <c r="C324" s="175"/>
      <c r="D324" t="s">
        <v>3831</v>
      </c>
    </row>
    <row r="325" spans="1:4">
      <c r="A325" t="s">
        <v>2527</v>
      </c>
      <c r="B325" s="20" t="s">
        <v>2523</v>
      </c>
      <c r="C325" s="179"/>
      <c r="D325" t="s">
        <v>3832</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5441.14</v>
      </c>
      <c r="E2">
        <v>5507.25</v>
      </c>
      <c r="F2">
        <v>5318.78</v>
      </c>
      <c r="G2">
        <v>5173.8599999999997</v>
      </c>
      <c r="H2">
        <v>5223.8599999999997</v>
      </c>
      <c r="I2">
        <v>5233.6499999999996</v>
      </c>
      <c r="J2">
        <v>5218.13</v>
      </c>
      <c r="K2">
        <v>5190.12</v>
      </c>
      <c r="L2">
        <v>5106.99</v>
      </c>
      <c r="M2">
        <v>5063.67</v>
      </c>
      <c r="N2">
        <v>5012.3</v>
      </c>
      <c r="O2">
        <v>4981.63</v>
      </c>
      <c r="P2">
        <v>4949.92</v>
      </c>
      <c r="Q2">
        <v>4896.75</v>
      </c>
      <c r="R2">
        <v>4855.8599999999997</v>
      </c>
      <c r="S2">
        <v>4783.8</v>
      </c>
      <c r="T2">
        <v>4719.16</v>
      </c>
      <c r="U2">
        <v>4644.21</v>
      </c>
      <c r="V2">
        <v>4525.3900000000003</v>
      </c>
      <c r="W2">
        <v>4386.3</v>
      </c>
      <c r="X2">
        <v>4289.5</v>
      </c>
      <c r="Y2">
        <v>4253.1099999999997</v>
      </c>
      <c r="Z2">
        <v>4263.26</v>
      </c>
      <c r="AA2">
        <v>4279.1400000000003</v>
      </c>
      <c r="AB2">
        <v>4291.6099999999997</v>
      </c>
      <c r="AC2">
        <v>4317.8900000000003</v>
      </c>
      <c r="AD2">
        <v>4348.1000000000004</v>
      </c>
      <c r="AE2">
        <v>4374.1400000000003</v>
      </c>
      <c r="AF2">
        <v>4386.91</v>
      </c>
      <c r="AG2">
        <v>4392.41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5" t="s">
        <v>476</v>
      </c>
      <c r="B2" s="435"/>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40" t="s">
        <v>479</v>
      </c>
      <c r="B6" s="267" t="s">
        <v>480</v>
      </c>
      <c r="C6" s="267" t="s">
        <v>481</v>
      </c>
      <c r="D6" s="267" t="s">
        <v>482</v>
      </c>
      <c r="E6" s="267" t="s">
        <v>483</v>
      </c>
      <c r="F6" s="267" t="s">
        <v>484</v>
      </c>
      <c r="G6" s="267" t="s">
        <v>485</v>
      </c>
      <c r="H6" s="267" t="s">
        <v>486</v>
      </c>
    </row>
    <row r="7" spans="1:8" ht="15.75" thickBot="1">
      <c r="A7" s="441"/>
      <c r="B7" s="442" t="s">
        <v>487</v>
      </c>
      <c r="C7" s="443"/>
      <c r="D7" s="443"/>
      <c r="E7" s="443"/>
      <c r="F7" s="443"/>
      <c r="G7" s="443"/>
      <c r="H7" s="444"/>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5" t="s">
        <v>537</v>
      </c>
      <c r="B69" s="446"/>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7" t="s">
        <v>479</v>
      </c>
      <c r="B72" s="450" t="s">
        <v>539</v>
      </c>
      <c r="C72" s="451"/>
      <c r="D72" s="450" t="s">
        <v>540</v>
      </c>
      <c r="E72" s="452"/>
      <c r="F72" s="453"/>
      <c r="G72" s="450" t="s">
        <v>541</v>
      </c>
      <c r="H72" s="454"/>
      <c r="I72" s="454"/>
      <c r="J72" s="451"/>
    </row>
    <row r="73" spans="1:10">
      <c r="A73" s="448"/>
      <c r="B73" s="455" t="s">
        <v>542</v>
      </c>
      <c r="C73" s="456"/>
      <c r="D73" s="459" t="s">
        <v>543</v>
      </c>
      <c r="E73" s="455" t="s">
        <v>481</v>
      </c>
      <c r="F73" s="456" t="s">
        <v>482</v>
      </c>
      <c r="G73" s="459" t="s">
        <v>544</v>
      </c>
      <c r="H73" s="459" t="s">
        <v>481</v>
      </c>
      <c r="I73" s="459" t="s">
        <v>482</v>
      </c>
      <c r="J73" s="263" t="s">
        <v>480</v>
      </c>
    </row>
    <row r="74" spans="1:10">
      <c r="A74" s="448"/>
      <c r="B74" s="457"/>
      <c r="C74" s="458"/>
      <c r="D74" s="460"/>
      <c r="E74" s="457"/>
      <c r="F74" s="458"/>
      <c r="G74" s="461"/>
      <c r="H74" s="460"/>
      <c r="I74" s="460"/>
      <c r="J74" s="263" t="s">
        <v>545</v>
      </c>
    </row>
    <row r="75" spans="1:10" ht="15.75" thickBot="1">
      <c r="A75" s="449"/>
      <c r="B75" s="266" t="s">
        <v>546</v>
      </c>
      <c r="C75" s="55" t="s">
        <v>547</v>
      </c>
      <c r="D75" s="55" t="s">
        <v>548</v>
      </c>
      <c r="E75" s="438" t="s">
        <v>549</v>
      </c>
      <c r="F75" s="439"/>
      <c r="G75" s="438" t="s">
        <v>487</v>
      </c>
      <c r="H75" s="436"/>
      <c r="I75" s="436"/>
      <c r="J75" s="437"/>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5" t="s">
        <v>612</v>
      </c>
      <c r="B410" s="435"/>
      <c r="C410" s="435"/>
      <c r="D410" s="435"/>
      <c r="E410" s="435"/>
      <c r="F410" s="435"/>
      <c r="G410" s="435"/>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9" t="s">
        <v>487</v>
      </c>
      <c r="C415" s="429"/>
      <c r="D415" s="430"/>
      <c r="E415" s="428" t="s">
        <v>620</v>
      </c>
      <c r="F415" s="429"/>
      <c r="G415" s="430"/>
      <c r="H415" s="428" t="s">
        <v>487</v>
      </c>
      <c r="I415" s="436"/>
      <c r="J415" s="436"/>
      <c r="K415" s="436"/>
      <c r="L415" s="436"/>
      <c r="M415" s="437"/>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9" t="s">
        <v>487</v>
      </c>
      <c r="C519" s="429"/>
      <c r="D519" s="429"/>
      <c r="E519" s="429"/>
      <c r="F519" s="429"/>
      <c r="G519" s="430"/>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1" t="s">
        <v>479</v>
      </c>
      <c r="B605" s="72" t="s">
        <v>768</v>
      </c>
      <c r="C605" s="72" t="s">
        <v>769</v>
      </c>
      <c r="D605" s="72" t="s">
        <v>770</v>
      </c>
      <c r="E605" s="72" t="s">
        <v>618</v>
      </c>
      <c r="F605" s="72" t="s">
        <v>484</v>
      </c>
      <c r="G605" s="72" t="s">
        <v>485</v>
      </c>
    </row>
    <row r="606" spans="1:7" ht="15.75" thickBot="1">
      <c r="A606" s="422"/>
      <c r="B606" s="423" t="s">
        <v>487</v>
      </c>
      <c r="C606" s="424"/>
      <c r="D606" s="424"/>
      <c r="E606" s="424"/>
      <c r="F606" s="424"/>
      <c r="G606" s="425"/>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1" t="s">
        <v>794</v>
      </c>
      <c r="B633" s="43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4" t="s">
        <v>795</v>
      </c>
      <c r="B637" s="249" t="s">
        <v>796</v>
      </c>
      <c r="C637" s="250" t="s">
        <v>481</v>
      </c>
      <c r="D637" s="250" t="s">
        <v>482</v>
      </c>
      <c r="E637" s="250" t="s">
        <v>618</v>
      </c>
      <c r="F637" s="251" t="s">
        <v>484</v>
      </c>
      <c r="G637" s="252" t="s">
        <v>485</v>
      </c>
      <c r="H637" s="251" t="s">
        <v>619</v>
      </c>
    </row>
    <row r="638" spans="1:8" ht="15.75" thickBot="1">
      <c r="A638" s="415"/>
      <c r="B638" s="416" t="s">
        <v>487</v>
      </c>
      <c r="C638" s="417"/>
      <c r="D638" s="417"/>
      <c r="E638" s="417"/>
      <c r="F638" s="417"/>
      <c r="G638" s="417"/>
      <c r="H638" s="418"/>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6" t="s">
        <v>11</v>
      </c>
      <c r="B1" s="466"/>
      <c r="C1" s="466"/>
      <c r="D1" s="466"/>
      <c r="E1" s="466"/>
    </row>
    <row r="2" spans="1:5">
      <c r="A2" s="467" t="s">
        <v>153</v>
      </c>
      <c r="B2" s="467"/>
      <c r="C2" s="467"/>
      <c r="D2" s="467"/>
      <c r="E2" s="467"/>
    </row>
    <row r="19" spans="1:5">
      <c r="A19" t="s">
        <v>154</v>
      </c>
    </row>
    <row r="20" spans="1:5">
      <c r="A20">
        <v>155400</v>
      </c>
      <c r="B20" t="s">
        <v>155</v>
      </c>
    </row>
    <row r="21" spans="1:5">
      <c r="A21" s="467" t="s">
        <v>156</v>
      </c>
      <c r="B21" s="467"/>
      <c r="C21" s="467"/>
      <c r="D21" s="467"/>
      <c r="E21" s="467"/>
    </row>
    <row r="38" spans="1:5">
      <c r="A38" t="s">
        <v>154</v>
      </c>
    </row>
    <row r="39" spans="1:5">
      <c r="A39">
        <v>100800</v>
      </c>
      <c r="B39" t="s">
        <v>155</v>
      </c>
    </row>
    <row r="40" spans="1:5">
      <c r="A40" s="467" t="s">
        <v>157</v>
      </c>
      <c r="B40" s="467"/>
      <c r="C40" s="467"/>
      <c r="D40" s="467"/>
      <c r="E40" s="467"/>
    </row>
    <row r="57" spans="1:5" ht="15.75" thickBot="1">
      <c r="A57" t="s">
        <v>154</v>
      </c>
    </row>
    <row r="58" spans="1:5" ht="15.75" thickBot="1">
      <c r="A58" s="7">
        <v>194000</v>
      </c>
      <c r="B58" t="s">
        <v>158</v>
      </c>
    </row>
    <row r="60" spans="1:5">
      <c r="A60" s="466" t="s">
        <v>159</v>
      </c>
      <c r="B60" s="466"/>
      <c r="C60" s="466"/>
      <c r="D60" s="466"/>
      <c r="E60" s="46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6" t="s">
        <v>160</v>
      </c>
      <c r="B89" s="466"/>
      <c r="C89" s="466"/>
      <c r="D89" s="466"/>
      <c r="E89" s="46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6" t="s">
        <v>161</v>
      </c>
      <c r="B98" s="466"/>
      <c r="C98" s="466"/>
      <c r="D98" s="466"/>
      <c r="E98" s="46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6" t="s">
        <v>163</v>
      </c>
      <c r="B109" s="466"/>
      <c r="C109" s="466"/>
      <c r="D109" s="466"/>
      <c r="E109" s="466"/>
    </row>
    <row r="110" spans="1:5" ht="15.75" thickBot="1"/>
    <row r="111" spans="1:5" ht="15.75" thickBot="1">
      <c r="A111" s="12">
        <f>A122</f>
        <v>0.20481927710843381</v>
      </c>
      <c r="B111" t="s">
        <v>383</v>
      </c>
    </row>
    <row r="113" spans="1:12">
      <c r="A113" s="466" t="s">
        <v>162</v>
      </c>
      <c r="B113" s="466"/>
      <c r="C113" s="466"/>
      <c r="D113" s="466"/>
      <c r="E113" s="46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6" t="s">
        <v>384</v>
      </c>
      <c r="B124" s="466"/>
      <c r="C124" s="466"/>
      <c r="D124" s="466"/>
      <c r="E124" s="46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6" t="s">
        <v>100</v>
      </c>
      <c r="B134" s="466"/>
      <c r="C134" s="466"/>
      <c r="D134" s="466"/>
      <c r="E134" s="466"/>
    </row>
    <row r="135" spans="1:12">
      <c r="A135" s="19" t="s">
        <v>401</v>
      </c>
      <c r="B135" s="20"/>
      <c r="C135" s="20"/>
      <c r="D135" s="20"/>
      <c r="E135" s="20"/>
      <c r="F135" s="20"/>
      <c r="G135" s="20"/>
    </row>
    <row r="136" spans="1:12" ht="15.75">
      <c r="A136" s="21"/>
      <c r="B136" s="463" t="s">
        <v>402</v>
      </c>
      <c r="C136" s="464"/>
      <c r="D136" s="464"/>
      <c r="E136" s="465"/>
      <c r="F136" s="20"/>
      <c r="G136" s="20"/>
    </row>
    <row r="137" spans="1:12" ht="15.75">
      <c r="A137" s="22"/>
      <c r="B137" s="463" t="s">
        <v>403</v>
      </c>
      <c r="C137" s="465"/>
      <c r="D137" s="463" t="s">
        <v>404</v>
      </c>
      <c r="E137" s="465"/>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6" t="s">
        <v>166</v>
      </c>
      <c r="B165" s="466"/>
      <c r="C165" s="466"/>
      <c r="D165" s="466"/>
      <c r="E165" s="466"/>
    </row>
    <row r="166" spans="1:7" ht="15.75" thickBot="1">
      <c r="A166" t="s">
        <v>167</v>
      </c>
      <c r="B166" s="13">
        <v>0.4</v>
      </c>
    </row>
    <row r="167" spans="1:7" ht="15.75" thickBot="1">
      <c r="A167" t="s">
        <v>168</v>
      </c>
      <c r="B167" s="37">
        <f>(1+B166)^(1/(2020-2010))-1</f>
        <v>3.4219694129380196E-2</v>
      </c>
    </row>
    <row r="168" spans="1:7">
      <c r="B168" s="38"/>
    </row>
    <row r="169" spans="1:7">
      <c r="A169" s="466" t="s">
        <v>391</v>
      </c>
      <c r="B169" s="46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6" t="s">
        <v>173</v>
      </c>
      <c r="B174" s="466"/>
      <c r="C174" s="466"/>
      <c r="D174" s="466"/>
      <c r="E174" s="466"/>
    </row>
    <row r="175" spans="1:7" ht="15.75" thickBot="1">
      <c r="A175" t="s">
        <v>400</v>
      </c>
      <c r="B175" s="38">
        <v>0.1246</v>
      </c>
    </row>
    <row r="176" spans="1:7" ht="15.75" thickBot="1">
      <c r="A176" t="s">
        <v>396</v>
      </c>
      <c r="B176" s="37">
        <f>1-B175</f>
        <v>0.87539999999999996</v>
      </c>
    </row>
    <row r="178" spans="1:5">
      <c r="A178" s="466" t="s">
        <v>169</v>
      </c>
      <c r="B178" s="466"/>
      <c r="C178" s="466"/>
      <c r="D178" s="466"/>
      <c r="E178" s="466"/>
    </row>
    <row r="179" spans="1:5">
      <c r="A179" t="s">
        <v>398</v>
      </c>
      <c r="B179">
        <v>197000</v>
      </c>
    </row>
    <row r="180" spans="1:5" ht="15.75" thickBot="1">
      <c r="A180" t="s">
        <v>399</v>
      </c>
      <c r="B180">
        <v>175000</v>
      </c>
    </row>
    <row r="181" spans="1:5" ht="15.75" thickBot="1">
      <c r="A181" t="s">
        <v>170</v>
      </c>
      <c r="B181" s="12">
        <f>B179/B180</f>
        <v>1.1257142857142857</v>
      </c>
    </row>
    <row r="183" spans="1:5">
      <c r="A183" s="466" t="s">
        <v>171</v>
      </c>
      <c r="B183" s="466"/>
      <c r="C183" s="466"/>
      <c r="D183" s="466"/>
      <c r="E183" s="46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6" t="s">
        <v>183</v>
      </c>
      <c r="B191" s="466"/>
      <c r="C191" s="466"/>
      <c r="D191" s="466"/>
      <c r="E191" s="46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2" t="s">
        <v>2989</v>
      </c>
      <c r="C201" s="462"/>
      <c r="D201" s="462"/>
      <c r="E201" s="462"/>
      <c r="F201" s="462"/>
      <c r="G201" s="462"/>
      <c r="H201" s="462"/>
      <c r="I201" s="462"/>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2" t="s">
        <v>2989</v>
      </c>
      <c r="C209" s="462"/>
      <c r="D209" s="462"/>
      <c r="E209" s="462"/>
      <c r="F209" s="462"/>
      <c r="G209" s="462"/>
      <c r="H209" s="462"/>
      <c r="I209" s="462"/>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2" t="s">
        <v>2989</v>
      </c>
      <c r="C217" s="462"/>
      <c r="D217" s="462"/>
      <c r="E217" s="462"/>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2024-11-18T21:46:53Z</dcterms:modified>
</cp:coreProperties>
</file>