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eganMahajan\Documents\eps-us\InputData\hydgn\BHPSbP\"/>
    </mc:Choice>
  </mc:AlternateContent>
  <xr:revisionPtr revIDLastSave="0" documentId="13_ncr:1_{0AEB5C7C-B67A-4EE7-B2AD-11F306C1C6B9}" xr6:coauthVersionLast="47" xr6:coauthVersionMax="47" xr10:uidLastSave="{00000000-0000-0000-0000-000000000000}"/>
  <bookViews>
    <workbookView xWindow="28680" yWindow="-120" windowWidth="29040" windowHeight="17520" activeTab="1"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5" i="3" l="1"/>
  <c r="J45" i="3"/>
  <c r="K45" i="3"/>
  <c r="L45" i="3"/>
  <c r="M45" i="3"/>
  <c r="N45" i="3"/>
  <c r="O45" i="3"/>
  <c r="H45" i="3"/>
  <c r="I44" i="3"/>
  <c r="J44" i="3"/>
  <c r="K44" i="3"/>
  <c r="L44" i="3"/>
  <c r="M44" i="3"/>
  <c r="N44" i="3"/>
  <c r="O44" i="3"/>
  <c r="H44" i="3"/>
  <c r="D57" i="3" l="1"/>
  <c r="E57" i="3"/>
  <c r="F57" i="3"/>
  <c r="L57" i="3"/>
  <c r="M57" i="3"/>
  <c r="N57" i="3"/>
  <c r="O57" i="3"/>
  <c r="P57" i="3"/>
  <c r="Q57" i="3"/>
  <c r="R57" i="3"/>
  <c r="S57" i="3"/>
  <c r="T57" i="3"/>
  <c r="U57" i="3"/>
  <c r="V57" i="3"/>
  <c r="W57" i="3"/>
  <c r="X57" i="3"/>
  <c r="Y57" i="3"/>
  <c r="Z57" i="3"/>
  <c r="AA57" i="3"/>
  <c r="AB57" i="3"/>
  <c r="AC57" i="3"/>
  <c r="AD57" i="3"/>
  <c r="AE57" i="3"/>
  <c r="AF57" i="3"/>
  <c r="AG57" i="3"/>
  <c r="C57"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C51" i="3"/>
  <c r="B23" i="3"/>
  <c r="B2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H50" i="3"/>
  <c r="I50" i="3"/>
  <c r="J50" i="3"/>
  <c r="J57" i="3" s="1"/>
  <c r="K50" i="3"/>
  <c r="K57" i="3" s="1"/>
  <c r="L50" i="3"/>
  <c r="M50" i="3"/>
  <c r="N50" i="3"/>
  <c r="O50" i="3"/>
  <c r="P50" i="3"/>
  <c r="Q50" i="3"/>
  <c r="R50" i="3"/>
  <c r="S50" i="3"/>
  <c r="T50" i="3"/>
  <c r="U50" i="3"/>
  <c r="V50" i="3"/>
  <c r="W50" i="3"/>
  <c r="X50" i="3"/>
  <c r="Y50" i="3"/>
  <c r="Z50" i="3"/>
  <c r="AA50" i="3"/>
  <c r="AB50" i="3"/>
  <c r="AC50" i="3"/>
  <c r="AD50" i="3"/>
  <c r="AE50" i="3"/>
  <c r="AF50" i="3"/>
  <c r="AG50" i="3"/>
  <c r="G50" i="3"/>
  <c r="I57" i="3" l="1"/>
  <c r="H57" i="3"/>
  <c r="G57" i="3"/>
  <c r="E7" i="2" s="1"/>
  <c r="C7" i="2"/>
  <c r="D7" i="2"/>
  <c r="F7" i="2"/>
  <c r="G7" i="2"/>
  <c r="H7" i="2"/>
  <c r="I7" i="2"/>
  <c r="J7" i="2"/>
  <c r="K7" i="2"/>
  <c r="L7" i="2"/>
  <c r="M7" i="2"/>
  <c r="N7" i="2"/>
  <c r="O7" i="2"/>
  <c r="P7" i="2"/>
  <c r="Q7" i="2"/>
  <c r="R7" i="2"/>
  <c r="S7" i="2"/>
  <c r="T7" i="2"/>
  <c r="U7" i="2"/>
  <c r="V7" i="2"/>
  <c r="W7" i="2"/>
  <c r="X7" i="2"/>
  <c r="Y7" i="2"/>
  <c r="Z7" i="2"/>
  <c r="AA7" i="2"/>
  <c r="AB7" i="2"/>
  <c r="AC7" i="2"/>
  <c r="AD7" i="2"/>
  <c r="AE7" i="2"/>
  <c r="B7" i="2"/>
  <c r="C3" i="2"/>
  <c r="D3" i="2"/>
  <c r="F3" i="2"/>
  <c r="G3" i="2"/>
  <c r="H3" i="2"/>
  <c r="I3" i="2"/>
  <c r="J3" i="2"/>
  <c r="K3" i="2"/>
  <c r="L3" i="2"/>
  <c r="M3" i="2"/>
  <c r="N3" i="2"/>
  <c r="O3" i="2"/>
  <c r="P3" i="2"/>
  <c r="Q3" i="2"/>
  <c r="R3" i="2"/>
  <c r="S3" i="2"/>
  <c r="T3" i="2"/>
  <c r="U3" i="2"/>
  <c r="V3" i="2"/>
  <c r="W3" i="2"/>
  <c r="X3" i="2"/>
  <c r="Y3" i="2"/>
  <c r="Z3" i="2"/>
  <c r="AA3" i="2"/>
  <c r="AB3" i="2"/>
  <c r="AC3" i="2"/>
  <c r="AD3" i="2"/>
  <c r="AE3" i="2"/>
  <c r="B3" i="2"/>
  <c r="B6" i="3"/>
  <c r="E3" i="2" l="1"/>
  <c r="C2" i="2"/>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<sst xmlns="http://schemas.openxmlformats.org/spreadsheetml/2006/main" count="100" uniqueCount="77">
  <si>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</si>
  <si>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</si>
  <si>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</si>
  <si>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</si>
  <si>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</si>
  <si>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</si>
  <si>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</si>
  <si>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</si>
  <si>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</si>
  <si>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</si>
  <si>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</si>
  <si>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</si>
  <si>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</si>
  <si>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</si>
  <si>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</si>
  <si>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</si>
  <si>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</si>
  <si>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</si>
  <si>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</si>
  <si>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</si>
  <si>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</si>
  <si>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</si>
  <si>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</si>
  <si>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</si>
  <si>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</si>
  <si>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</si>
  <si>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</si>
  <si>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</si>
  <si>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</si>
  <si>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</si>
  <si>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</si>
  <si>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</si>
  <si>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</si>
  <si>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</si>
  <si>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</si>
  <si>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</si>
  <si>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</si>
  <si>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</si>
  <si>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</si>
  <si>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</si>
  <si>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</si>
  <si>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</si>
  <si>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</si>
  <si>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</si>
  <si>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</si>
  <si>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</si>
  <si>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</si>
  <si>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</si>
  <si>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</si>
  <si>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</si>
  <si>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</si>
  <si>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</si>
  <si>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</si>
  <si>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</si>
  <si>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</si>
  <si>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</si>
  <si>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</si>
  <si>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</si>
  <si>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</si>
  <si>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</si>
  <si>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</si>
  <si>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</si>
  <si>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</si>
  <si>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</si>
  <si>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</si>
  <si>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</si>
  <si>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</si>
  <si>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</si>
  <si>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</si>
  <si>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</si>
  <si>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</si>
  <si>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</si>
  <si>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</si>
  <si>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total refining</t>
  </si>
  <si>
    <t>total chemicals</t>
  </si>
  <si>
    <t>hydrocarbon partial oxidation</t>
  </si>
  <si>
    <t>Years to Reach 100% of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</si>
</sst>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s>
  <fills count="5">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164" fontId="0" fillId="0" borderId="0" xfId="0" applyNumberFormat="1"/>
    <xf numFmtId="11" fontId="4" fillId="0" borderId="0" xfId="0" applyNumberFormat="1" applyFont="1" applyAlignment="1">
      <alignment wrapText="1"/>
    </xf>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workbookViewId="0">
      <selection activeCell="D13" sqref="D13"/>
    </sheetView>
  </sheetViews>
  <sheetFormatPr defaultRowHeight="15" x14ac:dyDescent="0.25"/>
  <cols>
    <col min="1" max="1" width="12.7109375" customWidth="1"/>
  </cols>
  <sheetData>
    <row r="1" spans="1:2" x14ac:dyDescent="0.25">
      <c r="A1" s="1" t="s">
        <v>0</v>
      </c>
    </row>
    <row r="3" spans="1:2" x14ac:dyDescent="0.25">
      <c r="A3" s="1" t="s">
        <v>1</v>
      </c>
      <c r="B3" t="s">
        <v>7</v>
      </c>
    </row>
    <row r="4" spans="1:2" x14ac:dyDescent="0.25">
      <c r="B4" s="3">
        <v>2019</v>
      </c>
    </row>
    <row r="5" spans="1:2" x14ac:dyDescent="0.25">
      <c r="B5" t="s">
        <v>8</v>
      </c>
    </row>
    <row r="6" spans="1:2" x14ac:dyDescent="0.25">
      <c r="B6" s="4" t="s">
        <v>9</v>
      </c>
    </row>
    <row r="7" spans="1:2" x14ac:dyDescent="0.25">
      <c r="B7" t="s">
        <v>10</v>
      </c>
    </row>
    <row r="13" spans="1:2" x14ac:dyDescent="0.25">
      <c r="A13" s="1" t="s">
        <v>2</v>
      </c>
    </row>
    <row r="14" spans="1:2" x14ac:dyDescent="0.25">
      <c r="A14" t="s">
        <v>17</v>
      </c>
    </row>
    <row r="16" spans="1:2"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44"/>
  <sheetViews>
    <sheetView tabSelected="1" topLeftCell="B38" workbookViewId="0">
      <selection activeCell="H45" sqref="H45:O45"/>
    </sheetView>
  </sheetViews>
  <sheetFormatPr defaultRowHeight="15" x14ac:dyDescent="0.25"/>
  <cols>
    <col min="1" max="1" width="114.85546875" customWidth="1"/>
    <col min="2" max="2" width="12.5703125" customWidth="1"/>
    <col min="3" max="3" width="10.85546875" customWidth="1"/>
    <col min="4" max="6" width="9.28515625" bestFit="1" customWidth="1"/>
    <col min="7" max="7" width="11" bestFit="1" customWidth="1"/>
    <col min="8" max="14" width="12" bestFit="1" customWidth="1"/>
    <col min="15" max="33" width="10" bestFit="1" customWidth="1"/>
  </cols>
  <sheetData>
    <row r="1" spans="1:38" x14ac:dyDescent="0.25">
      <c r="A1" s="5" t="s">
        <v>21</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23</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24</v>
      </c>
      <c r="B6" s="10">
        <f>O57</f>
        <v>0.78237687666619893</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25</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70</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26</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27</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8" t="s">
        <v>28</v>
      </c>
      <c r="B13" s="28" t="s">
        <v>29</v>
      </c>
      <c r="C13" s="28" t="s">
        <v>30</v>
      </c>
      <c r="D13" s="28" t="s">
        <v>31</v>
      </c>
      <c r="E13" s="29" t="s">
        <v>32</v>
      </c>
      <c r="F13" s="29"/>
      <c r="G13" s="29" t="s">
        <v>33</v>
      </c>
      <c r="H13" s="29"/>
      <c r="I13" s="29"/>
      <c r="J13" s="28" t="s">
        <v>34</v>
      </c>
      <c r="K13" s="28" t="s">
        <v>35</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8"/>
      <c r="B14" s="28"/>
      <c r="C14" s="28"/>
      <c r="D14" s="28"/>
      <c r="E14" s="14" t="s">
        <v>36</v>
      </c>
      <c r="F14" s="14" t="s">
        <v>35</v>
      </c>
      <c r="G14" s="14" t="s">
        <v>37</v>
      </c>
      <c r="H14" s="14" t="s">
        <v>38</v>
      </c>
      <c r="I14" s="14" t="s">
        <v>39</v>
      </c>
      <c r="J14" s="28"/>
      <c r="K14" s="28"/>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40</v>
      </c>
      <c r="B15" s="7" t="s">
        <v>41</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42</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43</v>
      </c>
      <c r="B16" s="7" t="s">
        <v>44</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45</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46</v>
      </c>
      <c r="B17" s="7" t="s">
        <v>44</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47</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48</v>
      </c>
      <c r="B18" s="7" t="s">
        <v>49</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50</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51</v>
      </c>
      <c r="B19" s="7" t="s">
        <v>44</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52</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15"/>
      <c r="E20" s="16"/>
      <c r="F20" s="15"/>
      <c r="G20" s="7"/>
      <c r="H20" s="15"/>
      <c r="I20" s="15"/>
      <c r="J20" s="15"/>
      <c r="K20" s="15"/>
      <c r="L20" s="7"/>
      <c r="M20" s="18"/>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7"/>
      <c r="B21" s="7"/>
      <c r="C21" s="7"/>
      <c r="D21" s="15"/>
      <c r="E21" s="16"/>
      <c r="F21" s="15"/>
      <c r="G21" s="7"/>
      <c r="H21" s="15"/>
      <c r="I21" s="15"/>
      <c r="J21" s="15"/>
      <c r="K21" s="15"/>
      <c r="L21" s="7"/>
      <c r="M21" s="18"/>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25">
      <c r="A22" s="7" t="s">
        <v>73</v>
      </c>
      <c r="B22" s="27">
        <f>K15</f>
        <v>488000000000000</v>
      </c>
      <c r="C22" s="7"/>
      <c r="D22" s="15"/>
      <c r="E22" s="16"/>
      <c r="F22" s="15"/>
      <c r="G22" s="7"/>
      <c r="H22" s="15"/>
      <c r="I22" s="15"/>
      <c r="J22" s="15"/>
      <c r="K22" s="15"/>
      <c r="L22" s="7"/>
      <c r="M22" s="18"/>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25">
      <c r="A23" s="7" t="s">
        <v>74</v>
      </c>
      <c r="B23" s="27">
        <f>SUM(K16,K17,K19)</f>
        <v>224700000000000</v>
      </c>
      <c r="C23" s="7"/>
      <c r="D23" s="15"/>
      <c r="E23" s="16"/>
      <c r="F23" s="15"/>
      <c r="G23" s="7"/>
      <c r="H23" s="15"/>
      <c r="I23" s="15"/>
      <c r="J23" s="15"/>
      <c r="K23" s="15"/>
      <c r="L23" s="7"/>
      <c r="M23" s="18"/>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25">
      <c r="A25" s="12" t="s">
        <v>53</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row>
    <row r="26" spans="1:38" ht="64.5" x14ac:dyDescent="0.25">
      <c r="A26" s="11">
        <v>75161</v>
      </c>
      <c r="B26" s="7" t="s">
        <v>54</v>
      </c>
      <c r="C26" s="21" t="s">
        <v>55</v>
      </c>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ht="51.75" x14ac:dyDescent="0.25">
      <c r="A27" s="11">
        <v>6.2869999999999999</v>
      </c>
      <c r="B27" s="7" t="s">
        <v>56</v>
      </c>
      <c r="C27" s="21" t="s">
        <v>57</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25">
      <c r="A28" s="18">
        <v>473000000000000</v>
      </c>
      <c r="B28" s="22" t="s">
        <v>58</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77.25" x14ac:dyDescent="0.25">
      <c r="A29" s="11">
        <v>199050</v>
      </c>
      <c r="B29" s="7" t="s">
        <v>59</v>
      </c>
      <c r="C29" s="21" t="s">
        <v>60</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11">
        <v>1037000000</v>
      </c>
      <c r="B30" s="7" t="s">
        <v>61</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18">
        <v>206000000000000</v>
      </c>
      <c r="B31" s="22" t="s">
        <v>62</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ht="39" x14ac:dyDescent="0.25">
      <c r="A32" s="19">
        <v>0.72</v>
      </c>
      <c r="B32" s="7" t="s">
        <v>63</v>
      </c>
      <c r="C32" s="21" t="s">
        <v>64</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ht="26.25" x14ac:dyDescent="0.25">
      <c r="A33" s="18">
        <v>149000000000000</v>
      </c>
      <c r="B33" s="7" t="s">
        <v>65</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ht="39" x14ac:dyDescent="0.25">
      <c r="A34" s="20">
        <v>0.23930000000000001</v>
      </c>
      <c r="B34" s="7" t="s">
        <v>66</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25">
      <c r="A36" s="12" t="s">
        <v>71</v>
      </c>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1:38" x14ac:dyDescent="0.25">
      <c r="A37" s="23" t="s">
        <v>67</v>
      </c>
      <c r="B37" s="24">
        <v>2020</v>
      </c>
      <c r="C37" s="24">
        <v>2021</v>
      </c>
      <c r="D37" s="24">
        <v>2022</v>
      </c>
      <c r="E37" s="24">
        <v>2023</v>
      </c>
      <c r="F37" s="24">
        <v>2024</v>
      </c>
      <c r="G37" s="24">
        <v>2025</v>
      </c>
      <c r="H37" s="24">
        <v>2026</v>
      </c>
      <c r="I37" s="24">
        <v>2027</v>
      </c>
      <c r="J37" s="24">
        <v>2028</v>
      </c>
      <c r="K37" s="24">
        <v>2029</v>
      </c>
      <c r="L37" s="11">
        <v>2030</v>
      </c>
      <c r="M37" s="11">
        <v>2031</v>
      </c>
      <c r="N37" s="11">
        <v>2032</v>
      </c>
      <c r="O37" s="11">
        <v>2033</v>
      </c>
      <c r="P37" s="11">
        <v>2034</v>
      </c>
      <c r="Q37" s="11">
        <v>2035</v>
      </c>
      <c r="R37" s="11">
        <v>2036</v>
      </c>
      <c r="S37" s="11">
        <v>2037</v>
      </c>
      <c r="T37" s="11">
        <v>2038</v>
      </c>
      <c r="U37" s="11">
        <v>2039</v>
      </c>
      <c r="V37" s="11">
        <v>2040</v>
      </c>
      <c r="W37" s="11">
        <v>2041</v>
      </c>
      <c r="X37" s="11">
        <v>2042</v>
      </c>
      <c r="Y37" s="11">
        <v>2043</v>
      </c>
      <c r="Z37" s="11">
        <v>2044</v>
      </c>
      <c r="AA37" s="11">
        <v>2045</v>
      </c>
      <c r="AB37" s="11">
        <v>2046</v>
      </c>
      <c r="AC37" s="11">
        <v>2047</v>
      </c>
      <c r="AD37" s="11">
        <v>2048</v>
      </c>
      <c r="AE37" s="11">
        <v>2049</v>
      </c>
      <c r="AF37" s="11">
        <v>2050</v>
      </c>
      <c r="AG37" s="7"/>
      <c r="AH37" s="7"/>
      <c r="AI37" s="7"/>
      <c r="AJ37" s="7"/>
      <c r="AK37" s="7"/>
      <c r="AL37" s="7"/>
    </row>
    <row r="38" spans="1:38" x14ac:dyDescent="0.25">
      <c r="A38" s="23" t="s">
        <v>41</v>
      </c>
      <c r="B38" s="15">
        <v>488000000000000</v>
      </c>
      <c r="C38" s="15">
        <v>553000000000000</v>
      </c>
      <c r="D38" s="15">
        <v>572000000000000</v>
      </c>
      <c r="E38" s="15">
        <v>582000000000000</v>
      </c>
      <c r="F38" s="15">
        <v>588000000000000</v>
      </c>
      <c r="G38" s="15">
        <v>590000000000000</v>
      </c>
      <c r="H38" s="15">
        <v>591000000000000</v>
      </c>
      <c r="I38" s="15">
        <v>590000000000000</v>
      </c>
      <c r="J38" s="15">
        <v>588000000000000</v>
      </c>
      <c r="K38" s="15">
        <v>588000000000000</v>
      </c>
      <c r="L38" s="18">
        <v>588000000000000</v>
      </c>
      <c r="M38" s="18">
        <v>583000000000000</v>
      </c>
      <c r="N38" s="18">
        <v>583000000000000</v>
      </c>
      <c r="O38" s="18">
        <v>581000000000000</v>
      </c>
      <c r="P38" s="18">
        <v>581000000000000</v>
      </c>
      <c r="Q38" s="18">
        <v>580000000000000</v>
      </c>
      <c r="R38" s="18">
        <v>580000000000000</v>
      </c>
      <c r="S38" s="18">
        <v>581000000000000</v>
      </c>
      <c r="T38" s="18">
        <v>581000000000000</v>
      </c>
      <c r="U38" s="18">
        <v>582000000000000</v>
      </c>
      <c r="V38" s="18">
        <v>580000000000000</v>
      </c>
      <c r="W38" s="18">
        <v>581000000000000</v>
      </c>
      <c r="X38" s="18">
        <v>580000000000000</v>
      </c>
      <c r="Y38" s="18">
        <v>578000000000000</v>
      </c>
      <c r="Z38" s="18">
        <v>578000000000000</v>
      </c>
      <c r="AA38" s="18">
        <v>577000000000000</v>
      </c>
      <c r="AB38" s="18">
        <v>575000000000000</v>
      </c>
      <c r="AC38" s="18">
        <v>576000000000000</v>
      </c>
      <c r="AD38" s="18">
        <v>573000000000000</v>
      </c>
      <c r="AE38" s="18">
        <v>572000000000000</v>
      </c>
      <c r="AF38" s="18">
        <v>574000000000000</v>
      </c>
      <c r="AG38" s="7"/>
      <c r="AH38" s="7"/>
      <c r="AI38" s="7"/>
      <c r="AJ38" s="7"/>
      <c r="AK38" s="7"/>
      <c r="AL38" s="7"/>
    </row>
    <row r="39" spans="1:38" x14ac:dyDescent="0.25">
      <c r="A39" s="23" t="s">
        <v>44</v>
      </c>
      <c r="B39" s="15">
        <v>224000000000000</v>
      </c>
      <c r="C39" s="15">
        <v>227000000000000</v>
      </c>
      <c r="D39" s="15">
        <v>252000000000000</v>
      </c>
      <c r="E39" s="15">
        <v>270000000000000</v>
      </c>
      <c r="F39" s="15">
        <v>278000000000000</v>
      </c>
      <c r="G39" s="15">
        <v>284000000000000</v>
      </c>
      <c r="H39" s="15">
        <v>288000000000000</v>
      </c>
      <c r="I39" s="15">
        <v>290000000000000</v>
      </c>
      <c r="J39" s="15">
        <v>294000000000000</v>
      </c>
      <c r="K39" s="15">
        <v>297000000000000</v>
      </c>
      <c r="L39" s="18">
        <v>301000000000000</v>
      </c>
      <c r="M39" s="18">
        <v>305000000000000</v>
      </c>
      <c r="N39" s="18">
        <v>308000000000000</v>
      </c>
      <c r="O39" s="18">
        <v>311000000000000</v>
      </c>
      <c r="P39" s="18">
        <v>315000000000000</v>
      </c>
      <c r="Q39" s="18">
        <v>319000000000000</v>
      </c>
      <c r="R39" s="18">
        <v>323000000000000</v>
      </c>
      <c r="S39" s="18">
        <v>326000000000000</v>
      </c>
      <c r="T39" s="18">
        <v>329000000000000</v>
      </c>
      <c r="U39" s="18">
        <v>332000000000000</v>
      </c>
      <c r="V39" s="18">
        <v>333000000000000</v>
      </c>
      <c r="W39" s="18">
        <v>334000000000000</v>
      </c>
      <c r="X39" s="18">
        <v>336000000000000</v>
      </c>
      <c r="Y39" s="18">
        <v>340000000000000</v>
      </c>
      <c r="Z39" s="18">
        <v>343000000000000</v>
      </c>
      <c r="AA39" s="18">
        <v>347000000000000</v>
      </c>
      <c r="AB39" s="18">
        <v>349000000000000</v>
      </c>
      <c r="AC39" s="18">
        <v>351000000000000</v>
      </c>
      <c r="AD39" s="18">
        <v>352000000000000</v>
      </c>
      <c r="AE39" s="18">
        <v>355000000000000</v>
      </c>
      <c r="AF39" s="18">
        <v>359000000000000</v>
      </c>
      <c r="AG39" s="7"/>
      <c r="AH39" s="7"/>
      <c r="AI39" s="7"/>
      <c r="AJ39" s="7"/>
      <c r="AK39" s="7"/>
      <c r="AL39" s="7"/>
    </row>
    <row r="40" spans="1:38" x14ac:dyDescent="0.25">
      <c r="A40" s="23" t="s">
        <v>49</v>
      </c>
      <c r="B40" s="15">
        <v>8210000000000</v>
      </c>
      <c r="C40" s="15">
        <v>7150000000000</v>
      </c>
      <c r="D40" s="15">
        <v>7970000000000</v>
      </c>
      <c r="E40" s="15">
        <v>7740000000000</v>
      </c>
      <c r="F40" s="15">
        <v>7940000000000</v>
      </c>
      <c r="G40" s="15">
        <v>8320000000000</v>
      </c>
      <c r="H40" s="15">
        <v>8170000000000</v>
      </c>
      <c r="I40" s="15">
        <v>8030000000000</v>
      </c>
      <c r="J40" s="15">
        <v>7900000000000</v>
      </c>
      <c r="K40" s="15">
        <v>7820000000000</v>
      </c>
      <c r="L40" s="18">
        <v>7780000000000</v>
      </c>
      <c r="M40" s="18">
        <v>7300000000000</v>
      </c>
      <c r="N40" s="18">
        <v>6840000000000</v>
      </c>
      <c r="O40" s="18">
        <v>6400000000000</v>
      </c>
      <c r="P40" s="18">
        <v>6120000000000</v>
      </c>
      <c r="Q40" s="18">
        <v>6040000000000</v>
      </c>
      <c r="R40" s="18">
        <v>5980000000000</v>
      </c>
      <c r="S40" s="18">
        <v>5960000000000</v>
      </c>
      <c r="T40" s="18">
        <v>6000000000000</v>
      </c>
      <c r="U40" s="18">
        <v>6050000000000</v>
      </c>
      <c r="V40" s="18">
        <v>6000000000000</v>
      </c>
      <c r="W40" s="18">
        <v>6000000000000</v>
      </c>
      <c r="X40" s="18">
        <v>6090000000000</v>
      </c>
      <c r="Y40" s="18">
        <v>6260000000000</v>
      </c>
      <c r="Z40" s="18">
        <v>6270000000000</v>
      </c>
      <c r="AA40" s="18">
        <v>6340000000000</v>
      </c>
      <c r="AB40" s="18">
        <v>6340000000000</v>
      </c>
      <c r="AC40" s="18">
        <v>6300000000000</v>
      </c>
      <c r="AD40" s="18">
        <v>6340000000000</v>
      </c>
      <c r="AE40" s="18">
        <v>6390000000000</v>
      </c>
      <c r="AF40" s="18">
        <v>6540000000000</v>
      </c>
      <c r="AG40" s="7"/>
      <c r="AH40" s="7"/>
      <c r="AI40" s="7"/>
      <c r="AJ40" s="7"/>
      <c r="AK40" s="7"/>
      <c r="AL40" s="7"/>
    </row>
    <row r="41" spans="1:38" x14ac:dyDescent="0.25">
      <c r="A41" s="14"/>
      <c r="B41" s="14"/>
      <c r="C41" s="14"/>
      <c r="D41" s="14"/>
      <c r="E41" s="14"/>
      <c r="F41" s="14"/>
      <c r="G41" s="14"/>
      <c r="H41" s="14"/>
      <c r="I41" s="14"/>
      <c r="J41" s="14"/>
      <c r="K41" s="14"/>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25">
      <c r="A42" s="12" t="s">
        <v>69</v>
      </c>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25">
      <c r="A43" s="14" t="s">
        <v>28</v>
      </c>
      <c r="B43" s="14" t="s">
        <v>29</v>
      </c>
      <c r="C43" s="25">
        <v>2020</v>
      </c>
      <c r="D43" s="25">
        <v>2021</v>
      </c>
      <c r="E43" s="25">
        <v>2022</v>
      </c>
      <c r="F43" s="25">
        <v>2023</v>
      </c>
      <c r="G43" s="25">
        <v>2024</v>
      </c>
      <c r="H43" s="25">
        <v>2025</v>
      </c>
      <c r="I43" s="25">
        <v>2026</v>
      </c>
      <c r="J43" s="25">
        <v>2027</v>
      </c>
      <c r="K43" s="25">
        <v>2028</v>
      </c>
      <c r="L43" s="25">
        <v>2029</v>
      </c>
      <c r="M43" s="25">
        <v>2030</v>
      </c>
      <c r="N43" s="25">
        <v>2031</v>
      </c>
      <c r="O43" s="25">
        <v>2032</v>
      </c>
      <c r="P43" s="25">
        <v>2033</v>
      </c>
      <c r="Q43" s="25">
        <v>2034</v>
      </c>
      <c r="R43" s="25">
        <v>2035</v>
      </c>
      <c r="S43" s="25">
        <v>2036</v>
      </c>
      <c r="T43" s="25">
        <v>2037</v>
      </c>
      <c r="U43" s="25">
        <v>2038</v>
      </c>
      <c r="V43" s="25">
        <v>2039</v>
      </c>
      <c r="W43" s="25">
        <v>2040</v>
      </c>
      <c r="X43" s="25">
        <v>2041</v>
      </c>
      <c r="Y43" s="25">
        <v>2042</v>
      </c>
      <c r="Z43" s="25">
        <v>2043</v>
      </c>
      <c r="AA43" s="25">
        <v>2044</v>
      </c>
      <c r="AB43" s="25">
        <v>2045</v>
      </c>
      <c r="AC43" s="25">
        <v>2046</v>
      </c>
      <c r="AD43" s="25">
        <v>2047</v>
      </c>
      <c r="AE43" s="25">
        <v>2048</v>
      </c>
      <c r="AF43" s="25">
        <v>2049</v>
      </c>
      <c r="AG43" s="25">
        <v>2050</v>
      </c>
      <c r="AH43" s="7"/>
      <c r="AI43" s="7"/>
      <c r="AJ43" s="7"/>
      <c r="AK43" s="7"/>
      <c r="AL43" s="7"/>
    </row>
    <row r="44" spans="1:38" ht="39" x14ac:dyDescent="0.25">
      <c r="A44" s="7" t="s">
        <v>40</v>
      </c>
      <c r="B44" s="7" t="s">
        <v>41</v>
      </c>
      <c r="C44" s="11">
        <v>0</v>
      </c>
      <c r="D44" s="11">
        <v>0</v>
      </c>
      <c r="E44" s="11">
        <v>0</v>
      </c>
      <c r="F44" s="11">
        <v>0</v>
      </c>
      <c r="G44" s="11">
        <v>0</v>
      </c>
      <c r="H44" s="19">
        <f>1/$B$60*COUNT($H43:H43)</f>
        <v>0.125</v>
      </c>
      <c r="I44" s="19">
        <f>1/$B$60*COUNT($H43:I43)</f>
        <v>0.25</v>
      </c>
      <c r="J44" s="19">
        <f>1/$B$60*COUNT($H43:J43)</f>
        <v>0.375</v>
      </c>
      <c r="K44" s="19">
        <f>1/$B$60*COUNT($H43:K43)</f>
        <v>0.5</v>
      </c>
      <c r="L44" s="19">
        <f>1/$B$60*COUNT($H43:L43)</f>
        <v>0.625</v>
      </c>
      <c r="M44" s="19">
        <f>1/$B$60*COUNT($H43:M43)</f>
        <v>0.75</v>
      </c>
      <c r="N44" s="19">
        <f>1/$B$60*COUNT($H43:N43)</f>
        <v>0.875</v>
      </c>
      <c r="O44" s="19">
        <f>1/$B$60*COUNT($H43:O43)</f>
        <v>1</v>
      </c>
      <c r="P44" s="19">
        <v>1</v>
      </c>
      <c r="Q44" s="19">
        <v>1</v>
      </c>
      <c r="R44" s="19">
        <v>1</v>
      </c>
      <c r="S44" s="19">
        <v>1</v>
      </c>
      <c r="T44" s="19">
        <v>1</v>
      </c>
      <c r="U44" s="19">
        <v>1</v>
      </c>
      <c r="V44" s="19">
        <v>1</v>
      </c>
      <c r="W44" s="19">
        <v>1</v>
      </c>
      <c r="X44" s="19">
        <v>1</v>
      </c>
      <c r="Y44" s="19">
        <v>1</v>
      </c>
      <c r="Z44" s="19">
        <v>1</v>
      </c>
      <c r="AA44" s="19">
        <v>1</v>
      </c>
      <c r="AB44" s="19">
        <v>1</v>
      </c>
      <c r="AC44" s="19">
        <v>1</v>
      </c>
      <c r="AD44" s="19">
        <v>1</v>
      </c>
      <c r="AE44" s="19">
        <v>1</v>
      </c>
      <c r="AF44" s="19">
        <v>1</v>
      </c>
      <c r="AG44" s="19">
        <v>1</v>
      </c>
      <c r="AH44" s="7"/>
      <c r="AI44" s="7"/>
      <c r="AJ44" s="7"/>
      <c r="AK44" s="7"/>
      <c r="AL44" s="7"/>
    </row>
    <row r="45" spans="1:38" x14ac:dyDescent="0.25">
      <c r="A45" s="7" t="s">
        <v>43</v>
      </c>
      <c r="B45" s="7" t="s">
        <v>44</v>
      </c>
      <c r="C45" s="11">
        <v>0</v>
      </c>
      <c r="D45" s="11">
        <v>0</v>
      </c>
      <c r="E45" s="11">
        <v>0</v>
      </c>
      <c r="F45" s="11">
        <v>0</v>
      </c>
      <c r="G45" s="11">
        <v>0</v>
      </c>
      <c r="H45" s="19">
        <f>H44</f>
        <v>0.125</v>
      </c>
      <c r="I45" s="19">
        <f t="shared" ref="I45:O45" si="0">I44</f>
        <v>0.25</v>
      </c>
      <c r="J45" s="19">
        <f t="shared" si="0"/>
        <v>0.375</v>
      </c>
      <c r="K45" s="19">
        <f t="shared" si="0"/>
        <v>0.5</v>
      </c>
      <c r="L45" s="19">
        <f t="shared" si="0"/>
        <v>0.625</v>
      </c>
      <c r="M45" s="19">
        <f t="shared" si="0"/>
        <v>0.75</v>
      </c>
      <c r="N45" s="19">
        <f t="shared" si="0"/>
        <v>0.875</v>
      </c>
      <c r="O45" s="19">
        <f t="shared" si="0"/>
        <v>1</v>
      </c>
      <c r="P45" s="19">
        <v>1</v>
      </c>
      <c r="Q45" s="19">
        <v>1</v>
      </c>
      <c r="R45" s="19">
        <v>1</v>
      </c>
      <c r="S45" s="19">
        <v>1</v>
      </c>
      <c r="T45" s="19">
        <v>1</v>
      </c>
      <c r="U45" s="19">
        <v>1</v>
      </c>
      <c r="V45" s="19">
        <v>1</v>
      </c>
      <c r="W45" s="19">
        <v>1</v>
      </c>
      <c r="X45" s="19">
        <v>1</v>
      </c>
      <c r="Y45" s="19">
        <v>1</v>
      </c>
      <c r="Z45" s="19">
        <v>1</v>
      </c>
      <c r="AA45" s="19">
        <v>1</v>
      </c>
      <c r="AB45" s="19">
        <v>1</v>
      </c>
      <c r="AC45" s="19">
        <v>1</v>
      </c>
      <c r="AD45" s="19">
        <v>1</v>
      </c>
      <c r="AE45" s="19">
        <v>1</v>
      </c>
      <c r="AF45" s="19">
        <v>1</v>
      </c>
      <c r="AG45" s="19">
        <v>1</v>
      </c>
      <c r="AH45" s="7"/>
      <c r="AI45" s="7"/>
      <c r="AJ45" s="7"/>
      <c r="AK45" s="7"/>
      <c r="AL45" s="7"/>
    </row>
    <row r="46" spans="1:38" x14ac:dyDescent="0.25">
      <c r="A46" s="7" t="s">
        <v>46</v>
      </c>
      <c r="B46" s="7" t="s">
        <v>44</v>
      </c>
      <c r="C46" s="11">
        <v>0</v>
      </c>
      <c r="D46" s="11">
        <v>0</v>
      </c>
      <c r="E46" s="11">
        <v>0</v>
      </c>
      <c r="F46" s="11">
        <v>0</v>
      </c>
      <c r="G46" s="19">
        <v>0</v>
      </c>
      <c r="H46" s="19">
        <v>0</v>
      </c>
      <c r="I46" s="19">
        <v>0</v>
      </c>
      <c r="J46" s="19">
        <v>0</v>
      </c>
      <c r="K46" s="19">
        <v>0</v>
      </c>
      <c r="L46" s="19">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7"/>
      <c r="AI46" s="7"/>
      <c r="AJ46" s="7"/>
      <c r="AK46" s="7"/>
      <c r="AL46" s="7"/>
    </row>
    <row r="47" spans="1:38" ht="26.25" x14ac:dyDescent="0.25">
      <c r="A47" s="7" t="s">
        <v>48</v>
      </c>
      <c r="B47" s="7" t="s">
        <v>49</v>
      </c>
      <c r="C47" s="11">
        <v>0</v>
      </c>
      <c r="D47" s="11">
        <v>0</v>
      </c>
      <c r="E47" s="11">
        <v>0</v>
      </c>
      <c r="F47" s="11">
        <v>0</v>
      </c>
      <c r="G47" s="19">
        <v>0</v>
      </c>
      <c r="H47" s="19">
        <v>0</v>
      </c>
      <c r="I47" s="19">
        <v>0</v>
      </c>
      <c r="J47" s="19">
        <v>0</v>
      </c>
      <c r="K47" s="19">
        <v>0</v>
      </c>
      <c r="L47" s="19">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7"/>
      <c r="AI47" s="7"/>
      <c r="AJ47" s="7"/>
      <c r="AK47" s="7"/>
      <c r="AL47" s="7"/>
    </row>
    <row r="48" spans="1:38" x14ac:dyDescent="0.25">
      <c r="A48" s="7" t="s">
        <v>51</v>
      </c>
      <c r="B48" s="7" t="s">
        <v>44</v>
      </c>
      <c r="C48" s="11">
        <v>0</v>
      </c>
      <c r="D48" s="11">
        <v>0</v>
      </c>
      <c r="E48" s="11">
        <v>0</v>
      </c>
      <c r="F48" s="11">
        <v>0</v>
      </c>
      <c r="G48" s="19">
        <v>0</v>
      </c>
      <c r="H48" s="19">
        <v>0</v>
      </c>
      <c r="I48" s="19">
        <v>0</v>
      </c>
      <c r="J48" s="19">
        <v>0</v>
      </c>
      <c r="K48" s="19">
        <v>0</v>
      </c>
      <c r="L48" s="19">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23" t="s">
        <v>41</v>
      </c>
      <c r="B50" s="7"/>
      <c r="C50" s="20">
        <v>0</v>
      </c>
      <c r="D50" s="20">
        <v>0</v>
      </c>
      <c r="E50" s="20">
        <v>0</v>
      </c>
      <c r="F50" s="20">
        <v>0</v>
      </c>
      <c r="G50" s="20">
        <f>G44</f>
        <v>0</v>
      </c>
      <c r="H50" s="20">
        <f t="shared" ref="H50:AG50" si="1">H44</f>
        <v>0.125</v>
      </c>
      <c r="I50" s="20">
        <f t="shared" si="1"/>
        <v>0.25</v>
      </c>
      <c r="J50" s="20">
        <f t="shared" si="1"/>
        <v>0.375</v>
      </c>
      <c r="K50" s="20">
        <f t="shared" si="1"/>
        <v>0.5</v>
      </c>
      <c r="L50" s="20">
        <f t="shared" si="1"/>
        <v>0.625</v>
      </c>
      <c r="M50" s="20">
        <f t="shared" si="1"/>
        <v>0.75</v>
      </c>
      <c r="N50" s="20">
        <f t="shared" si="1"/>
        <v>0.875</v>
      </c>
      <c r="O50" s="20">
        <f t="shared" si="1"/>
        <v>1</v>
      </c>
      <c r="P50" s="20">
        <f t="shared" si="1"/>
        <v>1</v>
      </c>
      <c r="Q50" s="20">
        <f t="shared" si="1"/>
        <v>1</v>
      </c>
      <c r="R50" s="20">
        <f t="shared" si="1"/>
        <v>1</v>
      </c>
      <c r="S50" s="20">
        <f t="shared" si="1"/>
        <v>1</v>
      </c>
      <c r="T50" s="20">
        <f t="shared" si="1"/>
        <v>1</v>
      </c>
      <c r="U50" s="20">
        <f t="shared" si="1"/>
        <v>1</v>
      </c>
      <c r="V50" s="20">
        <f t="shared" si="1"/>
        <v>1</v>
      </c>
      <c r="W50" s="20">
        <f t="shared" si="1"/>
        <v>1</v>
      </c>
      <c r="X50" s="20">
        <f t="shared" si="1"/>
        <v>1</v>
      </c>
      <c r="Y50" s="20">
        <f t="shared" si="1"/>
        <v>1</v>
      </c>
      <c r="Z50" s="20">
        <f t="shared" si="1"/>
        <v>1</v>
      </c>
      <c r="AA50" s="20">
        <f t="shared" si="1"/>
        <v>1</v>
      </c>
      <c r="AB50" s="20">
        <f t="shared" si="1"/>
        <v>1</v>
      </c>
      <c r="AC50" s="20">
        <f t="shared" si="1"/>
        <v>1</v>
      </c>
      <c r="AD50" s="20">
        <f t="shared" si="1"/>
        <v>1</v>
      </c>
      <c r="AE50" s="20">
        <f t="shared" si="1"/>
        <v>1</v>
      </c>
      <c r="AF50" s="20">
        <f t="shared" si="1"/>
        <v>1</v>
      </c>
      <c r="AG50" s="20">
        <f t="shared" si="1"/>
        <v>1</v>
      </c>
      <c r="AH50" s="7"/>
      <c r="AI50" s="7"/>
      <c r="AJ50" s="7"/>
      <c r="AK50" s="7"/>
      <c r="AL50" s="7"/>
    </row>
    <row r="51" spans="1:38" x14ac:dyDescent="0.25">
      <c r="A51" s="23" t="s">
        <v>44</v>
      </c>
      <c r="B51" s="7"/>
      <c r="C51" s="20">
        <f>C44*($K$16/SUM($K$16,$K$17,$K$19))</f>
        <v>0</v>
      </c>
      <c r="D51" s="20">
        <f t="shared" ref="D51:AG51" si="2">D44*($K$16/SUM($K$16,$K$17,$K$19))</f>
        <v>0</v>
      </c>
      <c r="E51" s="20">
        <f t="shared" si="2"/>
        <v>0</v>
      </c>
      <c r="F51" s="20">
        <f t="shared" si="2"/>
        <v>0</v>
      </c>
      <c r="G51" s="20">
        <f t="shared" si="2"/>
        <v>0</v>
      </c>
      <c r="H51" s="20">
        <f t="shared" si="2"/>
        <v>3.8718291054739652E-2</v>
      </c>
      <c r="I51" s="20">
        <f t="shared" si="2"/>
        <v>7.7436582109479304E-2</v>
      </c>
      <c r="J51" s="20">
        <f t="shared" si="2"/>
        <v>0.11615487316421896</v>
      </c>
      <c r="K51" s="20">
        <f t="shared" si="2"/>
        <v>0.15487316421895861</v>
      </c>
      <c r="L51" s="20">
        <f t="shared" si="2"/>
        <v>0.19359145527369825</v>
      </c>
      <c r="M51" s="20">
        <f t="shared" si="2"/>
        <v>0.23230974632843793</v>
      </c>
      <c r="N51" s="20">
        <f t="shared" si="2"/>
        <v>0.27102803738317754</v>
      </c>
      <c r="O51" s="20">
        <f t="shared" si="2"/>
        <v>0.30974632843791722</v>
      </c>
      <c r="P51" s="20">
        <f t="shared" si="2"/>
        <v>0.30974632843791722</v>
      </c>
      <c r="Q51" s="20">
        <f t="shared" si="2"/>
        <v>0.30974632843791722</v>
      </c>
      <c r="R51" s="20">
        <f t="shared" si="2"/>
        <v>0.30974632843791722</v>
      </c>
      <c r="S51" s="20">
        <f t="shared" si="2"/>
        <v>0.30974632843791722</v>
      </c>
      <c r="T51" s="20">
        <f t="shared" si="2"/>
        <v>0.30974632843791722</v>
      </c>
      <c r="U51" s="20">
        <f t="shared" si="2"/>
        <v>0.30974632843791722</v>
      </c>
      <c r="V51" s="20">
        <f t="shared" si="2"/>
        <v>0.30974632843791722</v>
      </c>
      <c r="W51" s="20">
        <f t="shared" si="2"/>
        <v>0.30974632843791722</v>
      </c>
      <c r="X51" s="20">
        <f t="shared" si="2"/>
        <v>0.30974632843791722</v>
      </c>
      <c r="Y51" s="20">
        <f t="shared" si="2"/>
        <v>0.30974632843791722</v>
      </c>
      <c r="Z51" s="20">
        <f t="shared" si="2"/>
        <v>0.30974632843791722</v>
      </c>
      <c r="AA51" s="20">
        <f t="shared" si="2"/>
        <v>0.30974632843791722</v>
      </c>
      <c r="AB51" s="20">
        <f t="shared" si="2"/>
        <v>0.30974632843791722</v>
      </c>
      <c r="AC51" s="20">
        <f t="shared" si="2"/>
        <v>0.30974632843791722</v>
      </c>
      <c r="AD51" s="20">
        <f t="shared" si="2"/>
        <v>0.30974632843791722</v>
      </c>
      <c r="AE51" s="20">
        <f t="shared" si="2"/>
        <v>0.30974632843791722</v>
      </c>
      <c r="AF51" s="20">
        <f t="shared" si="2"/>
        <v>0.30974632843791722</v>
      </c>
      <c r="AG51" s="20">
        <f t="shared" si="2"/>
        <v>0.30974632843791722</v>
      </c>
      <c r="AH51" s="7"/>
      <c r="AI51" s="7"/>
      <c r="AJ51" s="7"/>
      <c r="AK51" s="7"/>
      <c r="AL51" s="7"/>
    </row>
    <row r="52" spans="1:38" x14ac:dyDescent="0.25">
      <c r="A52" s="23" t="s">
        <v>49</v>
      </c>
      <c r="B52" s="7"/>
      <c r="C52" s="20">
        <f>C46</f>
        <v>0</v>
      </c>
      <c r="D52" s="20">
        <f t="shared" ref="D52:AG52" si="3">D46</f>
        <v>0</v>
      </c>
      <c r="E52" s="20">
        <f t="shared" si="3"/>
        <v>0</v>
      </c>
      <c r="F52" s="20">
        <f t="shared" si="3"/>
        <v>0</v>
      </c>
      <c r="G52" s="20">
        <f t="shared" si="3"/>
        <v>0</v>
      </c>
      <c r="H52" s="20">
        <f t="shared" si="3"/>
        <v>0</v>
      </c>
      <c r="I52" s="20">
        <f t="shared" si="3"/>
        <v>0</v>
      </c>
      <c r="J52" s="20">
        <f t="shared" si="3"/>
        <v>0</v>
      </c>
      <c r="K52" s="20">
        <f t="shared" si="3"/>
        <v>0</v>
      </c>
      <c r="L52" s="20">
        <f t="shared" si="3"/>
        <v>0</v>
      </c>
      <c r="M52" s="20">
        <f t="shared" si="3"/>
        <v>0</v>
      </c>
      <c r="N52" s="20">
        <f t="shared" si="3"/>
        <v>0</v>
      </c>
      <c r="O52" s="20">
        <f t="shared" si="3"/>
        <v>0</v>
      </c>
      <c r="P52" s="20">
        <f t="shared" si="3"/>
        <v>0</v>
      </c>
      <c r="Q52" s="20">
        <f t="shared" si="3"/>
        <v>0</v>
      </c>
      <c r="R52" s="20">
        <f t="shared" si="3"/>
        <v>0</v>
      </c>
      <c r="S52" s="20">
        <f t="shared" si="3"/>
        <v>0</v>
      </c>
      <c r="T52" s="20">
        <f t="shared" si="3"/>
        <v>0</v>
      </c>
      <c r="U52" s="20">
        <f t="shared" si="3"/>
        <v>0</v>
      </c>
      <c r="V52" s="20">
        <f t="shared" si="3"/>
        <v>0</v>
      </c>
      <c r="W52" s="20">
        <f t="shared" si="3"/>
        <v>0</v>
      </c>
      <c r="X52" s="20">
        <f t="shared" si="3"/>
        <v>0</v>
      </c>
      <c r="Y52" s="20">
        <f t="shared" si="3"/>
        <v>0</v>
      </c>
      <c r="Z52" s="20">
        <f t="shared" si="3"/>
        <v>0</v>
      </c>
      <c r="AA52" s="20">
        <f t="shared" si="3"/>
        <v>0</v>
      </c>
      <c r="AB52" s="20">
        <f t="shared" si="3"/>
        <v>0</v>
      </c>
      <c r="AC52" s="20">
        <f t="shared" si="3"/>
        <v>0</v>
      </c>
      <c r="AD52" s="20">
        <f t="shared" si="3"/>
        <v>0</v>
      </c>
      <c r="AE52" s="20">
        <f t="shared" si="3"/>
        <v>0</v>
      </c>
      <c r="AF52" s="20">
        <f t="shared" si="3"/>
        <v>0</v>
      </c>
      <c r="AG52" s="20">
        <f t="shared" si="3"/>
        <v>0</v>
      </c>
      <c r="AH52" s="7"/>
      <c r="AI52" s="7"/>
      <c r="AJ52" s="7"/>
      <c r="AK52" s="7"/>
      <c r="AL52" s="7"/>
    </row>
    <row r="53" spans="1:38"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t="s">
        <v>68</v>
      </c>
      <c r="B57" s="7"/>
      <c r="C57" s="20">
        <f>SUMPRODUCT(C50:C51,$B$22:$B$23)/SUM($B$22:$B$23)</f>
        <v>0</v>
      </c>
      <c r="D57" s="20">
        <f t="shared" ref="D57:AG57" si="4">SUMPRODUCT(D50:D51,$B$22:$B$23)/SUM($B$22:$B$23)</f>
        <v>0</v>
      </c>
      <c r="E57" s="20">
        <f t="shared" si="4"/>
        <v>0</v>
      </c>
      <c r="F57" s="20">
        <f t="shared" si="4"/>
        <v>0</v>
      </c>
      <c r="G57" s="20">
        <f t="shared" si="4"/>
        <v>0</v>
      </c>
      <c r="H57" s="20">
        <f t="shared" si="4"/>
        <v>9.7797109583274866E-2</v>
      </c>
      <c r="I57" s="20">
        <f t="shared" si="4"/>
        <v>0.19559421916654973</v>
      </c>
      <c r="J57" s="20">
        <f t="shared" si="4"/>
        <v>0.2933913287498246</v>
      </c>
      <c r="K57" s="20">
        <f t="shared" si="4"/>
        <v>0.39118843833309946</v>
      </c>
      <c r="L57" s="20">
        <f t="shared" si="4"/>
        <v>0.48898554791637433</v>
      </c>
      <c r="M57" s="20">
        <f t="shared" si="4"/>
        <v>0.5867826574996492</v>
      </c>
      <c r="N57" s="20">
        <f t="shared" si="4"/>
        <v>0.68457976708292412</v>
      </c>
      <c r="O57" s="20">
        <f t="shared" si="4"/>
        <v>0.78237687666619893</v>
      </c>
      <c r="P57" s="20">
        <f t="shared" si="4"/>
        <v>0.78237687666619893</v>
      </c>
      <c r="Q57" s="20">
        <f t="shared" si="4"/>
        <v>0.78237687666619893</v>
      </c>
      <c r="R57" s="20">
        <f t="shared" si="4"/>
        <v>0.78237687666619893</v>
      </c>
      <c r="S57" s="20">
        <f t="shared" si="4"/>
        <v>0.78237687666619893</v>
      </c>
      <c r="T57" s="20">
        <f t="shared" si="4"/>
        <v>0.78237687666619893</v>
      </c>
      <c r="U57" s="20">
        <f t="shared" si="4"/>
        <v>0.78237687666619893</v>
      </c>
      <c r="V57" s="20">
        <f t="shared" si="4"/>
        <v>0.78237687666619893</v>
      </c>
      <c r="W57" s="20">
        <f t="shared" si="4"/>
        <v>0.78237687666619893</v>
      </c>
      <c r="X57" s="20">
        <f t="shared" si="4"/>
        <v>0.78237687666619893</v>
      </c>
      <c r="Y57" s="20">
        <f t="shared" si="4"/>
        <v>0.78237687666619893</v>
      </c>
      <c r="Z57" s="20">
        <f t="shared" si="4"/>
        <v>0.78237687666619893</v>
      </c>
      <c r="AA57" s="20">
        <f t="shared" si="4"/>
        <v>0.78237687666619893</v>
      </c>
      <c r="AB57" s="20">
        <f t="shared" si="4"/>
        <v>0.78237687666619893</v>
      </c>
      <c r="AC57" s="20">
        <f t="shared" si="4"/>
        <v>0.78237687666619893</v>
      </c>
      <c r="AD57" s="20">
        <f t="shared" si="4"/>
        <v>0.78237687666619893</v>
      </c>
      <c r="AE57" s="20">
        <f t="shared" si="4"/>
        <v>0.78237687666619893</v>
      </c>
      <c r="AF57" s="20">
        <f t="shared" si="4"/>
        <v>0.78237687666619893</v>
      </c>
      <c r="AG57" s="20">
        <f t="shared" si="4"/>
        <v>0.78237687666619893</v>
      </c>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t="s">
        <v>76</v>
      </c>
      <c r="B60" s="7">
        <v>8</v>
      </c>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spans="1:38"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spans="1:38"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spans="1:38"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spans="1:38"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spans="1:38"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spans="1:38"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sheetData>
  <mergeCells count="8">
    <mergeCell ref="J13:J14"/>
    <mergeCell ref="K13:K14"/>
    <mergeCell ref="A13:A14"/>
    <mergeCell ref="B13:B14"/>
    <mergeCell ref="C13:C14"/>
    <mergeCell ref="D13:D14"/>
    <mergeCell ref="E13:F13"/>
    <mergeCell ref="G13:I13"/>
  </mergeCells>
  <hyperlinks>
    <hyperlink ref="C26" r:id="rId1" xr:uid="{60150E08-15F8-4BC2-A4BC-8C2081E2364D}"/>
    <hyperlink ref="C27" r:id="rId2" xr:uid="{4857CA20-D42B-4141-B9E4-8E0C4575200B}"/>
    <hyperlink ref="C29" r:id="rId3" xr:uid="{89E2AE20-EEAD-4E23-AB46-9D1CDBABED75}"/>
    <hyperlink ref="C32"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workbookViewId="0">
      <selection activeCell="A6" sqref="A6"/>
    </sheetView>
  </sheetViews>
  <sheetFormatPr defaultRowHeight="15" x14ac:dyDescent="0.25"/>
  <cols>
    <col min="1" max="1" width="40.42578125" customWidth="1"/>
  </cols>
  <sheetData>
    <row r="1" spans="1:31" x14ac:dyDescent="0.25">
      <c r="A1" s="1" t="s">
        <v>18</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6">
        <v>0.05</v>
      </c>
      <c r="C2" s="26">
        <f t="shared" ref="C2:AE2" si="0">$B2</f>
        <v>0.05</v>
      </c>
      <c r="D2" s="26">
        <f t="shared" si="0"/>
        <v>0.05</v>
      </c>
      <c r="E2" s="26">
        <f t="shared" si="0"/>
        <v>0.05</v>
      </c>
      <c r="F2" s="26">
        <f t="shared" si="0"/>
        <v>0.05</v>
      </c>
      <c r="G2" s="26">
        <f t="shared" si="0"/>
        <v>0.05</v>
      </c>
      <c r="H2" s="26">
        <f t="shared" si="0"/>
        <v>0.05</v>
      </c>
      <c r="I2" s="26">
        <f t="shared" si="0"/>
        <v>0.05</v>
      </c>
      <c r="J2" s="26">
        <f t="shared" si="0"/>
        <v>0.05</v>
      </c>
      <c r="K2" s="26">
        <f t="shared" si="0"/>
        <v>0.05</v>
      </c>
      <c r="L2" s="26">
        <f t="shared" si="0"/>
        <v>0.05</v>
      </c>
      <c r="M2" s="26">
        <f t="shared" si="0"/>
        <v>0.05</v>
      </c>
      <c r="N2" s="26">
        <f t="shared" si="0"/>
        <v>0.05</v>
      </c>
      <c r="O2" s="26">
        <f t="shared" si="0"/>
        <v>0.05</v>
      </c>
      <c r="P2" s="26">
        <f t="shared" si="0"/>
        <v>0.05</v>
      </c>
      <c r="Q2" s="26">
        <f t="shared" si="0"/>
        <v>0.05</v>
      </c>
      <c r="R2" s="26">
        <f t="shared" si="0"/>
        <v>0.05</v>
      </c>
      <c r="S2" s="26">
        <f t="shared" si="0"/>
        <v>0.05</v>
      </c>
      <c r="T2" s="26">
        <f t="shared" si="0"/>
        <v>0.05</v>
      </c>
      <c r="U2" s="26">
        <f t="shared" si="0"/>
        <v>0.05</v>
      </c>
      <c r="V2" s="26">
        <f t="shared" si="0"/>
        <v>0.05</v>
      </c>
      <c r="W2" s="26">
        <f t="shared" si="0"/>
        <v>0.05</v>
      </c>
      <c r="X2" s="26">
        <f t="shared" si="0"/>
        <v>0.05</v>
      </c>
      <c r="Y2" s="26">
        <f t="shared" si="0"/>
        <v>0.05</v>
      </c>
      <c r="Z2" s="26">
        <f t="shared" si="0"/>
        <v>0.05</v>
      </c>
      <c r="AA2" s="26">
        <f t="shared" si="0"/>
        <v>0.05</v>
      </c>
      <c r="AB2" s="26">
        <f t="shared" si="0"/>
        <v>0.05</v>
      </c>
      <c r="AC2" s="26">
        <f t="shared" si="0"/>
        <v>0.05</v>
      </c>
      <c r="AD2" s="26">
        <f t="shared" si="0"/>
        <v>0.05</v>
      </c>
      <c r="AE2" s="26">
        <f t="shared" si="0"/>
        <v>0.05</v>
      </c>
    </row>
    <row r="3" spans="1:31" x14ac:dyDescent="0.25">
      <c r="A3" t="s">
        <v>4</v>
      </c>
      <c r="B3" s="26">
        <f>0.95-IRA!D57</f>
        <v>0.95</v>
      </c>
      <c r="C3" s="26">
        <f>0.95-IRA!E57</f>
        <v>0.95</v>
      </c>
      <c r="D3" s="26">
        <f>0.95-IRA!F57</f>
        <v>0.95</v>
      </c>
      <c r="E3" s="26">
        <f>0.95-IRA!G57</f>
        <v>0.95</v>
      </c>
      <c r="F3" s="26">
        <f>0.95-IRA!H57</f>
        <v>0.85220289041672515</v>
      </c>
      <c r="G3" s="26">
        <f>0.95-IRA!I57</f>
        <v>0.75440578083345022</v>
      </c>
      <c r="H3" s="26">
        <f>0.95-IRA!J57</f>
        <v>0.6566086712501753</v>
      </c>
      <c r="I3" s="26">
        <f>0.95-IRA!K57</f>
        <v>0.55881156166690049</v>
      </c>
      <c r="J3" s="26">
        <f>0.95-IRA!L57</f>
        <v>0.46101445208362563</v>
      </c>
      <c r="K3" s="26">
        <f>0.95-IRA!M57</f>
        <v>0.36321734250035076</v>
      </c>
      <c r="L3" s="26">
        <f>0.95-IRA!N57</f>
        <v>0.26542023291707584</v>
      </c>
      <c r="M3" s="26">
        <f>0.95-IRA!O57</f>
        <v>0.16762312333380103</v>
      </c>
      <c r="N3" s="26">
        <f>0.95-IRA!P57</f>
        <v>0.16762312333380103</v>
      </c>
      <c r="O3" s="26">
        <f>0.95-IRA!Q57</f>
        <v>0.16762312333380103</v>
      </c>
      <c r="P3" s="26">
        <f>0.95-IRA!R57</f>
        <v>0.16762312333380103</v>
      </c>
      <c r="Q3" s="26">
        <f>0.95-IRA!S57</f>
        <v>0.16762312333380103</v>
      </c>
      <c r="R3" s="26">
        <f>0.95-IRA!T57</f>
        <v>0.16762312333380103</v>
      </c>
      <c r="S3" s="26">
        <f>0.95-IRA!U57</f>
        <v>0.16762312333380103</v>
      </c>
      <c r="T3" s="26">
        <f>0.95-IRA!V57</f>
        <v>0.16762312333380103</v>
      </c>
      <c r="U3" s="26">
        <f>0.95-IRA!W57</f>
        <v>0.16762312333380103</v>
      </c>
      <c r="V3" s="26">
        <f>0.95-IRA!X57</f>
        <v>0.16762312333380103</v>
      </c>
      <c r="W3" s="26">
        <f>0.95-IRA!Y57</f>
        <v>0.16762312333380103</v>
      </c>
      <c r="X3" s="26">
        <f>0.95-IRA!Z57</f>
        <v>0.16762312333380103</v>
      </c>
      <c r="Y3" s="26">
        <f>0.95-IRA!AA57</f>
        <v>0.16762312333380103</v>
      </c>
      <c r="Z3" s="26">
        <f>0.95-IRA!AB57</f>
        <v>0.16762312333380103</v>
      </c>
      <c r="AA3" s="26">
        <f>0.95-IRA!AC57</f>
        <v>0.16762312333380103</v>
      </c>
      <c r="AB3" s="26">
        <f>0.95-IRA!AD57</f>
        <v>0.16762312333380103</v>
      </c>
      <c r="AC3" s="26">
        <f>0.95-IRA!AE57</f>
        <v>0.16762312333380103</v>
      </c>
      <c r="AD3" s="26">
        <f>0.95-IRA!AF57</f>
        <v>0.16762312333380103</v>
      </c>
      <c r="AE3" s="26">
        <f>0.95-IRA!AG57</f>
        <v>0.16762312333380103</v>
      </c>
    </row>
    <row r="4" spans="1:31" x14ac:dyDescent="0.25">
      <c r="A4" t="s">
        <v>5</v>
      </c>
      <c r="B4" s="26">
        <v>0</v>
      </c>
      <c r="C4" s="26">
        <v>0</v>
      </c>
      <c r="D4" s="26">
        <v>0</v>
      </c>
      <c r="E4" s="26">
        <v>0</v>
      </c>
      <c r="F4" s="26">
        <v>0</v>
      </c>
      <c r="G4" s="26">
        <v>0</v>
      </c>
      <c r="H4" s="26">
        <v>0</v>
      </c>
      <c r="I4" s="26">
        <v>0</v>
      </c>
      <c r="J4" s="26">
        <v>0</v>
      </c>
      <c r="K4" s="26">
        <v>0</v>
      </c>
      <c r="L4" s="26">
        <v>0</v>
      </c>
      <c r="M4" s="26">
        <v>0</v>
      </c>
      <c r="N4" s="26">
        <v>0</v>
      </c>
      <c r="O4" s="26">
        <v>0</v>
      </c>
      <c r="P4" s="26">
        <v>0</v>
      </c>
      <c r="Q4" s="26">
        <v>0</v>
      </c>
      <c r="R4" s="26">
        <v>0</v>
      </c>
      <c r="S4" s="26">
        <v>0</v>
      </c>
      <c r="T4" s="26">
        <v>0</v>
      </c>
      <c r="U4" s="26">
        <v>0</v>
      </c>
      <c r="V4" s="26">
        <v>0</v>
      </c>
      <c r="W4" s="26">
        <v>0</v>
      </c>
      <c r="X4" s="26">
        <v>0</v>
      </c>
      <c r="Y4" s="26">
        <v>0</v>
      </c>
      <c r="Z4" s="26">
        <v>0</v>
      </c>
      <c r="AA4" s="26">
        <v>0</v>
      </c>
      <c r="AB4" s="26">
        <v>0</v>
      </c>
      <c r="AC4" s="26">
        <v>0</v>
      </c>
      <c r="AD4" s="26">
        <v>0</v>
      </c>
      <c r="AE4" s="26">
        <v>0</v>
      </c>
    </row>
    <row r="5" spans="1:31" x14ac:dyDescent="0.25">
      <c r="A5" t="s">
        <v>6</v>
      </c>
      <c r="B5" s="26">
        <v>0</v>
      </c>
      <c r="C5" s="26">
        <v>0</v>
      </c>
      <c r="D5" s="26">
        <v>0</v>
      </c>
      <c r="E5" s="26">
        <v>0</v>
      </c>
      <c r="F5" s="26">
        <v>0</v>
      </c>
      <c r="G5" s="26">
        <v>0</v>
      </c>
      <c r="H5" s="26">
        <v>0</v>
      </c>
      <c r="I5" s="26">
        <v>0</v>
      </c>
      <c r="J5" s="26">
        <v>0</v>
      </c>
      <c r="K5" s="26">
        <v>0</v>
      </c>
      <c r="L5" s="26">
        <v>0</v>
      </c>
      <c r="M5" s="26">
        <v>0</v>
      </c>
      <c r="N5" s="26">
        <v>0</v>
      </c>
      <c r="O5" s="26">
        <v>0</v>
      </c>
      <c r="P5" s="26">
        <v>0</v>
      </c>
      <c r="Q5" s="26">
        <v>0</v>
      </c>
      <c r="R5" s="26">
        <v>0</v>
      </c>
      <c r="S5" s="26">
        <v>0</v>
      </c>
      <c r="T5" s="26">
        <v>0</v>
      </c>
      <c r="U5" s="26">
        <v>0</v>
      </c>
      <c r="V5" s="26">
        <v>0</v>
      </c>
      <c r="W5" s="26">
        <v>0</v>
      </c>
      <c r="X5" s="26">
        <v>0</v>
      </c>
      <c r="Y5" s="26">
        <v>0</v>
      </c>
      <c r="Z5" s="26">
        <v>0</v>
      </c>
      <c r="AA5" s="26">
        <v>0</v>
      </c>
      <c r="AB5" s="26">
        <v>0</v>
      </c>
      <c r="AC5" s="26">
        <v>0</v>
      </c>
      <c r="AD5" s="26">
        <v>0</v>
      </c>
      <c r="AE5" s="26">
        <v>0</v>
      </c>
    </row>
    <row r="6" spans="1:31" x14ac:dyDescent="0.25">
      <c r="A6" t="s">
        <v>75</v>
      </c>
      <c r="B6" s="26">
        <v>0</v>
      </c>
      <c r="C6" s="26">
        <v>0</v>
      </c>
      <c r="D6" s="26">
        <v>0</v>
      </c>
      <c r="E6" s="26">
        <v>0</v>
      </c>
      <c r="F6" s="26">
        <v>0</v>
      </c>
      <c r="G6" s="26">
        <v>0</v>
      </c>
      <c r="H6" s="26">
        <v>0</v>
      </c>
      <c r="I6" s="26">
        <v>0</v>
      </c>
      <c r="J6" s="26">
        <v>0</v>
      </c>
      <c r="K6" s="26">
        <v>0</v>
      </c>
      <c r="L6" s="26">
        <v>0</v>
      </c>
      <c r="M6" s="26">
        <v>0</v>
      </c>
      <c r="N6" s="26">
        <v>0</v>
      </c>
      <c r="O6" s="26">
        <v>0</v>
      </c>
      <c r="P6" s="26">
        <v>0</v>
      </c>
      <c r="Q6" s="26">
        <v>0</v>
      </c>
      <c r="R6" s="26">
        <v>0</v>
      </c>
      <c r="S6" s="26">
        <v>0</v>
      </c>
      <c r="T6" s="26">
        <v>0</v>
      </c>
      <c r="U6" s="26">
        <v>0</v>
      </c>
      <c r="V6" s="26">
        <v>0</v>
      </c>
      <c r="W6" s="26">
        <v>0</v>
      </c>
      <c r="X6" s="26">
        <v>0</v>
      </c>
      <c r="Y6" s="26">
        <v>0</v>
      </c>
      <c r="Z6" s="26">
        <v>0</v>
      </c>
      <c r="AA6" s="26">
        <v>0</v>
      </c>
      <c r="AB6" s="26">
        <v>0</v>
      </c>
      <c r="AC6" s="26">
        <v>0</v>
      </c>
      <c r="AD6" s="26">
        <v>0</v>
      </c>
      <c r="AE6" s="26">
        <v>0</v>
      </c>
    </row>
    <row r="7" spans="1:31" x14ac:dyDescent="0.25">
      <c r="A7" t="s">
        <v>19</v>
      </c>
      <c r="B7" s="26">
        <f>IRA!D57</f>
        <v>0</v>
      </c>
      <c r="C7" s="26">
        <f>IRA!E57</f>
        <v>0</v>
      </c>
      <c r="D7" s="26">
        <f>IRA!F57</f>
        <v>0</v>
      </c>
      <c r="E7" s="26">
        <f>IRA!G57</f>
        <v>0</v>
      </c>
      <c r="F7" s="26">
        <f>IRA!H57</f>
        <v>9.7797109583274866E-2</v>
      </c>
      <c r="G7" s="26">
        <f>IRA!I57</f>
        <v>0.19559421916654973</v>
      </c>
      <c r="H7" s="26">
        <f>IRA!J57</f>
        <v>0.2933913287498246</v>
      </c>
      <c r="I7" s="26">
        <f>IRA!K57</f>
        <v>0.39118843833309946</v>
      </c>
      <c r="J7" s="26">
        <f>IRA!L57</f>
        <v>0.48898554791637433</v>
      </c>
      <c r="K7" s="26">
        <f>IRA!M57</f>
        <v>0.5867826574996492</v>
      </c>
      <c r="L7" s="26">
        <f>IRA!N57</f>
        <v>0.68457976708292412</v>
      </c>
      <c r="M7" s="26">
        <f>IRA!O57</f>
        <v>0.78237687666619893</v>
      </c>
      <c r="N7" s="26">
        <f>IRA!P57</f>
        <v>0.78237687666619893</v>
      </c>
      <c r="O7" s="26">
        <f>IRA!Q57</f>
        <v>0.78237687666619893</v>
      </c>
      <c r="P7" s="26">
        <f>IRA!R57</f>
        <v>0.78237687666619893</v>
      </c>
      <c r="Q7" s="26">
        <f>IRA!S57</f>
        <v>0.78237687666619893</v>
      </c>
      <c r="R7" s="26">
        <f>IRA!T57</f>
        <v>0.78237687666619893</v>
      </c>
      <c r="S7" s="26">
        <f>IRA!U57</f>
        <v>0.78237687666619893</v>
      </c>
      <c r="T7" s="26">
        <f>IRA!V57</f>
        <v>0.78237687666619893</v>
      </c>
      <c r="U7" s="26">
        <f>IRA!W57</f>
        <v>0.78237687666619893</v>
      </c>
      <c r="V7" s="26">
        <f>IRA!X57</f>
        <v>0.78237687666619893</v>
      </c>
      <c r="W7" s="26">
        <f>IRA!Y57</f>
        <v>0.78237687666619893</v>
      </c>
      <c r="X7" s="26">
        <f>IRA!Z57</f>
        <v>0.78237687666619893</v>
      </c>
      <c r="Y7" s="26">
        <f>IRA!AA57</f>
        <v>0.78237687666619893</v>
      </c>
      <c r="Z7" s="26">
        <f>IRA!AB57</f>
        <v>0.78237687666619893</v>
      </c>
      <c r="AA7" s="26">
        <f>IRA!AC57</f>
        <v>0.78237687666619893</v>
      </c>
      <c r="AB7" s="26">
        <f>IRA!AD57</f>
        <v>0.78237687666619893</v>
      </c>
      <c r="AC7" s="26">
        <f>IRA!AE57</f>
        <v>0.78237687666619893</v>
      </c>
      <c r="AD7" s="26">
        <f>IRA!AF57</f>
        <v>0.78237687666619893</v>
      </c>
      <c r="AE7" s="26">
        <f>IRA!AG57</f>
        <v>0.78237687666619893</v>
      </c>
    </row>
    <row r="8" spans="1:31" x14ac:dyDescent="0.25">
      <c r="A8" t="s">
        <v>20</v>
      </c>
      <c r="B8" s="26">
        <v>0</v>
      </c>
      <c r="C8" s="26">
        <v>0</v>
      </c>
      <c r="D8" s="26">
        <v>0</v>
      </c>
      <c r="E8" s="26">
        <v>0</v>
      </c>
      <c r="F8" s="26">
        <v>0</v>
      </c>
      <c r="G8" s="26">
        <v>0</v>
      </c>
      <c r="H8" s="26">
        <v>0</v>
      </c>
      <c r="I8" s="26">
        <v>0</v>
      </c>
      <c r="J8" s="26">
        <v>0</v>
      </c>
      <c r="K8" s="26">
        <v>0</v>
      </c>
      <c r="L8" s="26">
        <v>0</v>
      </c>
      <c r="M8" s="26">
        <v>0</v>
      </c>
      <c r="N8" s="26">
        <v>0</v>
      </c>
      <c r="O8" s="26">
        <v>0</v>
      </c>
      <c r="P8" s="26">
        <v>0</v>
      </c>
      <c r="Q8" s="26">
        <v>0</v>
      </c>
      <c r="R8" s="26">
        <v>0</v>
      </c>
      <c r="S8" s="26">
        <v>0</v>
      </c>
      <c r="T8" s="26">
        <v>0</v>
      </c>
      <c r="U8" s="26">
        <v>0</v>
      </c>
      <c r="V8" s="26">
        <v>0</v>
      </c>
      <c r="W8" s="26">
        <v>0</v>
      </c>
      <c r="X8" s="26">
        <v>0</v>
      </c>
      <c r="Y8" s="26">
        <v>0</v>
      </c>
      <c r="Z8" s="26">
        <v>0</v>
      </c>
      <c r="AA8" s="26">
        <v>0</v>
      </c>
      <c r="AB8" s="26">
        <v>0</v>
      </c>
      <c r="AC8" s="26">
        <v>0</v>
      </c>
      <c r="AD8" s="26">
        <v>0</v>
      </c>
      <c r="AE8" s="2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2019-07-22T20:16:37Z</dcterms:created>
  <dcterms:modified xsi:type="dcterms:W3CDTF">2025-03-14T17:41:49Z</dcterms:modified>
</cp:coreProperties>
</file>