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olivia\Documents\EPS_Models by Region\United States\US_EPS\InputData\bldgs\SYCEU\"/>
    </mc:Choice>
  </mc:AlternateContent>
  <xr:revisionPtr revIDLastSave="0" documentId="13_ncr:1_{3E54D4B2-8DFC-4392-BA31-D5047ABA88E8}" xr6:coauthVersionLast="46" xr6:coauthVersionMax="46" xr10:uidLastSave="{00000000-0000-0000-0000-000000000000}"/>
  <bookViews>
    <workbookView xWindow="375" yWindow="735" windowWidth="21420" windowHeight="15990" tabRatio="776" firstSheet="1" activeTab="5" xr2:uid="{00000000-000D-0000-FFFF-FFFF00000000}"/>
  </bookViews>
  <sheets>
    <sheet name="About" sheetId="1" r:id="rId1"/>
    <sheet name="AEO Table 4" sheetId="28" r:id="rId2"/>
    <sheet name="AEO Table 5" sheetId="29" r:id="rId3"/>
    <sheet name="District Heat" sheetId="19" r:id="rId4"/>
    <sheet name="RECS HC2.1" sheetId="22" r:id="rId5"/>
    <sheet name="SYCEU-urban-residential" sheetId="18" r:id="rId6"/>
    <sheet name="SYCEU-rural-residential" sheetId="30" r:id="rId7"/>
    <sheet name="SYCEU-commercial" sheetId="31" r:id="rId8"/>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31" l="1"/>
  <c r="F10" i="31"/>
  <c r="G10" i="31"/>
  <c r="G5" i="31"/>
  <c r="G4" i="31"/>
  <c r="G3" i="31"/>
  <c r="G2" i="31"/>
  <c r="F5" i="31"/>
  <c r="F4" i="31"/>
  <c r="F2" i="31"/>
  <c r="E2" i="31"/>
  <c r="C4" i="31"/>
  <c r="D9" i="19"/>
  <c r="B6" i="31"/>
  <c r="B5" i="31"/>
  <c r="B4" i="31"/>
  <c r="G2" i="30"/>
  <c r="G10" i="30"/>
  <c r="G5" i="30"/>
  <c r="G4" i="30"/>
  <c r="F10" i="30"/>
  <c r="F5" i="30"/>
  <c r="F4" i="30"/>
  <c r="F2" i="30"/>
  <c r="C4" i="30"/>
  <c r="B10" i="30"/>
  <c r="B7" i="30"/>
  <c r="B5" i="30"/>
  <c r="B4" i="30"/>
  <c r="G10" i="18"/>
  <c r="G5" i="18"/>
  <c r="G4" i="18"/>
  <c r="F10" i="18"/>
  <c r="F5" i="18"/>
  <c r="F4" i="18"/>
  <c r="F2" i="18"/>
  <c r="E2" i="18"/>
  <c r="C4" i="18"/>
  <c r="B10" i="18"/>
  <c r="B7" i="18"/>
  <c r="B5" i="18"/>
  <c r="B4" i="18"/>
  <c r="A80" i="1"/>
  <c r="A79" i="1"/>
  <c r="B3" i="19"/>
  <c r="AI9" i="19"/>
  <c r="AC9" i="19"/>
  <c r="AD9" i="19"/>
  <c r="AE9" i="19"/>
  <c r="AF9" i="19"/>
  <c r="AG9" i="19"/>
  <c r="AH9" i="19"/>
  <c r="H9" i="19"/>
  <c r="L9" i="19"/>
  <c r="P9" i="19"/>
  <c r="T9" i="19"/>
  <c r="X9" i="19"/>
  <c r="AB9" i="19"/>
  <c r="E9" i="19"/>
  <c r="I9" i="19"/>
  <c r="M9" i="19"/>
  <c r="Q9" i="19"/>
  <c r="U9" i="19"/>
  <c r="Y9" i="19"/>
  <c r="F9" i="19"/>
  <c r="J9" i="19"/>
  <c r="N9" i="19"/>
  <c r="R9" i="19"/>
  <c r="V9" i="19"/>
  <c r="Z9" i="19"/>
  <c r="C9" i="19"/>
  <c r="G9" i="19"/>
  <c r="K9" i="19"/>
  <c r="O9" i="19"/>
  <c r="S9" i="19"/>
  <c r="W9" i="19"/>
  <c r="AA9" i="19"/>
  <c r="B9" i="19"/>
</calcChain>
</file>

<file path=xl/sharedStrings.xml><?xml version="1.0" encoding="utf-8"?>
<sst xmlns="http://schemas.openxmlformats.org/spreadsheetml/2006/main" count="1464" uniqueCount="608">
  <si>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</si>
  <si>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</si>
  <si>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</si>
  <si>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</si>
  <si>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</si>
  <si>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</si>
  <si>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</si>
  <si>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</si>
  <si>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</si>
  <si>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</si>
  <si>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</si>
  <si>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</si>
  <si>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</si>
  <si>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</si>
  <si>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</si>
  <si>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</si>
  <si>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</si>
  <si>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</si>
  <si>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</si>
  <si>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</si>
  <si>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</si>
  <si>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</si>
  <si>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</si>
  <si>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</si>
  <si>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</si>
  <si>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</si>
  <si>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</si>
  <si>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</si>
  <si>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</si>
  <si>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</si>
  <si>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</si>
  <si>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</si>
  <si>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</si>
  <si>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</si>
  <si>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</si>
  <si>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</si>
  <si>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</si>
  <si>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</si>
  <si>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</si>
  <si>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</si>
  <si>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</si>
  <si>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</si>
  <si>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</si>
  <si>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</si>
  <si>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</si>
  <si>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</si>
  <si>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</si>
  <si>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</si>
  <si>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</si>
  <si>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</si>
  <si>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</si>
  <si>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</si>
  <si>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</si>
  <si>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</si>
  <si>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</si>
  <si>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</si>
  <si>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</si>
  <si>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</si>
  <si>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</si>
  <si>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</si>
  <si>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</si>
  <si>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</si>
  <si>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</si>
  <si>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</si>
  <si>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</si>
  <si>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</si>
  <si>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</si>
  <si>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</si>
  <si>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</si>
  <si>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</si>
  <si>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</si>
  <si>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</si>
  <si>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</si>
  <si>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</si>
  <si>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</si>
  <si>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</si>
  <si>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</si>
  <si>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</si>
  <si>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</si>
  <si>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</si>
  <si>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</si>
  <si>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</si>
  <si>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</si>
  <si>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</si>
  <si>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</si>
  <si>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</si>
  <si>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</si>
  <si>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</si>
  <si>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</si>
  <si>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</si>
  <si>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</si>
  <si>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</si>
  <si>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</si>
  <si>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</si>
  <si>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</si>
  <si>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</si>
  <si>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</si>
  <si>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</si>
  <si>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</si>
  <si>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</si>
  <si>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</si>
  <si>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1/ Does not include water heating portion of load.</t>
  </si>
  <si>
    <t xml:space="preserve">   3/ Includes desktop and laptop computers, monitors, and networking equipment.</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</si>
  <si>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</si>
  <si>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</si>
  <si>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</si>
  <si>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</si>
  <si>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</si>
  <si>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</si>
  <si>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</si>
  <si>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</si>
  <si>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</si>
  <si>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</si>
  <si>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</si>
  <si>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</si>
  <si>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</si>
  <si>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</si>
  <si>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</si>
  <si>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</si>
  <si>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</si>
  <si>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</si>
  <si>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</si>
  <si>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</si>
  <si>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</si>
  <si>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</si>
  <si>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</si>
  <si>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</si>
  <si>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</si>
  <si>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</si>
  <si>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</si>
  <si>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</si>
  <si>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</si>
  <si>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</si>
  <si>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</si>
  <si>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</si>
  <si>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</si>
  <si>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</si>
  <si>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</si>
  <si>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</si>
  <si>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</si>
  <si>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</si>
  <si>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</si>
  <si>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</si>
  <si>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</si>
  <si>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</si>
  <si>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</si>
  <si>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</si>
  <si>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</si>
  <si>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</si>
  <si>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</si>
  <si>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</si>
  <si>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</si>
  <si>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</si>
  <si>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</si>
  <si>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</si>
  <si>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</si>
  <si>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</si>
  <si>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</si>
  <si>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</si>
  <si>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</si>
  <si>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</si>
  <si>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</si>
  <si>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</si>
  <si>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</si>
  <si>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</si>
  <si>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</si>
  <si>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</si>
  <si>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</si>
  <si>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</si>
  <si>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</si>
  <si>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</si>
  <si>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</si>
  <si>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</si>
  <si>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</si>
  <si>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</si>
  <si>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</si>
  <si>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</si>
  <si>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</si>
  <si>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</si>
  <si>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</si>
  <si>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</si>
  <si>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</si>
  <si>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</si>
  <si>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</si>
  <si>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</si>
  <si>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</si>
  <si>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</si>
  <si>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</si>
  <si>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</si>
  <si>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</si>
  <si>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</si>
  <si>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</si>
  <si>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</si>
  <si>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</si>
  <si>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</si>
  <si>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</si>
  <si>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</si>
  <si>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</si>
  <si>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</si>
  <si>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</si>
  <si>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</si>
  <si>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</si>
  <si>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</si>
  <si>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</si>
  <si>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</si>
  <si>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</si>
  <si>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</si>
  <si>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</si>
  <si>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</si>
  <si>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</si>
  <si>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</si>
  <si>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</si>
  <si>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</si>
  <si>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</si>
  <si>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</si>
  <si>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</si>
  <si>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</si>
  <si>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</si>
  <si>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</si>
  <si>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</si>
  <si>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</si>
  <si>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</si>
  <si>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</si>
  <si>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</si>
  <si>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</si>
  <si>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</si>
  <si>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</si>
  <si>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</si>
  <si>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</si>
  <si>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</si>
  <si>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</si>
  <si>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</si>
  <si>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</si>
  <si>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</si>
  <si>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</si>
  <si>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</si>
  <si>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</si>
  <si>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</si>
  <si>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</si>
  <si>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</si>
  <si>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</si>
  <si>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</si>
  <si>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</si>
  <si>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</si>
  <si>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</si>
  <si>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</si>
  <si>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</si>
  <si>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</si>
  <si>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</si>
  <si>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</si>
  <si>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</si>
  <si>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</si>
  <si>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</si>
  <si>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</si>
  <si>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</si>
  <si>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</si>
  <si>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</si>
  <si>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</si>
  <si>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</si>
  <si>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</si>
  <si>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</si>
  <si>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</si>
  <si>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</si>
  <si>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</si>
  <si>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</si>
  <si>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</si>
  <si>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</si>
  <si>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</si>
  <si>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</si>
  <si>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</si>
  <si>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</si>
  <si>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</si>
  <si>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</si>
  <si>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</si>
  <si>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</si>
  <si>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</si>
  <si>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</si>
  <si>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</si>
  <si>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</si>
  <si>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</si>
  <si>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</si>
  <si>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</si>
  <si>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</si>
  <si>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</si>
  <si>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</si>
  <si>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</si>
  <si>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</si>
  <si>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</si>
  <si>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</si>
  <si>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</si>
  <si>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</si>
  <si>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</si>
  <si>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</si>
  <si>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</si>
  <si>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</si>
  <si>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</si>
  <si>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</si>
  <si>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</si>
  <si>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</si>
  <si>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</si>
  <si>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</si>
  <si>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</si>
  <si>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</si>
  <si>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</si>
  <si>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</si>
  <si>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</si>
  <si>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</si>
  <si>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</si>
  <si>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</si>
  <si>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</si>
  <si>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</si>
  <si>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</si>
  <si>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</si>
  <si>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</si>
  <si>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</si>
  <si>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</si>
  <si>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</si>
  <si>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</si>
  <si>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</si>
  <si>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</si>
  <si>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</si>
  <si>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</si>
  <si>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</si>
  <si>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</si>
  <si>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</si>
  <si>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</si>
  <si>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</si>
  <si>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</si>
  <si>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</si>
  <si>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</si>
  <si>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</si>
  <si>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</si>
  <si>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</si>
  <si>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</si>
  <si>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</si>
  <si>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</si>
  <si>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</si>
  <si>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</si>
  <si>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</si>
  <si>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</si>
  <si>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</si>
  <si>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</si>
  <si>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</si>
  <si>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</si>
  <si>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</si>
  <si>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</si>
  <si>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</si>
  <si>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</si>
  <si>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</si>
  <si>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</si>
  <si>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</si>
  <si>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</si>
  <si>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</si>
  <si>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</si>
  <si>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</si>
  <si>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</si>
  <si>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</si>
  <si>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</si>
  <si>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</si>
  <si>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</si>
  <si>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</si>
  <si>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</si>
  <si>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</si>
  <si>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</si>
  <si>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</si>
  <si>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</si>
  <si>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</si>
  <si>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</si>
  <si>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</si>
  <si>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</si>
  <si>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</si>
  <si>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</si>
  <si>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</si>
  <si>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</si>
  <si>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</si>
  <si>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</si>
  <si>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</si>
  <si>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</si>
  <si>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</si>
  <si>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</si>
  <si>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</si>
  <si>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</si>
  <si>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</si>
  <si>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</si>
  <si>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</si>
  <si>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</si>
  <si>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</si>
  <si>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</si>
  <si>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</si>
  <si>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</si>
  <si>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</si>
  <si>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</si>
  <si>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</si>
  <si>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</si>
  <si>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</si>
  <si>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</si>
  <si>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</si>
  <si>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</si>
  <si>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</si>
  <si>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</si>
  <si>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</si>
  <si>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</si>
  <si>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</si>
  <si>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CKI000:ha_DeliveredEner</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</si>
  <si>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</si>
  <si>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</si>
  <si>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</si>
  <si>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</si>
  <si>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</si>
  <si>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</si>
  <si>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</si>
  <si>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</si>
  <si>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</si>
  <si>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</si>
  <si>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CKI000:ea_TotalEnergyCo</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</si>
  <si>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</si>
  <si>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</si>
  <si>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</si>
  <si>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</si>
  <si>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</si>
  <si>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</si>
  <si>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</si>
  <si>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</si>
  <si>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</si>
  <si>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</si>
  <si>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</si>
  <si>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</si>
  <si>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</si>
  <si>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</si>
  <si>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</si>
  <si>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</si>
  <si>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</si>
  <si>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</si>
  <si>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</si>
  <si>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</si>
  <si>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</si>
  <si>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</si>
  <si>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</si>
  <si>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</si>
  <si>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</si>
  <si>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</si>
  <si>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</si>
  <si>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</si>
  <si>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</si>
  <si>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</si>
  <si>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</si>
  <si>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</si>
  <si>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</si>
  <si>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</si>
  <si>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</si>
  <si>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</si>
  <si>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</si>
  <si>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</si>
  <si>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</si>
  <si>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</si>
  <si>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</si>
  <si>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</si>
  <si>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</si>
  <si>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</si>
  <si>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</si>
  <si>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</si>
  <si>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</si>
  <si>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</si>
  <si>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</si>
  <si>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</si>
  <si>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</si>
  <si>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</si>
  <si>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</si>
  <si>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</si>
  <si>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</si>
  <si>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</si>
  <si>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</si>
  <si>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</si>
  <si>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</si>
  <si>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</si>
  <si>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</si>
  <si>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</si>
  <si>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</si>
  <si>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</si>
  <si>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</si>
  <si>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</si>
  <si>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</si>
  <si>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</si>
  <si>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</si>
  <si>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</si>
  <si>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</si>
  <si>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</si>
  <si>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</si>
  <si>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</si>
  <si>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</si>
  <si>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</si>
  <si>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</si>
  <si>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</si>
  <si>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</si>
  <si>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</si>
  <si>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</si>
  <si>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</si>
  <si>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</si>
  <si>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</si>
  <si>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</si>
  <si>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</si>
  <si>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</si>
  <si>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</si>
  <si>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</si>
  <si>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</si>
  <si>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</si>
  <si>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</si>
  <si>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</si>
  <si>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</si>
  <si>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</si>
  <si>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</si>
  <si>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</si>
  <si>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</si>
  <si>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</si>
  <si>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</si>
  <si>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</si>
  <si>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</si>
  <si>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</si>
  <si>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</si>
  <si>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</si>
  <si>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</si>
  <si>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</si>
  <si>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</si>
  <si>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</si>
  <si>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</si>
  <si>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</si>
  <si>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</si>
  <si>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</si>
  <si>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</si>
  <si>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</si>
  <si>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</si>
  <si>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</si>
  <si>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</si>
  <si>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</si>
  <si>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</si>
  <si>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</si>
  <si>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</si>
  <si>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</si>
  <si>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</si>
  <si>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</si>
  <si>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</si>
  <si>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</si>
  <si>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</si>
  <si>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</si>
  <si>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</si>
  <si>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</si>
  <si>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</si>
  <si>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</si>
  <si>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</si>
  <si>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</si>
  <si>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</si>
  <si>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</si>
  <si>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</si>
  <si>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</si>
  <si>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</si>
  <si>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</si>
  <si>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</si>
  <si>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</si>
  <si>
    <t>Annual Energy Outlook 2019</t>
  </si>
  <si>
    <t xml:space="preserve"> Distillate Fuel Oil 6/</t>
  </si>
  <si>
    <t xml:space="preserve">   Other Uses 7/</t>
  </si>
  <si>
    <t xml:space="preserve">   6/ Includes kerosene use.</t>
  </si>
  <si>
    <t xml:space="preserve">   7/ Includes such appliances as pool heaters, spa heaters, and backup electricity generators.</t>
  </si>
  <si>
    <t>Survey.</t>
  </si>
  <si>
    <t>kerosene (BTU)</t>
  </si>
  <si>
    <t>heavy or residual fuel oil (BTU)</t>
  </si>
  <si>
    <t>LPG propane or butane (BTU)</t>
  </si>
  <si>
    <t>hydrogen (BTU)</t>
  </si>
  <si>
    <t>Accordingly, we make the following assumptions based on comparing emissions</t>
  </si>
  <si>
    <t>Remainng "other fuels" are LPG/propane/butane</t>
  </si>
  <si>
    <t>heating</t>
  </si>
  <si>
    <t>cooling &amp; ventilation</t>
  </si>
  <si>
    <t>lighting</t>
  </si>
  <si>
    <t>appliances</t>
  </si>
  <si>
    <t>other</t>
  </si>
  <si>
    <t>The "Start Year" is the year before the first simulated year.</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</si>
  <si>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</si>
  <si>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</si>
  <si>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</si>
  <si>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</si>
  <si>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</si>
  <si>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</si>
  <si>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The start year can be updated using the following field:</t>
  </si>
  <si>
    <t>envelope</t>
  </si>
  <si>
    <t>highogs.d112619a</t>
  </si>
  <si>
    <t xml:space="preserve">   Other Uses 8/</t>
  </si>
  <si>
    <t xml:space="preserve"> Marketed Renewables (wood) 9/</t>
  </si>
  <si>
    <t xml:space="preserve"> Other Uses 10/</t>
  </si>
  <si>
    <t>Nonmarketed Renewables 11/</t>
  </si>
  <si>
    <t xml:space="preserve">   2/ Includes televisions, set-top boxes, home theater systems, DVD and Blu-ray players, and video game consoles.</t>
  </si>
  <si>
    <t xml:space="preserve">   4/ Includes electric and electronic devices, heating elements, and motors not listed above.  Electric vehicles are included in the</t>
  </si>
  <si>
    <t xml:space="preserve">   8/ Includes such appliances as outdoor grills, propane-fueled lights, pool heaters, spa heaters, and backup electricity generators.</t>
  </si>
  <si>
    <t xml:space="preserve">   9/ Includes wood used for primary and secondary heating in wood stoves or fireplaces as reported in the Residential Energy Consumption</t>
  </si>
  <si>
    <t xml:space="preserve">   10/ Includes electric and electronic devices, heating elements, motors, outdoor grills, natural gas-and propane-fueled lights, pool</t>
  </si>
  <si>
    <t>heaters, spa heaters, and backup electricity generators not listed above.  Electric vehicles are included in the transportation sector.</t>
  </si>
  <si>
    <t xml:space="preserve">   11/ Consumption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</si>
  <si>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</si>
  <si>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</si>
  <si>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</si>
  <si>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Annual Energy Outlook 2020</t>
  </si>
  <si>
    <t>highogs</t>
  </si>
  <si>
    <t>High oil and gas supply</t>
  </si>
  <si>
    <t>d112619a</t>
  </si>
  <si>
    <t xml:space="preserve"> January 2020</t>
  </si>
  <si>
    <t>2019-</t>
  </si>
  <si>
    <t>combined heat and power in commercial buildings, manufacturing performed in commercial buildings, and cooking (distillate).  Also</t>
  </si>
  <si>
    <t>includes residual fuel oil, propane, coal, motor gasoline, kerosene, and marketed renewable fuels (biomass).</t>
  </si>
  <si>
    <t xml:space="preserve">   7/ Consumption determined by using the average electric power sector net heat rate for fossil fuels.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</si>
</sst>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
    <numFmt numFmtId="168" formatCode="#,##0.0"/>
  </numFmts>
  <fonts count="2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cellStyleXfs>
  <cellXfs count="78">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16" fillId="0" borderId="0" xfId="0" applyFont="1"/>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0" fontId="0" fillId="0" borderId="0" xfId="0" applyNumberFormat="1"/>
    <xf numFmtId="0" fontId="1" fillId="0" borderId="0" xfId="0" applyFont="1" applyAlignment="1">
      <alignment horizontal="right"/>
    </xf>
    <xf numFmtId="0" fontId="0" fillId="2" borderId="0" xfId="0" applyFill="1"/>
    <xf numFmtId="0" fontId="0" fillId="5" borderId="13" xfId="0" applyFont="1" applyFill="1" applyBorder="1"/>
    <xf numFmtId="0" fontId="0" fillId="4" borderId="0" xfId="0" applyNumberFormat="1" applyFill="1"/>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xf numFmtId="0" fontId="7" fillId="0" borderId="0" xfId="13"/>
    <xf numFmtId="0" fontId="6" fillId="0" borderId="0" xfId="14">
      <alignment horizontal="left"/>
    </xf>
    <xf numFmtId="0" fontId="8" fillId="0" borderId="5" xfId="12">
      <alignment wrapText="1"/>
    </xf>
    <xf numFmtId="0" fontId="8" fillId="0" borderId="6" xfId="10">
      <alignment wrapText="1"/>
    </xf>
    <xf numFmtId="0" fontId="0" fillId="0" borderId="7" xfId="11" applyFont="1">
      <alignment wrapText="1"/>
    </xf>
    <xf numFmtId="4" fontId="0" fillId="0" borderId="7" xfId="11" applyNumberFormat="1" applyFont="1" applyAlignment="1">
      <alignment horizontal="right" wrapText="1"/>
    </xf>
    <xf numFmtId="165" fontId="0"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3" fontId="8" fillId="0" borderId="6" xfId="10" applyNumberFormat="1" applyAlignment="1">
      <alignment horizontal="right" wrapText="1"/>
    </xf>
    <xf numFmtId="168" fontId="0" fillId="0" borderId="7" xfId="11" applyNumberFormat="1" applyFont="1" applyAlignment="1">
      <alignment horizontal="right" wrapText="1"/>
    </xf>
    <xf numFmtId="3" fontId="0" fillId="0" borderId="7" xfId="11" applyNumberFormat="1" applyFont="1" applyAlignment="1">
      <alignment horizontal="right" wrapText="1"/>
    </xf>
    <xf numFmtId="0" fontId="7" fillId="0" borderId="8" xfId="9">
      <alignment wrapText="1"/>
    </xf>
    <xf numFmtId="168" fontId="8" fillId="0" borderId="6" xfId="10" applyNumberFormat="1" applyAlignment="1">
      <alignment horizontal="right" wrapText="1"/>
    </xf>
  </cellXfs>
  <cellStyles count="17">
    <cellStyle name="Body: normal cell" xfId="4" xr:uid="{00000000-0005-0000-0000-000000000000}"/>
    <cellStyle name="Body: normal cell 2" xfId="11" xr:uid="{00000000-0005-0000-0000-000001000000}"/>
    <cellStyle name="Font: Calibri, 9pt regular" xfId="1" xr:uid="{00000000-0005-0000-0000-000002000000}"/>
    <cellStyle name="Font: Calibri, 9pt regular 2" xfId="13" xr:uid="{00000000-0005-0000-0000-000003000000}"/>
    <cellStyle name="Footnotes: top row" xfId="6" xr:uid="{00000000-0005-0000-0000-000004000000}"/>
    <cellStyle name="Footnotes: top row 2" xfId="9" xr:uid="{00000000-0005-0000-0000-000005000000}"/>
    <cellStyle name="Header: bottom row" xfId="2" xr:uid="{00000000-0005-0000-0000-000006000000}"/>
    <cellStyle name="Header: bottom row 2" xfId="12" xr:uid="{00000000-0005-0000-0000-000007000000}"/>
    <cellStyle name="Header: top rows" xfId="16" xr:uid="{00000000-0005-0000-0000-000008000000}"/>
    <cellStyle name="Hyperlink" xfId="7" builtinId="8"/>
    <cellStyle name="Normal" xfId="0" builtinId="0"/>
    <cellStyle name="Normal 2" xfId="8" xr:uid="{00000000-0005-0000-0000-00000B000000}"/>
    <cellStyle name="Parent row" xfId="5" xr:uid="{00000000-0005-0000-0000-00000C000000}"/>
    <cellStyle name="Parent row 2" xfId="10" xr:uid="{00000000-0005-0000-0000-00000D000000}"/>
    <cellStyle name="Percent" xfId="15" builtinId="5"/>
    <cellStyle name="Table title" xfId="3" xr:uid="{00000000-0005-0000-0000-00000F000000}"/>
    <cellStyle name="Table title 2" xfId="14"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outlooks/aeo/excel/aeotab_4.xlsx" TargetMode="External"/><Relationship Id="rId1" Type="http://schemas.openxmlformats.org/officeDocument/2006/relationships/hyperlink" Target="http://www.euroheat.org/United-States-156.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0"/>
  <sheetViews>
    <sheetView workbookViewId="0">
      <selection activeCell="G28" sqref="G28"/>
    </sheetView>
  </sheetViews>
  <sheetFormatPr defaultRowHeight="15" x14ac:dyDescent="0.25"/>
  <cols>
    <col min="1" max="1" width="12.42578125" customWidth="1"/>
    <col min="2" max="2" width="61.42578125" customWidth="1"/>
    <col min="3" max="3" width="19.28515625" customWidth="1"/>
  </cols>
  <sheetData>
    <row r="1" spans="1:2" x14ac:dyDescent="0.25">
      <c r="A1" s="1" t="s">
        <v>112</v>
      </c>
    </row>
    <row r="3" spans="1:2" x14ac:dyDescent="0.25">
      <c r="A3" s="1" t="s">
        <v>0</v>
      </c>
      <c r="B3" s="2" t="s">
        <v>116</v>
      </c>
    </row>
    <row r="4" spans="1:2" x14ac:dyDescent="0.25">
      <c r="B4" t="s">
        <v>104</v>
      </c>
    </row>
    <row r="5" spans="1:2" x14ac:dyDescent="0.25">
      <c r="B5" s="5">
        <v>2019</v>
      </c>
    </row>
    <row r="6" spans="1:2" x14ac:dyDescent="0.25">
      <c r="B6" t="s">
        <v>558</v>
      </c>
    </row>
    <row r="7" spans="1:2" x14ac:dyDescent="0.25">
      <c r="B7" s="6" t="s">
        <v>556</v>
      </c>
    </row>
    <row r="8" spans="1:2" x14ac:dyDescent="0.25">
      <c r="B8" t="s">
        <v>105</v>
      </c>
    </row>
    <row r="10" spans="1:2" x14ac:dyDescent="0.25">
      <c r="B10" s="2" t="s">
        <v>114</v>
      </c>
    </row>
    <row r="11" spans="1:2" x14ac:dyDescent="0.25">
      <c r="B11" t="s">
        <v>104</v>
      </c>
    </row>
    <row r="12" spans="1:2" x14ac:dyDescent="0.25">
      <c r="B12" s="5">
        <v>2019</v>
      </c>
    </row>
    <row r="13" spans="1:2" x14ac:dyDescent="0.25">
      <c r="B13" t="s">
        <v>558</v>
      </c>
    </row>
    <row r="14" spans="1:2" x14ac:dyDescent="0.25">
      <c r="B14" s="6" t="s">
        <v>155</v>
      </c>
    </row>
    <row r="15" spans="1:2" x14ac:dyDescent="0.25">
      <c r="B15" t="s">
        <v>106</v>
      </c>
    </row>
    <row r="17" spans="1:2" x14ac:dyDescent="0.25">
      <c r="B17" s="2" t="s">
        <v>115</v>
      </c>
    </row>
    <row r="18" spans="1:2" x14ac:dyDescent="0.25">
      <c r="B18" t="s">
        <v>117</v>
      </c>
    </row>
    <row r="19" spans="1:2" x14ac:dyDescent="0.25">
      <c r="B19" s="5">
        <v>2013</v>
      </c>
    </row>
    <row r="20" spans="1:2" x14ac:dyDescent="0.25">
      <c r="B20" t="s">
        <v>421</v>
      </c>
    </row>
    <row r="21" spans="1:2" x14ac:dyDescent="0.25">
      <c r="B21" s="6" t="s">
        <v>422</v>
      </c>
    </row>
    <row r="22" spans="1:2" x14ac:dyDescent="0.25">
      <c r="B22" t="s">
        <v>423</v>
      </c>
    </row>
    <row r="24" spans="1:2" x14ac:dyDescent="0.25">
      <c r="B24" s="2" t="s">
        <v>237</v>
      </c>
    </row>
    <row r="25" spans="1:2" x14ac:dyDescent="0.25">
      <c r="B25" t="s">
        <v>238</v>
      </c>
    </row>
    <row r="26" spans="1:2" x14ac:dyDescent="0.25">
      <c r="B26" s="5">
        <v>2018</v>
      </c>
    </row>
    <row r="27" spans="1:2" x14ac:dyDescent="0.25">
      <c r="B27" t="s">
        <v>239</v>
      </c>
    </row>
    <row r="28" spans="1:2" x14ac:dyDescent="0.25">
      <c r="B28" t="s">
        <v>555</v>
      </c>
    </row>
    <row r="29" spans="1:2" x14ac:dyDescent="0.25">
      <c r="B29" t="s">
        <v>240</v>
      </c>
    </row>
    <row r="31" spans="1:2" x14ac:dyDescent="0.25">
      <c r="A31" s="1" t="s">
        <v>118</v>
      </c>
    </row>
    <row r="32" spans="1:2" x14ac:dyDescent="0.25">
      <c r="A32" s="7" t="s">
        <v>575</v>
      </c>
    </row>
    <row r="33" spans="1:2" ht="15.75" thickBot="1" x14ac:dyDescent="0.3">
      <c r="A33" s="7" t="s">
        <v>582</v>
      </c>
    </row>
    <row r="34" spans="1:2" ht="15.75" thickBot="1" x14ac:dyDescent="0.3">
      <c r="A34" s="56">
        <v>2019</v>
      </c>
    </row>
    <row r="35" spans="1:2" x14ac:dyDescent="0.25">
      <c r="A35" s="7"/>
    </row>
    <row r="36" spans="1:2" x14ac:dyDescent="0.25">
      <c r="A36" s="7" t="s">
        <v>576</v>
      </c>
    </row>
    <row r="37" spans="1:2" x14ac:dyDescent="0.25">
      <c r="A37" s="7" t="s">
        <v>577</v>
      </c>
    </row>
    <row r="38" spans="1:2" x14ac:dyDescent="0.25">
      <c r="A38" s="7" t="s">
        <v>578</v>
      </c>
    </row>
    <row r="39" spans="1:2" x14ac:dyDescent="0.25">
      <c r="A39" s="7" t="s">
        <v>579</v>
      </c>
    </row>
    <row r="40" spans="1:2" x14ac:dyDescent="0.25">
      <c r="A40" s="7" t="s">
        <v>580</v>
      </c>
    </row>
    <row r="41" spans="1:2" x14ac:dyDescent="0.25">
      <c r="A41" s="7"/>
    </row>
    <row r="42" spans="1:2" x14ac:dyDescent="0.25">
      <c r="A42" s="2" t="s">
        <v>581</v>
      </c>
      <c r="B42" s="55"/>
    </row>
    <row r="43" spans="1:2" x14ac:dyDescent="0.25">
      <c r="A43" s="7"/>
    </row>
    <row r="44" spans="1:2" x14ac:dyDescent="0.25">
      <c r="A44" s="1" t="s">
        <v>145</v>
      </c>
    </row>
    <row r="45" spans="1:2" x14ac:dyDescent="0.25">
      <c r="A45" s="7" t="s">
        <v>146</v>
      </c>
    </row>
    <row r="46" spans="1:2" x14ac:dyDescent="0.25">
      <c r="A46" s="7" t="s">
        <v>147</v>
      </c>
    </row>
    <row r="47" spans="1:2" x14ac:dyDescent="0.25">
      <c r="A47" s="7" t="s">
        <v>148</v>
      </c>
    </row>
    <row r="48" spans="1:2" x14ac:dyDescent="0.25">
      <c r="A48" s="7"/>
    </row>
    <row r="49" spans="1:3" x14ac:dyDescent="0.25">
      <c r="A49" s="7" t="s">
        <v>149</v>
      </c>
    </row>
    <row r="50" spans="1:3" x14ac:dyDescent="0.25">
      <c r="A50" s="7" t="s">
        <v>150</v>
      </c>
    </row>
    <row r="51" spans="1:3" x14ac:dyDescent="0.25">
      <c r="A51" s="7" t="s">
        <v>152</v>
      </c>
    </row>
    <row r="52" spans="1:3" x14ac:dyDescent="0.25">
      <c r="A52" s="7" t="s">
        <v>151</v>
      </c>
    </row>
    <row r="53" spans="1:3" x14ac:dyDescent="0.25">
      <c r="A53" s="7"/>
    </row>
    <row r="54" spans="1:3" x14ac:dyDescent="0.25">
      <c r="A54" s="1" t="s">
        <v>134</v>
      </c>
    </row>
    <row r="55" spans="1:3" x14ac:dyDescent="0.25">
      <c r="A55" s="7" t="s">
        <v>135</v>
      </c>
    </row>
    <row r="56" spans="1:3" x14ac:dyDescent="0.25">
      <c r="A56" s="7" t="s">
        <v>136</v>
      </c>
    </row>
    <row r="57" spans="1:3" x14ac:dyDescent="0.25">
      <c r="A57" s="7" t="s">
        <v>137</v>
      </c>
    </row>
    <row r="58" spans="1:3" x14ac:dyDescent="0.25">
      <c r="A58" s="7" t="s">
        <v>568</v>
      </c>
    </row>
    <row r="59" spans="1:3" x14ac:dyDescent="0.25">
      <c r="A59" s="7"/>
      <c r="B59" t="s">
        <v>138</v>
      </c>
    </row>
    <row r="60" spans="1:3" x14ac:dyDescent="0.25">
      <c r="A60" s="7"/>
      <c r="B60" t="s">
        <v>139</v>
      </c>
    </row>
    <row r="61" spans="1:3" x14ac:dyDescent="0.25">
      <c r="A61" s="7"/>
      <c r="B61" t="s">
        <v>140</v>
      </c>
      <c r="C61" s="4">
        <v>0.04</v>
      </c>
    </row>
    <row r="62" spans="1:3" x14ac:dyDescent="0.25">
      <c r="A62" s="7"/>
      <c r="B62" t="s">
        <v>569</v>
      </c>
      <c r="C62" s="3"/>
    </row>
    <row r="63" spans="1:3" x14ac:dyDescent="0.25">
      <c r="A63" s="1" t="s">
        <v>141</v>
      </c>
      <c r="C63" s="3"/>
    </row>
    <row r="64" spans="1:3" x14ac:dyDescent="0.25">
      <c r="A64" s="7" t="s">
        <v>142</v>
      </c>
    </row>
    <row r="65" spans="1:2" x14ac:dyDescent="0.25">
      <c r="A65" s="7" t="s">
        <v>143</v>
      </c>
    </row>
    <row r="66" spans="1:2" x14ac:dyDescent="0.25">
      <c r="A66" s="7" t="s">
        <v>144</v>
      </c>
    </row>
    <row r="67" spans="1:2" x14ac:dyDescent="0.25">
      <c r="A67" s="7" t="s">
        <v>119</v>
      </c>
    </row>
    <row r="68" spans="1:2" x14ac:dyDescent="0.25">
      <c r="A68" t="s">
        <v>120</v>
      </c>
    </row>
    <row r="69" spans="1:2" x14ac:dyDescent="0.25">
      <c r="A69" t="s">
        <v>121</v>
      </c>
    </row>
    <row r="70" spans="1:2" x14ac:dyDescent="0.25">
      <c r="A70" t="s">
        <v>122</v>
      </c>
    </row>
    <row r="71" spans="1:2" x14ac:dyDescent="0.25">
      <c r="A71" t="s">
        <v>123</v>
      </c>
    </row>
    <row r="73" spans="1:2" x14ac:dyDescent="0.25">
      <c r="A73" t="s">
        <v>130</v>
      </c>
    </row>
    <row r="74" spans="1:2" x14ac:dyDescent="0.25">
      <c r="A74" t="s">
        <v>131</v>
      </c>
    </row>
    <row r="75" spans="1:2" x14ac:dyDescent="0.25">
      <c r="A75" t="s">
        <v>132</v>
      </c>
    </row>
    <row r="76" spans="1:2" x14ac:dyDescent="0.25">
      <c r="A76" t="s">
        <v>133</v>
      </c>
    </row>
    <row r="78" spans="1:2" x14ac:dyDescent="0.25">
      <c r="A78" s="1" t="s">
        <v>557</v>
      </c>
    </row>
    <row r="79" spans="1:2" x14ac:dyDescent="0.25">
      <c r="A79" s="51">
        <f>'RECS HC2.1'!B24/('RECS HC2.1'!B24+'RECS HC2.1'!B27)</f>
        <v>0.80118443316412857</v>
      </c>
      <c r="B79" t="s">
        <v>173</v>
      </c>
    </row>
    <row r="80" spans="1:2" x14ac:dyDescent="0.25">
      <c r="A80" s="51">
        <f>'RECS HC2.1'!B27/('RECS HC2.1'!B27+'RECS HC2.1'!B24)</f>
        <v>0.1988155668358714</v>
      </c>
      <c r="B80" t="s">
        <v>174</v>
      </c>
    </row>
  </sheetData>
  <hyperlinks>
    <hyperlink ref="B21" r:id="rId1" display="http://www.euroheat.org/United-States-156.aspx"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59"/>
  <sheetViews>
    <sheetView workbookViewId="0">
      <pane xSplit="2" ySplit="1" topLeftCell="C2" activePane="bottomRight" state="frozen"/>
      <selection activeCell="B1" sqref="B1"/>
      <selection pane="topRight" activeCell="B1" sqref="B1"/>
      <selection pane="bottomLeft" activeCell="B1" sqref="B1"/>
      <selection pane="bottomRight" activeCell="C1" sqref="C1"/>
    </sheetView>
  </sheetViews>
  <sheetFormatPr defaultRowHeight="15" customHeight="1" x14ac:dyDescent="0.25"/>
  <cols>
    <col min="1" max="1" width="36.7109375" customWidth="1"/>
    <col min="2" max="2" width="45.7109375" customWidth="1"/>
  </cols>
  <sheetData>
    <row r="1" spans="1:35" ht="15" customHeight="1" thickBot="1" x14ac:dyDescent="0.3">
      <c r="B1" s="64" t="s">
        <v>584</v>
      </c>
      <c r="C1" s="66">
        <v>2019</v>
      </c>
      <c r="D1" s="66">
        <v>2020</v>
      </c>
      <c r="E1" s="66">
        <v>2021</v>
      </c>
      <c r="F1" s="66">
        <v>2022</v>
      </c>
      <c r="G1" s="66">
        <v>2023</v>
      </c>
      <c r="H1" s="66">
        <v>2024</v>
      </c>
      <c r="I1" s="66">
        <v>2025</v>
      </c>
      <c r="J1" s="66">
        <v>2026</v>
      </c>
      <c r="K1" s="66">
        <v>2027</v>
      </c>
      <c r="L1" s="66">
        <v>2028</v>
      </c>
      <c r="M1" s="66">
        <v>2029</v>
      </c>
      <c r="N1" s="66">
        <v>2030</v>
      </c>
      <c r="O1" s="66">
        <v>2031</v>
      </c>
      <c r="P1" s="66">
        <v>2032</v>
      </c>
      <c r="Q1" s="66">
        <v>2033</v>
      </c>
      <c r="R1" s="66">
        <v>2034</v>
      </c>
      <c r="S1" s="66">
        <v>2035</v>
      </c>
      <c r="T1" s="66">
        <v>2036</v>
      </c>
      <c r="U1" s="66">
        <v>2037</v>
      </c>
      <c r="V1" s="66">
        <v>2038</v>
      </c>
      <c r="W1" s="66">
        <v>2039</v>
      </c>
      <c r="X1" s="66">
        <v>2040</v>
      </c>
      <c r="Y1" s="66">
        <v>2041</v>
      </c>
      <c r="Z1" s="66">
        <v>2042</v>
      </c>
      <c r="AA1" s="66">
        <v>2043</v>
      </c>
      <c r="AB1" s="66">
        <v>2044</v>
      </c>
      <c r="AC1" s="66">
        <v>2045</v>
      </c>
      <c r="AD1" s="66">
        <v>2046</v>
      </c>
      <c r="AE1" s="66">
        <v>2047</v>
      </c>
      <c r="AF1" s="66">
        <v>2048</v>
      </c>
      <c r="AG1" s="66">
        <v>2049</v>
      </c>
      <c r="AH1" s="66">
        <v>2050</v>
      </c>
    </row>
    <row r="2" spans="1:35" ht="15" customHeight="1" thickTop="1" x14ac:dyDescent="0.25"/>
    <row r="3" spans="1:35" ht="15" customHeight="1" x14ac:dyDescent="0.25">
      <c r="C3" s="29" t="s">
        <v>343</v>
      </c>
      <c r="D3" s="29" t="s">
        <v>599</v>
      </c>
      <c r="E3" s="29"/>
      <c r="F3" s="29"/>
      <c r="G3" s="29"/>
    </row>
    <row r="4" spans="1:35" ht="15" customHeight="1" x14ac:dyDescent="0.25">
      <c r="C4" s="29" t="s">
        <v>342</v>
      </c>
      <c r="D4" s="29" t="s">
        <v>600</v>
      </c>
      <c r="E4" s="29"/>
      <c r="F4" s="29"/>
      <c r="G4" s="29" t="s">
        <v>601</v>
      </c>
    </row>
    <row r="5" spans="1:35" ht="15" customHeight="1" x14ac:dyDescent="0.25">
      <c r="C5" s="29" t="s">
        <v>341</v>
      </c>
      <c r="D5" s="29" t="s">
        <v>602</v>
      </c>
      <c r="E5" s="29"/>
      <c r="F5" s="29"/>
      <c r="G5" s="29"/>
    </row>
    <row r="6" spans="1:35" ht="15" customHeight="1" x14ac:dyDescent="0.25">
      <c r="C6" s="29" t="s">
        <v>340</v>
      </c>
      <c r="D6" s="29"/>
      <c r="E6" s="29" t="s">
        <v>603</v>
      </c>
      <c r="F6" s="29"/>
      <c r="G6" s="29"/>
    </row>
    <row r="10" spans="1:35" ht="15" customHeight="1" x14ac:dyDescent="0.25">
      <c r="A10" s="14" t="s">
        <v>339</v>
      </c>
      <c r="B10" s="65" t="s">
        <v>62</v>
      </c>
    </row>
    <row r="11" spans="1:35" ht="15" customHeight="1" x14ac:dyDescent="0.25">
      <c r="B11" s="64" t="s">
        <v>2</v>
      </c>
    </row>
    <row r="12" spans="1:35" ht="15" customHeight="1" x14ac:dyDescent="0.25">
      <c r="B12" s="64"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604</v>
      </c>
    </row>
    <row r="13" spans="1:35" ht="15" customHeight="1" thickBot="1" x14ac:dyDescent="0.3">
      <c r="B13" s="66" t="s">
        <v>4</v>
      </c>
      <c r="C13" s="66">
        <v>2019</v>
      </c>
      <c r="D13" s="66">
        <v>2020</v>
      </c>
      <c r="E13" s="66">
        <v>2021</v>
      </c>
      <c r="F13" s="66">
        <v>2022</v>
      </c>
      <c r="G13" s="66">
        <v>2023</v>
      </c>
      <c r="H13" s="66">
        <v>2024</v>
      </c>
      <c r="I13" s="66">
        <v>2025</v>
      </c>
      <c r="J13" s="66">
        <v>2026</v>
      </c>
      <c r="K13" s="66">
        <v>2027</v>
      </c>
      <c r="L13" s="66">
        <v>2028</v>
      </c>
      <c r="M13" s="66">
        <v>2029</v>
      </c>
      <c r="N13" s="66">
        <v>2030</v>
      </c>
      <c r="O13" s="66">
        <v>2031</v>
      </c>
      <c r="P13" s="66">
        <v>2032</v>
      </c>
      <c r="Q13" s="66">
        <v>2033</v>
      </c>
      <c r="R13" s="66">
        <v>2034</v>
      </c>
      <c r="S13" s="66">
        <v>2035</v>
      </c>
      <c r="T13" s="66">
        <v>2036</v>
      </c>
      <c r="U13" s="66">
        <v>2037</v>
      </c>
      <c r="V13" s="66">
        <v>2038</v>
      </c>
      <c r="W13" s="66">
        <v>2039</v>
      </c>
      <c r="X13" s="66">
        <v>2040</v>
      </c>
      <c r="Y13" s="66">
        <v>2041</v>
      </c>
      <c r="Z13" s="66">
        <v>2042</v>
      </c>
      <c r="AA13" s="66">
        <v>2043</v>
      </c>
      <c r="AB13" s="66">
        <v>2044</v>
      </c>
      <c r="AC13" s="66">
        <v>2045</v>
      </c>
      <c r="AD13" s="66">
        <v>2046</v>
      </c>
      <c r="AE13" s="66">
        <v>2047</v>
      </c>
      <c r="AF13" s="66">
        <v>2048</v>
      </c>
      <c r="AG13" s="66">
        <v>2049</v>
      </c>
      <c r="AH13" s="66">
        <v>2050</v>
      </c>
      <c r="AI13" s="66">
        <v>2050</v>
      </c>
    </row>
    <row r="14" spans="1:35" ht="15" customHeight="1" thickTop="1" x14ac:dyDescent="0.25"/>
    <row r="15" spans="1:35" ht="15" customHeight="1" x14ac:dyDescent="0.25">
      <c r="B15" s="67" t="s">
        <v>5</v>
      </c>
    </row>
    <row r="16" spans="1:35" ht="15" customHeight="1" x14ac:dyDescent="0.25">
      <c r="B16" s="67" t="s">
        <v>63</v>
      </c>
    </row>
    <row r="17" spans="1:35" ht="15" customHeight="1" x14ac:dyDescent="0.25">
      <c r="A17" s="14" t="s">
        <v>338</v>
      </c>
      <c r="B17" s="68" t="s">
        <v>64</v>
      </c>
      <c r="C17" s="69">
        <v>83.258246999999997</v>
      </c>
      <c r="D17" s="69">
        <v>83.914856</v>
      </c>
      <c r="E17" s="69">
        <v>84.619208999999998</v>
      </c>
      <c r="F17" s="69">
        <v>85.354957999999996</v>
      </c>
      <c r="G17" s="69">
        <v>86.084511000000006</v>
      </c>
      <c r="H17" s="69">
        <v>86.802482999999995</v>
      </c>
      <c r="I17" s="69">
        <v>87.517348999999996</v>
      </c>
      <c r="J17" s="69">
        <v>88.207145999999995</v>
      </c>
      <c r="K17" s="69">
        <v>88.866455000000002</v>
      </c>
      <c r="L17" s="69">
        <v>89.510040000000004</v>
      </c>
      <c r="M17" s="69">
        <v>90.142921000000001</v>
      </c>
      <c r="N17" s="69">
        <v>90.780593999999994</v>
      </c>
      <c r="O17" s="69">
        <v>91.434783999999993</v>
      </c>
      <c r="P17" s="69">
        <v>92.066886999999994</v>
      </c>
      <c r="Q17" s="69">
        <v>92.702843000000001</v>
      </c>
      <c r="R17" s="69">
        <v>93.346619000000004</v>
      </c>
      <c r="S17" s="69">
        <v>94.002075000000005</v>
      </c>
      <c r="T17" s="69">
        <v>94.647896000000003</v>
      </c>
      <c r="U17" s="69">
        <v>95.282509000000005</v>
      </c>
      <c r="V17" s="69">
        <v>95.907570000000007</v>
      </c>
      <c r="W17" s="69">
        <v>96.516509999999997</v>
      </c>
      <c r="X17" s="69">
        <v>97.125777999999997</v>
      </c>
      <c r="Y17" s="69">
        <v>97.733520999999996</v>
      </c>
      <c r="Z17" s="69">
        <v>98.335235999999995</v>
      </c>
      <c r="AA17" s="69">
        <v>98.941756999999996</v>
      </c>
      <c r="AB17" s="69">
        <v>99.564003</v>
      </c>
      <c r="AC17" s="69">
        <v>100.205215</v>
      </c>
      <c r="AD17" s="69">
        <v>100.860893</v>
      </c>
      <c r="AE17" s="69">
        <v>101.524002</v>
      </c>
      <c r="AF17" s="69">
        <v>102.187737</v>
      </c>
      <c r="AG17" s="69">
        <v>102.852478</v>
      </c>
      <c r="AH17" s="69">
        <v>103.515266</v>
      </c>
      <c r="AI17" s="70">
        <v>7.0499999999999998E-3</v>
      </c>
    </row>
    <row r="18" spans="1:35" ht="15" customHeight="1" x14ac:dyDescent="0.25">
      <c r="A18" s="14" t="s">
        <v>337</v>
      </c>
      <c r="B18" s="68" t="s">
        <v>65</v>
      </c>
      <c r="C18" s="69">
        <v>31.398492999999998</v>
      </c>
      <c r="D18" s="69">
        <v>31.619181000000001</v>
      </c>
      <c r="E18" s="69">
        <v>31.86195</v>
      </c>
      <c r="F18" s="69">
        <v>32.116734000000001</v>
      </c>
      <c r="G18" s="69">
        <v>32.365760999999999</v>
      </c>
      <c r="H18" s="69">
        <v>32.607146999999998</v>
      </c>
      <c r="I18" s="69">
        <v>32.844349000000001</v>
      </c>
      <c r="J18" s="69">
        <v>33.069248000000002</v>
      </c>
      <c r="K18" s="69">
        <v>33.279152000000003</v>
      </c>
      <c r="L18" s="69">
        <v>33.482734999999998</v>
      </c>
      <c r="M18" s="69">
        <v>33.680813000000001</v>
      </c>
      <c r="N18" s="69">
        <v>33.877960000000002</v>
      </c>
      <c r="O18" s="69">
        <v>34.083778000000002</v>
      </c>
      <c r="P18" s="69">
        <v>34.281230999999998</v>
      </c>
      <c r="Q18" s="69">
        <v>34.465800999999999</v>
      </c>
      <c r="R18" s="69">
        <v>34.640636000000001</v>
      </c>
      <c r="S18" s="69">
        <v>34.809055000000001</v>
      </c>
      <c r="T18" s="69">
        <v>34.972366000000001</v>
      </c>
      <c r="U18" s="69">
        <v>35.134087000000001</v>
      </c>
      <c r="V18" s="69">
        <v>35.298302</v>
      </c>
      <c r="W18" s="69">
        <v>35.463734000000002</v>
      </c>
      <c r="X18" s="69">
        <v>35.628447999999999</v>
      </c>
      <c r="Y18" s="69">
        <v>35.792560999999999</v>
      </c>
      <c r="Z18" s="69">
        <v>35.955654000000003</v>
      </c>
      <c r="AA18" s="69">
        <v>36.117942999999997</v>
      </c>
      <c r="AB18" s="69">
        <v>36.283118999999999</v>
      </c>
      <c r="AC18" s="69">
        <v>36.452114000000002</v>
      </c>
      <c r="AD18" s="69">
        <v>36.623767999999998</v>
      </c>
      <c r="AE18" s="69">
        <v>36.803299000000003</v>
      </c>
      <c r="AF18" s="69">
        <v>36.989372000000003</v>
      </c>
      <c r="AG18" s="69">
        <v>37.176079000000001</v>
      </c>
      <c r="AH18" s="69">
        <v>37.363292999999999</v>
      </c>
      <c r="AI18" s="70">
        <v>5.6259999999999999E-3</v>
      </c>
    </row>
    <row r="19" spans="1:35" ht="15" customHeight="1" x14ac:dyDescent="0.25">
      <c r="A19" s="14" t="s">
        <v>336</v>
      </c>
      <c r="B19" s="68" t="s">
        <v>66</v>
      </c>
      <c r="C19" s="69">
        <v>6.2615299999999996</v>
      </c>
      <c r="D19" s="69">
        <v>6.1572300000000002</v>
      </c>
      <c r="E19" s="69">
        <v>6.067952</v>
      </c>
      <c r="F19" s="69">
        <v>5.9836299999999998</v>
      </c>
      <c r="G19" s="69">
        <v>5.9041199999999998</v>
      </c>
      <c r="H19" s="69">
        <v>5.8235099999999997</v>
      </c>
      <c r="I19" s="69">
        <v>5.7401679999999997</v>
      </c>
      <c r="J19" s="69">
        <v>5.6554849999999997</v>
      </c>
      <c r="K19" s="69">
        <v>5.5695839999999999</v>
      </c>
      <c r="L19" s="69">
        <v>5.488372</v>
      </c>
      <c r="M19" s="69">
        <v>5.4104270000000003</v>
      </c>
      <c r="N19" s="69">
        <v>5.3365239999999998</v>
      </c>
      <c r="O19" s="69">
        <v>5.2706999999999997</v>
      </c>
      <c r="P19" s="69">
        <v>5.2129899999999996</v>
      </c>
      <c r="Q19" s="69">
        <v>5.1590699999999998</v>
      </c>
      <c r="R19" s="69">
        <v>5.1049319999999998</v>
      </c>
      <c r="S19" s="69">
        <v>5.0483599999999997</v>
      </c>
      <c r="T19" s="69">
        <v>4.9866419999999998</v>
      </c>
      <c r="U19" s="69">
        <v>4.921481</v>
      </c>
      <c r="V19" s="69">
        <v>4.8528089999999997</v>
      </c>
      <c r="W19" s="69">
        <v>4.78444</v>
      </c>
      <c r="X19" s="69">
        <v>4.7173049999999996</v>
      </c>
      <c r="Y19" s="69">
        <v>4.6536520000000001</v>
      </c>
      <c r="Z19" s="69">
        <v>4.5965689999999997</v>
      </c>
      <c r="AA19" s="69">
        <v>4.5433570000000003</v>
      </c>
      <c r="AB19" s="69">
        <v>4.4952709999999998</v>
      </c>
      <c r="AC19" s="69">
        <v>4.4531910000000003</v>
      </c>
      <c r="AD19" s="69">
        <v>4.4184520000000003</v>
      </c>
      <c r="AE19" s="69">
        <v>4.3894320000000002</v>
      </c>
      <c r="AF19" s="69">
        <v>4.3646659999999997</v>
      </c>
      <c r="AG19" s="69">
        <v>4.3409509999999996</v>
      </c>
      <c r="AH19" s="69">
        <v>4.3169589999999998</v>
      </c>
      <c r="AI19" s="70">
        <v>-1.1924000000000001E-2</v>
      </c>
    </row>
    <row r="20" spans="1:35" ht="15" customHeight="1" x14ac:dyDescent="0.25">
      <c r="A20" s="14" t="s">
        <v>335</v>
      </c>
      <c r="B20" s="67" t="s">
        <v>9</v>
      </c>
      <c r="C20" s="71">
        <v>120.918266</v>
      </c>
      <c r="D20" s="71">
        <v>121.69126900000001</v>
      </c>
      <c r="E20" s="71">
        <v>122.54911</v>
      </c>
      <c r="F20" s="71">
        <v>123.455322</v>
      </c>
      <c r="G20" s="71">
        <v>124.354393</v>
      </c>
      <c r="H20" s="71">
        <v>125.23313899999999</v>
      </c>
      <c r="I20" s="71">
        <v>126.10186</v>
      </c>
      <c r="J20" s="71">
        <v>126.93188499999999</v>
      </c>
      <c r="K20" s="71">
        <v>127.71519499999999</v>
      </c>
      <c r="L20" s="71">
        <v>128.48114000000001</v>
      </c>
      <c r="M20" s="71">
        <v>129.234161</v>
      </c>
      <c r="N20" s="71">
        <v>129.995071</v>
      </c>
      <c r="O20" s="71">
        <v>130.78926100000001</v>
      </c>
      <c r="P20" s="71">
        <v>131.56109599999999</v>
      </c>
      <c r="Q20" s="71">
        <v>132.32771299999999</v>
      </c>
      <c r="R20" s="71">
        <v>133.09219400000001</v>
      </c>
      <c r="S20" s="71">
        <v>133.85948200000001</v>
      </c>
      <c r="T20" s="71">
        <v>134.60691800000001</v>
      </c>
      <c r="U20" s="71">
        <v>135.33807400000001</v>
      </c>
      <c r="V20" s="71">
        <v>136.058685</v>
      </c>
      <c r="W20" s="71">
        <v>136.764679</v>
      </c>
      <c r="X20" s="71">
        <v>137.47152700000001</v>
      </c>
      <c r="Y20" s="71">
        <v>138.179733</v>
      </c>
      <c r="Z20" s="71">
        <v>138.88746599999999</v>
      </c>
      <c r="AA20" s="71">
        <v>139.60304300000001</v>
      </c>
      <c r="AB20" s="71">
        <v>140.34239199999999</v>
      </c>
      <c r="AC20" s="71">
        <v>141.11051900000001</v>
      </c>
      <c r="AD20" s="71">
        <v>141.903122</v>
      </c>
      <c r="AE20" s="71">
        <v>142.716736</v>
      </c>
      <c r="AF20" s="71">
        <v>143.54177899999999</v>
      </c>
      <c r="AG20" s="71">
        <v>144.36952199999999</v>
      </c>
      <c r="AH20" s="71">
        <v>145.19551100000001</v>
      </c>
      <c r="AI20" s="72">
        <v>5.9199999999999999E-3</v>
      </c>
    </row>
    <row r="22" spans="1:35" ht="15" customHeight="1" x14ac:dyDescent="0.25">
      <c r="A22" s="14" t="s">
        <v>334</v>
      </c>
      <c r="B22" s="67" t="s">
        <v>67</v>
      </c>
      <c r="C22" s="73">
        <v>1786.4722899999999</v>
      </c>
      <c r="D22" s="73">
        <v>1793.575073</v>
      </c>
      <c r="E22" s="73">
        <v>1800.4930420000001</v>
      </c>
      <c r="F22" s="73">
        <v>1807.315308</v>
      </c>
      <c r="G22" s="73">
        <v>1814.083374</v>
      </c>
      <c r="H22" s="73">
        <v>1820.829956</v>
      </c>
      <c r="I22" s="73">
        <v>1827.5577390000001</v>
      </c>
      <c r="J22" s="73">
        <v>1834.2717290000001</v>
      </c>
      <c r="K22" s="73">
        <v>1840.974121</v>
      </c>
      <c r="L22" s="73">
        <v>1847.612183</v>
      </c>
      <c r="M22" s="73">
        <v>1854.205078</v>
      </c>
      <c r="N22" s="73">
        <v>1860.754639</v>
      </c>
      <c r="O22" s="73">
        <v>1867.2016599999999</v>
      </c>
      <c r="P22" s="73">
        <v>1873.5780030000001</v>
      </c>
      <c r="Q22" s="73">
        <v>1880.004639</v>
      </c>
      <c r="R22" s="73">
        <v>1886.4920649999999</v>
      </c>
      <c r="S22" s="73">
        <v>1893.0390620000001</v>
      </c>
      <c r="T22" s="73">
        <v>1899.5931399999999</v>
      </c>
      <c r="U22" s="73">
        <v>1906.1130370000001</v>
      </c>
      <c r="V22" s="73">
        <v>1912.5772710000001</v>
      </c>
      <c r="W22" s="73">
        <v>1918.954346</v>
      </c>
      <c r="X22" s="73">
        <v>1925.3055420000001</v>
      </c>
      <c r="Y22" s="73">
        <v>1931.6132809999999</v>
      </c>
      <c r="Z22" s="73">
        <v>1937.852783</v>
      </c>
      <c r="AA22" s="73">
        <v>1944.068726</v>
      </c>
      <c r="AB22" s="73">
        <v>1950.2623289999999</v>
      </c>
      <c r="AC22" s="73">
        <v>1956.4329829999999</v>
      </c>
      <c r="AD22" s="73">
        <v>1962.569092</v>
      </c>
      <c r="AE22" s="73">
        <v>1968.6204829999999</v>
      </c>
      <c r="AF22" s="73">
        <v>1974.584717</v>
      </c>
      <c r="AG22" s="73">
        <v>1980.520264</v>
      </c>
      <c r="AH22" s="73">
        <v>1986.43103</v>
      </c>
      <c r="AI22" s="72">
        <v>3.4280000000000001E-3</v>
      </c>
    </row>
    <row r="24" spans="1:35" ht="15" customHeight="1" x14ac:dyDescent="0.25">
      <c r="B24" s="67" t="s">
        <v>68</v>
      </c>
    </row>
    <row r="25" spans="1:35" ht="15" customHeight="1" x14ac:dyDescent="0.25">
      <c r="B25" s="67" t="s">
        <v>69</v>
      </c>
    </row>
    <row r="26" spans="1:35" ht="15" customHeight="1" x14ac:dyDescent="0.25">
      <c r="A26" s="14" t="s">
        <v>333</v>
      </c>
      <c r="B26" s="68" t="s">
        <v>70</v>
      </c>
      <c r="C26" s="74">
        <v>95.697128000000006</v>
      </c>
      <c r="D26" s="74">
        <v>92.946090999999996</v>
      </c>
      <c r="E26" s="74">
        <v>92.117644999999996</v>
      </c>
      <c r="F26" s="74">
        <v>91.282318000000004</v>
      </c>
      <c r="G26" s="74">
        <v>90.403091000000003</v>
      </c>
      <c r="H26" s="74">
        <v>89.566276999999999</v>
      </c>
      <c r="I26" s="74">
        <v>88.678512999999995</v>
      </c>
      <c r="J26" s="74">
        <v>87.829139999999995</v>
      </c>
      <c r="K26" s="74">
        <v>87.060623000000007</v>
      </c>
      <c r="L26" s="74">
        <v>86.402244999999994</v>
      </c>
      <c r="M26" s="74">
        <v>85.883904000000001</v>
      </c>
      <c r="N26" s="74">
        <v>85.271422999999999</v>
      </c>
      <c r="O26" s="74">
        <v>84.717017999999996</v>
      </c>
      <c r="P26" s="74">
        <v>84.228431999999998</v>
      </c>
      <c r="Q26" s="74">
        <v>83.790817000000004</v>
      </c>
      <c r="R26" s="74">
        <v>83.406357</v>
      </c>
      <c r="S26" s="74">
        <v>83.076553000000004</v>
      </c>
      <c r="T26" s="74">
        <v>82.783607000000003</v>
      </c>
      <c r="U26" s="74">
        <v>82.505202999999995</v>
      </c>
      <c r="V26" s="74">
        <v>82.254395000000002</v>
      </c>
      <c r="W26" s="74">
        <v>82.026038999999997</v>
      </c>
      <c r="X26" s="74">
        <v>81.799194</v>
      </c>
      <c r="Y26" s="74">
        <v>81.583939000000001</v>
      </c>
      <c r="Z26" s="74">
        <v>81.375854000000004</v>
      </c>
      <c r="AA26" s="74">
        <v>81.196533000000002</v>
      </c>
      <c r="AB26" s="74">
        <v>81.034180000000006</v>
      </c>
      <c r="AC26" s="74">
        <v>80.890265999999997</v>
      </c>
      <c r="AD26" s="74">
        <v>80.764961</v>
      </c>
      <c r="AE26" s="74">
        <v>80.656754000000006</v>
      </c>
      <c r="AF26" s="74">
        <v>80.548782000000003</v>
      </c>
      <c r="AG26" s="74">
        <v>80.468376000000006</v>
      </c>
      <c r="AH26" s="74">
        <v>80.406090000000006</v>
      </c>
      <c r="AI26" s="70">
        <v>-5.5999999999999999E-3</v>
      </c>
    </row>
    <row r="27" spans="1:35" ht="15" customHeight="1" x14ac:dyDescent="0.25">
      <c r="A27" s="14" t="s">
        <v>332</v>
      </c>
      <c r="B27" s="68" t="s">
        <v>71</v>
      </c>
      <c r="C27" s="74">
        <v>173.45590200000001</v>
      </c>
      <c r="D27" s="74">
        <v>167.843658</v>
      </c>
      <c r="E27" s="74">
        <v>166.76417499999999</v>
      </c>
      <c r="F27" s="74">
        <v>163.71031199999999</v>
      </c>
      <c r="G27" s="74">
        <v>160.51054400000001</v>
      </c>
      <c r="H27" s="74">
        <v>157.83853099999999</v>
      </c>
      <c r="I27" s="74">
        <v>154.24417099999999</v>
      </c>
      <c r="J27" s="74">
        <v>150.52612300000001</v>
      </c>
      <c r="K27" s="74">
        <v>148.409561</v>
      </c>
      <c r="L27" s="74">
        <v>147.164185</v>
      </c>
      <c r="M27" s="74">
        <v>146.297043</v>
      </c>
      <c r="N27" s="74">
        <v>145.09806800000001</v>
      </c>
      <c r="O27" s="74">
        <v>144.040085</v>
      </c>
      <c r="P27" s="74">
        <v>143.18931599999999</v>
      </c>
      <c r="Q27" s="74">
        <v>142.43208300000001</v>
      </c>
      <c r="R27" s="74">
        <v>141.72558599999999</v>
      </c>
      <c r="S27" s="74">
        <v>141.295151</v>
      </c>
      <c r="T27" s="74">
        <v>140.547089</v>
      </c>
      <c r="U27" s="74">
        <v>140.20098899999999</v>
      </c>
      <c r="V27" s="74">
        <v>139.56324799999999</v>
      </c>
      <c r="W27" s="74">
        <v>139.084091</v>
      </c>
      <c r="X27" s="74">
        <v>138.69610599999999</v>
      </c>
      <c r="Y27" s="74">
        <v>138.402649</v>
      </c>
      <c r="Z27" s="74">
        <v>138.089584</v>
      </c>
      <c r="AA27" s="74">
        <v>137.868561</v>
      </c>
      <c r="AB27" s="74">
        <v>137.56752</v>
      </c>
      <c r="AC27" s="74">
        <v>137.388519</v>
      </c>
      <c r="AD27" s="74">
        <v>137.28890999999999</v>
      </c>
      <c r="AE27" s="74">
        <v>137.269104</v>
      </c>
      <c r="AF27" s="74">
        <v>137.21691899999999</v>
      </c>
      <c r="AG27" s="74">
        <v>137.22607400000001</v>
      </c>
      <c r="AH27" s="74">
        <v>137.30685399999999</v>
      </c>
      <c r="AI27" s="70">
        <v>-7.5110000000000003E-3</v>
      </c>
    </row>
    <row r="28" spans="1:35" ht="15" customHeight="1" x14ac:dyDescent="0.25">
      <c r="B28" s="67" t="s">
        <v>11</v>
      </c>
    </row>
    <row r="29" spans="1:35" ht="15" customHeight="1" x14ac:dyDescent="0.25">
      <c r="A29" s="14" t="s">
        <v>331</v>
      </c>
      <c r="B29" s="68" t="s">
        <v>70</v>
      </c>
      <c r="C29" s="74">
        <v>53.56765</v>
      </c>
      <c r="D29" s="74">
        <v>51.821689999999997</v>
      </c>
      <c r="E29" s="74">
        <v>51.162457000000003</v>
      </c>
      <c r="F29" s="74">
        <v>50.507137</v>
      </c>
      <c r="G29" s="74">
        <v>49.834029999999998</v>
      </c>
      <c r="H29" s="74">
        <v>49.189807999999999</v>
      </c>
      <c r="I29" s="74">
        <v>48.522961000000002</v>
      </c>
      <c r="J29" s="74">
        <v>47.882297999999999</v>
      </c>
      <c r="K29" s="74">
        <v>47.290520000000001</v>
      </c>
      <c r="L29" s="74">
        <v>46.764277999999997</v>
      </c>
      <c r="M29" s="74">
        <v>46.318451000000003</v>
      </c>
      <c r="N29" s="74">
        <v>45.826259999999998</v>
      </c>
      <c r="O29" s="74">
        <v>45.371113000000001</v>
      </c>
      <c r="P29" s="74">
        <v>44.955925000000001</v>
      </c>
      <c r="Q29" s="74">
        <v>44.569473000000002</v>
      </c>
      <c r="R29" s="74">
        <v>44.212409999999998</v>
      </c>
      <c r="S29" s="74">
        <v>43.885283999999999</v>
      </c>
      <c r="T29" s="74">
        <v>43.579655000000002</v>
      </c>
      <c r="U29" s="74">
        <v>43.284526999999997</v>
      </c>
      <c r="V29" s="74">
        <v>43.007095</v>
      </c>
      <c r="W29" s="74">
        <v>42.745178000000003</v>
      </c>
      <c r="X29" s="74">
        <v>42.486342999999998</v>
      </c>
      <c r="Y29" s="74">
        <v>42.236164000000002</v>
      </c>
      <c r="Z29" s="74">
        <v>41.992794000000004</v>
      </c>
      <c r="AA29" s="74">
        <v>41.766285000000003</v>
      </c>
      <c r="AB29" s="74">
        <v>41.550400000000003</v>
      </c>
      <c r="AC29" s="74">
        <v>41.345790999999998</v>
      </c>
      <c r="AD29" s="74">
        <v>41.152672000000003</v>
      </c>
      <c r="AE29" s="74">
        <v>40.971203000000003</v>
      </c>
      <c r="AF29" s="74">
        <v>40.792769999999997</v>
      </c>
      <c r="AG29" s="74">
        <v>40.629921000000003</v>
      </c>
      <c r="AH29" s="74">
        <v>40.477665000000002</v>
      </c>
      <c r="AI29" s="70">
        <v>-8.9980000000000008E-3</v>
      </c>
    </row>
    <row r="30" spans="1:35" ht="15" customHeight="1" x14ac:dyDescent="0.25">
      <c r="A30" s="14" t="s">
        <v>330</v>
      </c>
      <c r="B30" s="68" t="s">
        <v>71</v>
      </c>
      <c r="C30" s="74">
        <v>97.094086000000004</v>
      </c>
      <c r="D30" s="74">
        <v>93.580505000000002</v>
      </c>
      <c r="E30" s="74">
        <v>92.621391000000003</v>
      </c>
      <c r="F30" s="74">
        <v>90.582047000000003</v>
      </c>
      <c r="G30" s="74">
        <v>88.480247000000006</v>
      </c>
      <c r="H30" s="74">
        <v>86.684937000000005</v>
      </c>
      <c r="I30" s="74">
        <v>84.399062999999998</v>
      </c>
      <c r="J30" s="74">
        <v>82.063156000000006</v>
      </c>
      <c r="K30" s="74">
        <v>80.614693000000003</v>
      </c>
      <c r="L30" s="74">
        <v>79.651015999999998</v>
      </c>
      <c r="M30" s="74">
        <v>78.900146000000007</v>
      </c>
      <c r="N30" s="74">
        <v>77.978072999999995</v>
      </c>
      <c r="O30" s="74">
        <v>77.142227000000005</v>
      </c>
      <c r="P30" s="74">
        <v>76.425597999999994</v>
      </c>
      <c r="Q30" s="74">
        <v>75.761559000000005</v>
      </c>
      <c r="R30" s="74">
        <v>75.126518000000004</v>
      </c>
      <c r="S30" s="74">
        <v>74.639319999999998</v>
      </c>
      <c r="T30" s="74">
        <v>73.987999000000002</v>
      </c>
      <c r="U30" s="74">
        <v>73.553344999999993</v>
      </c>
      <c r="V30" s="74">
        <v>72.971298000000004</v>
      </c>
      <c r="W30" s="74">
        <v>72.479102999999995</v>
      </c>
      <c r="X30" s="74">
        <v>72.038489999999996</v>
      </c>
      <c r="Y30" s="74">
        <v>71.651320999999996</v>
      </c>
      <c r="Z30" s="74">
        <v>71.259063999999995</v>
      </c>
      <c r="AA30" s="74">
        <v>70.917534000000003</v>
      </c>
      <c r="AB30" s="74">
        <v>70.537955999999994</v>
      </c>
      <c r="AC30" s="74">
        <v>70.223984000000002</v>
      </c>
      <c r="AD30" s="74">
        <v>69.953674000000007</v>
      </c>
      <c r="AE30" s="74">
        <v>69.728577000000001</v>
      </c>
      <c r="AF30" s="74">
        <v>69.491539000000003</v>
      </c>
      <c r="AG30" s="74">
        <v>69.287887999999995</v>
      </c>
      <c r="AH30" s="74">
        <v>69.122390999999993</v>
      </c>
      <c r="AI30" s="70">
        <v>-1.0902E-2</v>
      </c>
    </row>
    <row r="32" spans="1:35" ht="15" customHeight="1" x14ac:dyDescent="0.25">
      <c r="B32" s="67" t="s">
        <v>15</v>
      </c>
    </row>
    <row r="33" spans="1:35" ht="15" customHeight="1" x14ac:dyDescent="0.25">
      <c r="B33" s="67" t="s">
        <v>16</v>
      </c>
    </row>
    <row r="34" spans="1:35" ht="15" customHeight="1" x14ac:dyDescent="0.25">
      <c r="A34" s="14" t="s">
        <v>329</v>
      </c>
      <c r="B34" s="68" t="s">
        <v>72</v>
      </c>
      <c r="C34" s="69">
        <v>0.712503</v>
      </c>
      <c r="D34" s="69">
        <v>0.69913700000000001</v>
      </c>
      <c r="E34" s="69">
        <v>0.67838500000000002</v>
      </c>
      <c r="F34" s="69">
        <v>0.67344300000000001</v>
      </c>
      <c r="G34" s="69">
        <v>0.66752299999999998</v>
      </c>
      <c r="H34" s="69">
        <v>0.66111200000000003</v>
      </c>
      <c r="I34" s="69">
        <v>0.65380499999999997</v>
      </c>
      <c r="J34" s="69">
        <v>0.64590099999999995</v>
      </c>
      <c r="K34" s="69">
        <v>0.63871500000000003</v>
      </c>
      <c r="L34" s="69">
        <v>0.63228700000000004</v>
      </c>
      <c r="M34" s="69">
        <v>0.62674200000000002</v>
      </c>
      <c r="N34" s="69">
        <v>0.62145099999999998</v>
      </c>
      <c r="O34" s="69">
        <v>0.61613499999999999</v>
      </c>
      <c r="P34" s="69">
        <v>0.61065100000000005</v>
      </c>
      <c r="Q34" s="69">
        <v>0.60530399999999995</v>
      </c>
      <c r="R34" s="69">
        <v>0.60004599999999997</v>
      </c>
      <c r="S34" s="69">
        <v>0.59547600000000001</v>
      </c>
      <c r="T34" s="69">
        <v>0.59085299999999996</v>
      </c>
      <c r="U34" s="69">
        <v>0.586144</v>
      </c>
      <c r="V34" s="69">
        <v>0.58163100000000001</v>
      </c>
      <c r="W34" s="69">
        <v>0.57695799999999997</v>
      </c>
      <c r="X34" s="69">
        <v>0.57231799999999999</v>
      </c>
      <c r="Y34" s="69">
        <v>0.567805</v>
      </c>
      <c r="Z34" s="69">
        <v>0.56324399999999997</v>
      </c>
      <c r="AA34" s="69">
        <v>0.55919700000000006</v>
      </c>
      <c r="AB34" s="69">
        <v>0.55507399999999996</v>
      </c>
      <c r="AC34" s="69">
        <v>0.55122199999999999</v>
      </c>
      <c r="AD34" s="69">
        <v>0.54736099999999999</v>
      </c>
      <c r="AE34" s="69">
        <v>0.54401200000000005</v>
      </c>
      <c r="AF34" s="69">
        <v>0.54035100000000003</v>
      </c>
      <c r="AG34" s="69">
        <v>0.53725000000000001</v>
      </c>
      <c r="AH34" s="69">
        <v>0.53420699999999999</v>
      </c>
      <c r="AI34" s="70">
        <v>-9.247E-3</v>
      </c>
    </row>
    <row r="35" spans="1:35" ht="15" customHeight="1" x14ac:dyDescent="0.25">
      <c r="A35" s="14" t="s">
        <v>328</v>
      </c>
      <c r="B35" s="68" t="s">
        <v>73</v>
      </c>
      <c r="C35" s="69">
        <v>0.77276500000000004</v>
      </c>
      <c r="D35" s="69">
        <v>0.69419399999999998</v>
      </c>
      <c r="E35" s="69">
        <v>0.80977900000000003</v>
      </c>
      <c r="F35" s="69">
        <v>0.82481199999999999</v>
      </c>
      <c r="G35" s="69">
        <v>0.83563600000000005</v>
      </c>
      <c r="H35" s="69">
        <v>0.84607100000000002</v>
      </c>
      <c r="I35" s="69">
        <v>0.85496899999999998</v>
      </c>
      <c r="J35" s="69">
        <v>0.86354299999999995</v>
      </c>
      <c r="K35" s="69">
        <v>0.87315100000000001</v>
      </c>
      <c r="L35" s="69">
        <v>0.88421700000000003</v>
      </c>
      <c r="M35" s="69">
        <v>0.89727699999999999</v>
      </c>
      <c r="N35" s="69">
        <v>0.91114300000000004</v>
      </c>
      <c r="O35" s="69">
        <v>0.92518800000000001</v>
      </c>
      <c r="P35" s="69">
        <v>0.93950699999999998</v>
      </c>
      <c r="Q35" s="69">
        <v>0.954179</v>
      </c>
      <c r="R35" s="69">
        <v>0.96970800000000001</v>
      </c>
      <c r="S35" s="69">
        <v>0.98656999999999995</v>
      </c>
      <c r="T35" s="69">
        <v>1.004122</v>
      </c>
      <c r="U35" s="69">
        <v>1.022243</v>
      </c>
      <c r="V35" s="69">
        <v>1.0406770000000001</v>
      </c>
      <c r="W35" s="69">
        <v>1.0590219999999999</v>
      </c>
      <c r="X35" s="69">
        <v>1.077442</v>
      </c>
      <c r="Y35" s="69">
        <v>1.0963579999999999</v>
      </c>
      <c r="Z35" s="69">
        <v>1.115372</v>
      </c>
      <c r="AA35" s="69">
        <v>1.1352</v>
      </c>
      <c r="AB35" s="69">
        <v>1.15564</v>
      </c>
      <c r="AC35" s="69">
        <v>1.176987</v>
      </c>
      <c r="AD35" s="69">
        <v>1.1992259999999999</v>
      </c>
      <c r="AE35" s="69">
        <v>1.2217519999999999</v>
      </c>
      <c r="AF35" s="69">
        <v>1.2444390000000001</v>
      </c>
      <c r="AG35" s="69">
        <v>1.2680439999999999</v>
      </c>
      <c r="AH35" s="69">
        <v>1.292403</v>
      </c>
      <c r="AI35" s="70">
        <v>1.6728E-2</v>
      </c>
    </row>
    <row r="36" spans="1:35" ht="15" customHeight="1" x14ac:dyDescent="0.25">
      <c r="A36" s="14" t="s">
        <v>327</v>
      </c>
      <c r="B36" s="68" t="s">
        <v>74</v>
      </c>
      <c r="C36" s="69">
        <v>0.59230499999999997</v>
      </c>
      <c r="D36" s="69">
        <v>0.59582100000000005</v>
      </c>
      <c r="E36" s="69">
        <v>0.59703799999999996</v>
      </c>
      <c r="F36" s="69">
        <v>0.59788300000000005</v>
      </c>
      <c r="G36" s="69">
        <v>0.59816000000000003</v>
      </c>
      <c r="H36" s="69">
        <v>0.59750400000000004</v>
      </c>
      <c r="I36" s="69">
        <v>0.59560199999999996</v>
      </c>
      <c r="J36" s="69">
        <v>0.59287400000000001</v>
      </c>
      <c r="K36" s="69">
        <v>0.59077900000000005</v>
      </c>
      <c r="L36" s="69">
        <v>0.58947099999999997</v>
      </c>
      <c r="M36" s="69">
        <v>0.58905600000000002</v>
      </c>
      <c r="N36" s="69">
        <v>0.58887199999999995</v>
      </c>
      <c r="O36" s="69">
        <v>0.589009</v>
      </c>
      <c r="P36" s="69">
        <v>0.58916800000000003</v>
      </c>
      <c r="Q36" s="69">
        <v>0.58955800000000003</v>
      </c>
      <c r="R36" s="69">
        <v>0.59037700000000004</v>
      </c>
      <c r="S36" s="69">
        <v>0.59184099999999995</v>
      </c>
      <c r="T36" s="69">
        <v>0.59346699999999997</v>
      </c>
      <c r="U36" s="69">
        <v>0.59514699999999998</v>
      </c>
      <c r="V36" s="69">
        <v>0.59698600000000002</v>
      </c>
      <c r="W36" s="69">
        <v>0.59866399999999997</v>
      </c>
      <c r="X36" s="69">
        <v>0.60015499999999999</v>
      </c>
      <c r="Y36" s="69">
        <v>0.60164099999999998</v>
      </c>
      <c r="Z36" s="69">
        <v>0.60322500000000001</v>
      </c>
      <c r="AA36" s="69">
        <v>0.60509900000000005</v>
      </c>
      <c r="AB36" s="69">
        <v>0.60726000000000002</v>
      </c>
      <c r="AC36" s="69">
        <v>0.60958599999999996</v>
      </c>
      <c r="AD36" s="69">
        <v>0.61225700000000005</v>
      </c>
      <c r="AE36" s="69">
        <v>0.61529</v>
      </c>
      <c r="AF36" s="69">
        <v>0.61828000000000005</v>
      </c>
      <c r="AG36" s="69">
        <v>0.62166200000000005</v>
      </c>
      <c r="AH36" s="69">
        <v>0.625413</v>
      </c>
      <c r="AI36" s="70">
        <v>1.756E-3</v>
      </c>
    </row>
    <row r="37" spans="1:35" ht="15" customHeight="1" x14ac:dyDescent="0.25">
      <c r="A37" s="14" t="s">
        <v>326</v>
      </c>
      <c r="B37" s="68" t="s">
        <v>23</v>
      </c>
      <c r="C37" s="69">
        <v>0.29492000000000002</v>
      </c>
      <c r="D37" s="69">
        <v>0.29291200000000001</v>
      </c>
      <c r="E37" s="69">
        <v>0.290989</v>
      </c>
      <c r="F37" s="69">
        <v>0.289051</v>
      </c>
      <c r="G37" s="69">
        <v>0.28698899999999999</v>
      </c>
      <c r="H37" s="69">
        <v>0.285078</v>
      </c>
      <c r="I37" s="69">
        <v>0.283356</v>
      </c>
      <c r="J37" s="69">
        <v>0.28176200000000001</v>
      </c>
      <c r="K37" s="69">
        <v>0.28028599999999998</v>
      </c>
      <c r="L37" s="69">
        <v>0.27900000000000003</v>
      </c>
      <c r="M37" s="69">
        <v>0.27792699999999998</v>
      </c>
      <c r="N37" s="69">
        <v>0.27714800000000001</v>
      </c>
      <c r="O37" s="69">
        <v>0.27677400000000002</v>
      </c>
      <c r="P37" s="69">
        <v>0.27668100000000001</v>
      </c>
      <c r="Q37" s="69">
        <v>0.27693699999999999</v>
      </c>
      <c r="R37" s="69">
        <v>0.27755800000000003</v>
      </c>
      <c r="S37" s="69">
        <v>0.27854200000000001</v>
      </c>
      <c r="T37" s="69">
        <v>0.27982099999999999</v>
      </c>
      <c r="U37" s="69">
        <v>0.28137400000000001</v>
      </c>
      <c r="V37" s="69">
        <v>0.28320899999999999</v>
      </c>
      <c r="W37" s="69">
        <v>0.28528199999999998</v>
      </c>
      <c r="X37" s="69">
        <v>0.28763300000000003</v>
      </c>
      <c r="Y37" s="69">
        <v>0.29026200000000002</v>
      </c>
      <c r="Z37" s="69">
        <v>0.29314200000000001</v>
      </c>
      <c r="AA37" s="69">
        <v>0.29601499999999997</v>
      </c>
      <c r="AB37" s="69">
        <v>0.29890600000000001</v>
      </c>
      <c r="AC37" s="69">
        <v>0.30181799999999998</v>
      </c>
      <c r="AD37" s="69">
        <v>0.30473600000000001</v>
      </c>
      <c r="AE37" s="69">
        <v>0.30763800000000002</v>
      </c>
      <c r="AF37" s="69">
        <v>0.31049599999999999</v>
      </c>
      <c r="AG37" s="69">
        <v>0.31329699999999999</v>
      </c>
      <c r="AH37" s="69">
        <v>0.31602799999999998</v>
      </c>
      <c r="AI37" s="70">
        <v>2.232E-3</v>
      </c>
    </row>
    <row r="38" spans="1:35" ht="15" customHeight="1" x14ac:dyDescent="0.25">
      <c r="A38" s="14" t="s">
        <v>325</v>
      </c>
      <c r="B38" s="68" t="s">
        <v>21</v>
      </c>
      <c r="C38" s="69">
        <v>5.3922999999999999E-2</v>
      </c>
      <c r="D38" s="69">
        <v>5.4098E-2</v>
      </c>
      <c r="E38" s="69">
        <v>5.4300000000000001E-2</v>
      </c>
      <c r="F38" s="69">
        <v>5.4514E-2</v>
      </c>
      <c r="G38" s="69">
        <v>5.4720999999999999E-2</v>
      </c>
      <c r="H38" s="69">
        <v>5.4913999999999998E-2</v>
      </c>
      <c r="I38" s="69">
        <v>5.5099000000000002E-2</v>
      </c>
      <c r="J38" s="69">
        <v>5.5261999999999999E-2</v>
      </c>
      <c r="K38" s="69">
        <v>5.5399999999999998E-2</v>
      </c>
      <c r="L38" s="69">
        <v>5.5523999999999997E-2</v>
      </c>
      <c r="M38" s="69">
        <v>5.5620000000000003E-2</v>
      </c>
      <c r="N38" s="69">
        <v>5.5695000000000001E-2</v>
      </c>
      <c r="O38" s="69">
        <v>5.5752999999999997E-2</v>
      </c>
      <c r="P38" s="69">
        <v>5.5773000000000003E-2</v>
      </c>
      <c r="Q38" s="69">
        <v>5.5808999999999997E-2</v>
      </c>
      <c r="R38" s="69">
        <v>5.5877999999999997E-2</v>
      </c>
      <c r="S38" s="69">
        <v>5.5981999999999997E-2</v>
      </c>
      <c r="T38" s="69">
        <v>5.6119000000000002E-2</v>
      </c>
      <c r="U38" s="69">
        <v>5.6292000000000002E-2</v>
      </c>
      <c r="V38" s="69">
        <v>5.6454999999999998E-2</v>
      </c>
      <c r="W38" s="69">
        <v>5.6606999999999998E-2</v>
      </c>
      <c r="X38" s="69">
        <v>5.6751000000000003E-2</v>
      </c>
      <c r="Y38" s="69">
        <v>5.6890000000000003E-2</v>
      </c>
      <c r="Z38" s="69">
        <v>5.7022000000000003E-2</v>
      </c>
      <c r="AA38" s="69">
        <v>5.7149999999999999E-2</v>
      </c>
      <c r="AB38" s="69">
        <v>5.7278999999999997E-2</v>
      </c>
      <c r="AC38" s="69">
        <v>5.7414E-2</v>
      </c>
      <c r="AD38" s="69">
        <v>5.7555000000000002E-2</v>
      </c>
      <c r="AE38" s="69">
        <v>5.7701000000000002E-2</v>
      </c>
      <c r="AF38" s="69">
        <v>5.7852000000000001E-2</v>
      </c>
      <c r="AG38" s="69">
        <v>5.8007000000000003E-2</v>
      </c>
      <c r="AH38" s="69">
        <v>5.8167000000000003E-2</v>
      </c>
      <c r="AI38" s="70">
        <v>2.447E-3</v>
      </c>
    </row>
    <row r="39" spans="1:35" ht="15" customHeight="1" x14ac:dyDescent="0.25">
      <c r="A39" s="14" t="s">
        <v>324</v>
      </c>
      <c r="B39" s="68" t="s">
        <v>75</v>
      </c>
      <c r="C39" s="69">
        <v>0.20836499999999999</v>
      </c>
      <c r="D39" s="69">
        <v>0.21259400000000001</v>
      </c>
      <c r="E39" s="69">
        <v>0.21606900000000001</v>
      </c>
      <c r="F39" s="69">
        <v>0.21921399999999999</v>
      </c>
      <c r="G39" s="69">
        <v>0.22220599999999999</v>
      </c>
      <c r="H39" s="69">
        <v>0.22494900000000001</v>
      </c>
      <c r="I39" s="69">
        <v>0.22736500000000001</v>
      </c>
      <c r="J39" s="69">
        <v>0.22944700000000001</v>
      </c>
      <c r="K39" s="69">
        <v>0.231572</v>
      </c>
      <c r="L39" s="69">
        <v>0.23400199999999999</v>
      </c>
      <c r="M39" s="69">
        <v>0.23677500000000001</v>
      </c>
      <c r="N39" s="69">
        <v>0.239619</v>
      </c>
      <c r="O39" s="69">
        <v>0.24250099999999999</v>
      </c>
      <c r="P39" s="69">
        <v>0.24526600000000001</v>
      </c>
      <c r="Q39" s="69">
        <v>0.24807399999999999</v>
      </c>
      <c r="R39" s="69">
        <v>0.25112499999999999</v>
      </c>
      <c r="S39" s="69">
        <v>0.25442900000000002</v>
      </c>
      <c r="T39" s="69">
        <v>0.25780900000000001</v>
      </c>
      <c r="U39" s="69">
        <v>0.26107799999999998</v>
      </c>
      <c r="V39" s="69">
        <v>0.26429999999999998</v>
      </c>
      <c r="W39" s="69">
        <v>0.26750099999999999</v>
      </c>
      <c r="X39" s="69">
        <v>0.27063599999999999</v>
      </c>
      <c r="Y39" s="69">
        <v>0.27373999999999998</v>
      </c>
      <c r="Z39" s="69">
        <v>0.27682600000000002</v>
      </c>
      <c r="AA39" s="69">
        <v>0.280001</v>
      </c>
      <c r="AB39" s="69">
        <v>0.28326499999999999</v>
      </c>
      <c r="AC39" s="69">
        <v>0.286555</v>
      </c>
      <c r="AD39" s="69">
        <v>0.28993200000000002</v>
      </c>
      <c r="AE39" s="69">
        <v>0.29339799999999999</v>
      </c>
      <c r="AF39" s="69">
        <v>0.29678199999999999</v>
      </c>
      <c r="AG39" s="69">
        <v>0.30030000000000001</v>
      </c>
      <c r="AH39" s="69">
        <v>0.30395699999999998</v>
      </c>
      <c r="AI39" s="70">
        <v>1.2255E-2</v>
      </c>
    </row>
    <row r="40" spans="1:35" ht="15" customHeight="1" x14ac:dyDescent="0.25">
      <c r="A40" s="14" t="s">
        <v>323</v>
      </c>
      <c r="B40" s="68" t="s">
        <v>76</v>
      </c>
      <c r="C40" s="69">
        <v>6.8360000000000004E-2</v>
      </c>
      <c r="D40" s="69">
        <v>6.8029999999999993E-2</v>
      </c>
      <c r="E40" s="69">
        <v>6.7739999999999995E-2</v>
      </c>
      <c r="F40" s="69">
        <v>6.7468E-2</v>
      </c>
      <c r="G40" s="69">
        <v>6.7178000000000002E-2</v>
      </c>
      <c r="H40" s="69">
        <v>6.6859000000000002E-2</v>
      </c>
      <c r="I40" s="69">
        <v>6.6514000000000004E-2</v>
      </c>
      <c r="J40" s="69">
        <v>6.6131999999999996E-2</v>
      </c>
      <c r="K40" s="69">
        <v>6.5716999999999998E-2</v>
      </c>
      <c r="L40" s="69">
        <v>6.5323000000000006E-2</v>
      </c>
      <c r="M40" s="69">
        <v>6.4953999999999998E-2</v>
      </c>
      <c r="N40" s="69">
        <v>6.4618999999999996E-2</v>
      </c>
      <c r="O40" s="69">
        <v>6.4327999999999996E-2</v>
      </c>
      <c r="P40" s="69">
        <v>6.4057000000000003E-2</v>
      </c>
      <c r="Q40" s="69">
        <v>6.3819000000000001E-2</v>
      </c>
      <c r="R40" s="69">
        <v>6.3617000000000007E-2</v>
      </c>
      <c r="S40" s="69">
        <v>6.3450000000000006E-2</v>
      </c>
      <c r="T40" s="69">
        <v>6.3310000000000005E-2</v>
      </c>
      <c r="U40" s="69">
        <v>6.3197000000000003E-2</v>
      </c>
      <c r="V40" s="69">
        <v>6.3112000000000001E-2</v>
      </c>
      <c r="W40" s="69">
        <v>6.3052999999999998E-2</v>
      </c>
      <c r="X40" s="69">
        <v>6.3029000000000002E-2</v>
      </c>
      <c r="Y40" s="69">
        <v>6.3046000000000005E-2</v>
      </c>
      <c r="Z40" s="69">
        <v>6.3103000000000006E-2</v>
      </c>
      <c r="AA40" s="69">
        <v>6.3210000000000002E-2</v>
      </c>
      <c r="AB40" s="69">
        <v>6.3376000000000002E-2</v>
      </c>
      <c r="AC40" s="69">
        <v>6.3605999999999996E-2</v>
      </c>
      <c r="AD40" s="69">
        <v>6.3895999999999994E-2</v>
      </c>
      <c r="AE40" s="69">
        <v>6.4237000000000002E-2</v>
      </c>
      <c r="AF40" s="69">
        <v>6.4581E-2</v>
      </c>
      <c r="AG40" s="69">
        <v>6.4924999999999997E-2</v>
      </c>
      <c r="AH40" s="69">
        <v>6.5268000000000007E-2</v>
      </c>
      <c r="AI40" s="70">
        <v>-1.4920000000000001E-3</v>
      </c>
    </row>
    <row r="41" spans="1:35" ht="15" customHeight="1" x14ac:dyDescent="0.25">
      <c r="A41" s="14" t="s">
        <v>322</v>
      </c>
      <c r="B41" s="68" t="s">
        <v>22</v>
      </c>
      <c r="C41" s="69">
        <v>0.25607799999999997</v>
      </c>
      <c r="D41" s="69">
        <v>0.238674</v>
      </c>
      <c r="E41" s="69">
        <v>0.230633</v>
      </c>
      <c r="F41" s="69">
        <v>0.22591900000000001</v>
      </c>
      <c r="G41" s="69">
        <v>0.22253600000000001</v>
      </c>
      <c r="H41" s="69">
        <v>0.22065299999999999</v>
      </c>
      <c r="I41" s="69">
        <v>0.21936</v>
      </c>
      <c r="J41" s="69">
        <v>0.21795200000000001</v>
      </c>
      <c r="K41" s="69">
        <v>0.21713199999999999</v>
      </c>
      <c r="L41" s="69">
        <v>0.21668100000000001</v>
      </c>
      <c r="M41" s="69">
        <v>0.216951</v>
      </c>
      <c r="N41" s="69">
        <v>0.204369</v>
      </c>
      <c r="O41" s="69">
        <v>0.19517300000000001</v>
      </c>
      <c r="P41" s="69">
        <v>0.18981700000000001</v>
      </c>
      <c r="Q41" s="69">
        <v>0.188365</v>
      </c>
      <c r="R41" s="69">
        <v>0.187919</v>
      </c>
      <c r="S41" s="69">
        <v>0.188502</v>
      </c>
      <c r="T41" s="69">
        <v>0.189472</v>
      </c>
      <c r="U41" s="69">
        <v>0.19054099999999999</v>
      </c>
      <c r="V41" s="69">
        <v>0.191688</v>
      </c>
      <c r="W41" s="69">
        <v>0.19289999999999999</v>
      </c>
      <c r="X41" s="69">
        <v>0.19082099999999999</v>
      </c>
      <c r="Y41" s="69">
        <v>0.18937000000000001</v>
      </c>
      <c r="Z41" s="69">
        <v>0.18845899999999999</v>
      </c>
      <c r="AA41" s="69">
        <v>0.18804999999999999</v>
      </c>
      <c r="AB41" s="69">
        <v>0.18776100000000001</v>
      </c>
      <c r="AC41" s="69">
        <v>0.18750900000000001</v>
      </c>
      <c r="AD41" s="69">
        <v>0.187333</v>
      </c>
      <c r="AE41" s="69">
        <v>0.18723300000000001</v>
      </c>
      <c r="AF41" s="69">
        <v>0.187113</v>
      </c>
      <c r="AG41" s="69">
        <v>0.187113</v>
      </c>
      <c r="AH41" s="69">
        <v>0.18725700000000001</v>
      </c>
      <c r="AI41" s="70">
        <v>-1.0045999999999999E-2</v>
      </c>
    </row>
    <row r="42" spans="1:35" ht="15" customHeight="1" x14ac:dyDescent="0.25">
      <c r="A42" s="14" t="s">
        <v>321</v>
      </c>
      <c r="B42" s="68" t="s">
        <v>77</v>
      </c>
      <c r="C42" s="69">
        <v>3.5947E-2</v>
      </c>
      <c r="D42" s="69">
        <v>3.6197E-2</v>
      </c>
      <c r="E42" s="69">
        <v>3.6471999999999997E-2</v>
      </c>
      <c r="F42" s="69">
        <v>3.6762000000000003E-2</v>
      </c>
      <c r="G42" s="69">
        <v>3.705E-2</v>
      </c>
      <c r="H42" s="69">
        <v>3.7331000000000003E-2</v>
      </c>
      <c r="I42" s="69">
        <v>3.7606000000000001E-2</v>
      </c>
      <c r="J42" s="69">
        <v>3.7866999999999998E-2</v>
      </c>
      <c r="K42" s="69">
        <v>3.8110999999999999E-2</v>
      </c>
      <c r="L42" s="69">
        <v>3.8351999999999997E-2</v>
      </c>
      <c r="M42" s="69">
        <v>3.8591E-2</v>
      </c>
      <c r="N42" s="69">
        <v>3.8850999999999997E-2</v>
      </c>
      <c r="O42" s="69">
        <v>3.9122999999999998E-2</v>
      </c>
      <c r="P42" s="69">
        <v>3.9390000000000001E-2</v>
      </c>
      <c r="Q42" s="69">
        <v>3.9660000000000001E-2</v>
      </c>
      <c r="R42" s="69">
        <v>3.9932000000000002E-2</v>
      </c>
      <c r="S42" s="69">
        <v>4.0209000000000002E-2</v>
      </c>
      <c r="T42" s="69">
        <v>4.0480000000000002E-2</v>
      </c>
      <c r="U42" s="69">
        <v>4.0745999999999997E-2</v>
      </c>
      <c r="V42" s="69">
        <v>4.1008999999999997E-2</v>
      </c>
      <c r="W42" s="69">
        <v>4.1266999999999998E-2</v>
      </c>
      <c r="X42" s="69">
        <v>4.1523999999999998E-2</v>
      </c>
      <c r="Y42" s="69">
        <v>4.1780999999999999E-2</v>
      </c>
      <c r="Z42" s="69">
        <v>4.2036999999999998E-2</v>
      </c>
      <c r="AA42" s="69">
        <v>4.2294999999999999E-2</v>
      </c>
      <c r="AB42" s="69">
        <v>4.2561000000000002E-2</v>
      </c>
      <c r="AC42" s="69">
        <v>4.2834999999999998E-2</v>
      </c>
      <c r="AD42" s="69">
        <v>4.3117000000000003E-2</v>
      </c>
      <c r="AE42" s="69">
        <v>4.3404999999999999E-2</v>
      </c>
      <c r="AF42" s="69">
        <v>4.3693999999999997E-2</v>
      </c>
      <c r="AG42" s="69">
        <v>4.3985000000000003E-2</v>
      </c>
      <c r="AH42" s="69">
        <v>4.4276000000000003E-2</v>
      </c>
      <c r="AI42" s="70">
        <v>6.7450000000000001E-3</v>
      </c>
    </row>
    <row r="43" spans="1:35" ht="15" customHeight="1" x14ac:dyDescent="0.25">
      <c r="A43" s="14" t="s">
        <v>320</v>
      </c>
      <c r="B43" s="68" t="s">
        <v>78</v>
      </c>
      <c r="C43" s="69">
        <v>2.5829999999999999E-2</v>
      </c>
      <c r="D43" s="69">
        <v>2.6224999999999998E-2</v>
      </c>
      <c r="E43" s="69">
        <v>2.6627999999999999E-2</v>
      </c>
      <c r="F43" s="69">
        <v>2.7030999999999999E-2</v>
      </c>
      <c r="G43" s="69">
        <v>2.7424E-2</v>
      </c>
      <c r="H43" s="69">
        <v>2.7799999999999998E-2</v>
      </c>
      <c r="I43" s="69">
        <v>2.8163000000000001E-2</v>
      </c>
      <c r="J43" s="69">
        <v>2.8500999999999999E-2</v>
      </c>
      <c r="K43" s="69">
        <v>2.8812999999999998E-2</v>
      </c>
      <c r="L43" s="69">
        <v>2.9156999999999999E-2</v>
      </c>
      <c r="M43" s="69">
        <v>2.9534000000000001E-2</v>
      </c>
      <c r="N43" s="69">
        <v>2.9949E-2</v>
      </c>
      <c r="O43" s="69">
        <v>3.0408999999999999E-2</v>
      </c>
      <c r="P43" s="69">
        <v>3.0903E-2</v>
      </c>
      <c r="Q43" s="69">
        <v>3.1439000000000002E-2</v>
      </c>
      <c r="R43" s="69">
        <v>3.202E-2</v>
      </c>
      <c r="S43" s="69">
        <v>3.2600999999999998E-2</v>
      </c>
      <c r="T43" s="69">
        <v>3.3174000000000002E-2</v>
      </c>
      <c r="U43" s="69">
        <v>3.3741E-2</v>
      </c>
      <c r="V43" s="69">
        <v>3.4303E-2</v>
      </c>
      <c r="W43" s="69">
        <v>3.4858E-2</v>
      </c>
      <c r="X43" s="69">
        <v>3.5409999999999997E-2</v>
      </c>
      <c r="Y43" s="69">
        <v>3.5959999999999999E-2</v>
      </c>
      <c r="Z43" s="69">
        <v>3.6506999999999998E-2</v>
      </c>
      <c r="AA43" s="69">
        <v>3.7053999999999997E-2</v>
      </c>
      <c r="AB43" s="69">
        <v>3.7602999999999998E-2</v>
      </c>
      <c r="AC43" s="69">
        <v>3.8157999999999997E-2</v>
      </c>
      <c r="AD43" s="69">
        <v>3.8714999999999999E-2</v>
      </c>
      <c r="AE43" s="69">
        <v>3.9274999999999997E-2</v>
      </c>
      <c r="AF43" s="69">
        <v>3.9835000000000002E-2</v>
      </c>
      <c r="AG43" s="69">
        <v>4.0392999999999998E-2</v>
      </c>
      <c r="AH43" s="69">
        <v>4.0947999999999998E-2</v>
      </c>
      <c r="AI43" s="70">
        <v>1.4973999999999999E-2</v>
      </c>
    </row>
    <row r="44" spans="1:35" ht="15" customHeight="1" x14ac:dyDescent="0.25">
      <c r="A44" s="14" t="s">
        <v>319</v>
      </c>
      <c r="B44" s="68" t="s">
        <v>79</v>
      </c>
      <c r="C44" s="69">
        <v>0.20809900000000001</v>
      </c>
      <c r="D44" s="69">
        <v>0.20491000000000001</v>
      </c>
      <c r="E44" s="69">
        <v>0.201547</v>
      </c>
      <c r="F44" s="69">
        <v>0.19853000000000001</v>
      </c>
      <c r="G44" s="69">
        <v>0.196103</v>
      </c>
      <c r="H44" s="69">
        <v>0.194246</v>
      </c>
      <c r="I44" s="69">
        <v>0.19289700000000001</v>
      </c>
      <c r="J44" s="69">
        <v>0.192084</v>
      </c>
      <c r="K44" s="69">
        <v>0.19211300000000001</v>
      </c>
      <c r="L44" s="69">
        <v>0.19303300000000001</v>
      </c>
      <c r="M44" s="69">
        <v>0.19489699999999999</v>
      </c>
      <c r="N44" s="69">
        <v>0.19735900000000001</v>
      </c>
      <c r="O44" s="69">
        <v>0.200352</v>
      </c>
      <c r="P44" s="69">
        <v>0.203707</v>
      </c>
      <c r="Q44" s="69">
        <v>0.20747399999999999</v>
      </c>
      <c r="R44" s="69">
        <v>0.21160300000000001</v>
      </c>
      <c r="S44" s="69">
        <v>0.21613099999999999</v>
      </c>
      <c r="T44" s="69">
        <v>0.22081899999999999</v>
      </c>
      <c r="U44" s="69">
        <v>0.225497</v>
      </c>
      <c r="V44" s="69">
        <v>0.23012199999999999</v>
      </c>
      <c r="W44" s="69">
        <v>0.234572</v>
      </c>
      <c r="X44" s="69">
        <v>0.23868300000000001</v>
      </c>
      <c r="Y44" s="69">
        <v>0.24230299999999999</v>
      </c>
      <c r="Z44" s="69">
        <v>0.245417</v>
      </c>
      <c r="AA44" s="69">
        <v>0.24831300000000001</v>
      </c>
      <c r="AB44" s="69">
        <v>0.251226</v>
      </c>
      <c r="AC44" s="69">
        <v>0.25410300000000002</v>
      </c>
      <c r="AD44" s="69">
        <v>0.25697900000000001</v>
      </c>
      <c r="AE44" s="69">
        <v>0.25985399999999997</v>
      </c>
      <c r="AF44" s="69">
        <v>0.26257799999999998</v>
      </c>
      <c r="AG44" s="69">
        <v>0.26533400000000001</v>
      </c>
      <c r="AH44" s="69">
        <v>0.26816000000000001</v>
      </c>
      <c r="AI44" s="70">
        <v>8.2129999999999998E-3</v>
      </c>
    </row>
    <row r="45" spans="1:35" ht="15" customHeight="1" x14ac:dyDescent="0.25">
      <c r="A45" s="14" t="s">
        <v>318</v>
      </c>
      <c r="B45" s="68" t="s">
        <v>80</v>
      </c>
      <c r="C45" s="69">
        <v>8.7332000000000007E-2</v>
      </c>
      <c r="D45" s="69">
        <v>8.4884000000000001E-2</v>
      </c>
      <c r="E45" s="69">
        <v>8.2340999999999998E-2</v>
      </c>
      <c r="F45" s="69">
        <v>7.9894000000000007E-2</v>
      </c>
      <c r="G45" s="69">
        <v>7.7626000000000001E-2</v>
      </c>
      <c r="H45" s="69">
        <v>7.5514999999999999E-2</v>
      </c>
      <c r="I45" s="69">
        <v>7.3508000000000004E-2</v>
      </c>
      <c r="J45" s="69">
        <v>7.1618000000000001E-2</v>
      </c>
      <c r="K45" s="69">
        <v>6.9938E-2</v>
      </c>
      <c r="L45" s="69">
        <v>6.8474999999999994E-2</v>
      </c>
      <c r="M45" s="69">
        <v>6.7226999999999995E-2</v>
      </c>
      <c r="N45" s="69">
        <v>6.6047999999999996E-2</v>
      </c>
      <c r="O45" s="69">
        <v>6.4908999999999994E-2</v>
      </c>
      <c r="P45" s="69">
        <v>6.3753000000000004E-2</v>
      </c>
      <c r="Q45" s="69">
        <v>6.2581999999999999E-2</v>
      </c>
      <c r="R45" s="69">
        <v>6.1377000000000001E-2</v>
      </c>
      <c r="S45" s="69">
        <v>6.0141E-2</v>
      </c>
      <c r="T45" s="69">
        <v>5.8805999999999997E-2</v>
      </c>
      <c r="U45" s="69">
        <v>5.7480000000000003E-2</v>
      </c>
      <c r="V45" s="69">
        <v>5.6174000000000002E-2</v>
      </c>
      <c r="W45" s="69">
        <v>5.4871999999999997E-2</v>
      </c>
      <c r="X45" s="69">
        <v>5.3555999999999999E-2</v>
      </c>
      <c r="Y45" s="69">
        <v>5.2220000000000003E-2</v>
      </c>
      <c r="Z45" s="69">
        <v>5.0855999999999998E-2</v>
      </c>
      <c r="AA45" s="69">
        <v>4.9487999999999997E-2</v>
      </c>
      <c r="AB45" s="69">
        <v>4.8106000000000003E-2</v>
      </c>
      <c r="AC45" s="69">
        <v>4.6677999999999997E-2</v>
      </c>
      <c r="AD45" s="69">
        <v>4.5201999999999999E-2</v>
      </c>
      <c r="AE45" s="69">
        <v>4.3657000000000001E-2</v>
      </c>
      <c r="AF45" s="69">
        <v>4.2019000000000001E-2</v>
      </c>
      <c r="AG45" s="69">
        <v>4.0279000000000002E-2</v>
      </c>
      <c r="AH45" s="69">
        <v>3.8433000000000002E-2</v>
      </c>
      <c r="AI45" s="70">
        <v>-2.613E-2</v>
      </c>
    </row>
    <row r="46" spans="1:35" ht="15" customHeight="1" x14ac:dyDescent="0.25">
      <c r="A46" s="14" t="s">
        <v>317</v>
      </c>
      <c r="B46" s="68" t="s">
        <v>81</v>
      </c>
      <c r="C46" s="69">
        <v>8.7068000000000006E-2</v>
      </c>
      <c r="D46" s="69">
        <v>8.2987000000000005E-2</v>
      </c>
      <c r="E46" s="69">
        <v>8.1164E-2</v>
      </c>
      <c r="F46" s="69">
        <v>8.1587999999999994E-2</v>
      </c>
      <c r="G46" s="69">
        <v>8.1943000000000002E-2</v>
      </c>
      <c r="H46" s="69">
        <v>8.2263000000000003E-2</v>
      </c>
      <c r="I46" s="69">
        <v>8.2458000000000004E-2</v>
      </c>
      <c r="J46" s="69">
        <v>8.2499000000000003E-2</v>
      </c>
      <c r="K46" s="69">
        <v>8.2558999999999994E-2</v>
      </c>
      <c r="L46" s="69">
        <v>8.2583000000000004E-2</v>
      </c>
      <c r="M46" s="69">
        <v>8.2600000000000007E-2</v>
      </c>
      <c r="N46" s="69">
        <v>8.2483000000000001E-2</v>
      </c>
      <c r="O46" s="69">
        <v>8.2255999999999996E-2</v>
      </c>
      <c r="P46" s="69">
        <v>8.1868999999999997E-2</v>
      </c>
      <c r="Q46" s="69">
        <v>8.1268000000000007E-2</v>
      </c>
      <c r="R46" s="69">
        <v>8.0462000000000006E-2</v>
      </c>
      <c r="S46" s="69">
        <v>7.9533000000000006E-2</v>
      </c>
      <c r="T46" s="69">
        <v>7.8470999999999999E-2</v>
      </c>
      <c r="U46" s="69">
        <v>7.7273999999999995E-2</v>
      </c>
      <c r="V46" s="69">
        <v>7.5981000000000007E-2</v>
      </c>
      <c r="W46" s="69">
        <v>7.4656E-2</v>
      </c>
      <c r="X46" s="69">
        <v>7.3380000000000001E-2</v>
      </c>
      <c r="Y46" s="69">
        <v>7.2177000000000005E-2</v>
      </c>
      <c r="Z46" s="69">
        <v>7.1001999999999996E-2</v>
      </c>
      <c r="AA46" s="69">
        <v>6.9940000000000002E-2</v>
      </c>
      <c r="AB46" s="69">
        <v>6.8989999999999996E-2</v>
      </c>
      <c r="AC46" s="69">
        <v>6.8157999999999996E-2</v>
      </c>
      <c r="AD46" s="69">
        <v>6.7432000000000006E-2</v>
      </c>
      <c r="AE46" s="69">
        <v>6.6829E-2</v>
      </c>
      <c r="AF46" s="69">
        <v>6.6321000000000005E-2</v>
      </c>
      <c r="AG46" s="69">
        <v>6.5929000000000001E-2</v>
      </c>
      <c r="AH46" s="69">
        <v>6.5629000000000007E-2</v>
      </c>
      <c r="AI46" s="70">
        <v>-9.077E-3</v>
      </c>
    </row>
    <row r="47" spans="1:35" ht="15" customHeight="1" x14ac:dyDescent="0.25">
      <c r="A47" s="14" t="s">
        <v>316</v>
      </c>
      <c r="B47" s="68" t="s">
        <v>29</v>
      </c>
      <c r="C47" s="69">
        <v>1.498213</v>
      </c>
      <c r="D47" s="69">
        <v>1.532664</v>
      </c>
      <c r="E47" s="69">
        <v>1.5588470000000001</v>
      </c>
      <c r="F47" s="69">
        <v>1.566254</v>
      </c>
      <c r="G47" s="69">
        <v>1.570484</v>
      </c>
      <c r="H47" s="69">
        <v>1.5748949999999999</v>
      </c>
      <c r="I47" s="69">
        <v>1.5788199999999999</v>
      </c>
      <c r="J47" s="69">
        <v>1.591769</v>
      </c>
      <c r="K47" s="69">
        <v>1.605205</v>
      </c>
      <c r="L47" s="69">
        <v>1.621183</v>
      </c>
      <c r="M47" s="69">
        <v>1.640198</v>
      </c>
      <c r="N47" s="69">
        <v>1.659867</v>
      </c>
      <c r="O47" s="69">
        <v>1.680574</v>
      </c>
      <c r="P47" s="69">
        <v>1.7010320000000001</v>
      </c>
      <c r="Q47" s="69">
        <v>1.7209810000000001</v>
      </c>
      <c r="R47" s="69">
        <v>1.743913</v>
      </c>
      <c r="S47" s="69">
        <v>1.7661819999999999</v>
      </c>
      <c r="T47" s="69">
        <v>1.7894589999999999</v>
      </c>
      <c r="U47" s="69">
        <v>1.8128089999999999</v>
      </c>
      <c r="V47" s="69">
        <v>1.8368230000000001</v>
      </c>
      <c r="W47" s="69">
        <v>1.8616619999999999</v>
      </c>
      <c r="X47" s="69">
        <v>1.8868290000000001</v>
      </c>
      <c r="Y47" s="69">
        <v>1.911559</v>
      </c>
      <c r="Z47" s="69">
        <v>1.9364239999999999</v>
      </c>
      <c r="AA47" s="69">
        <v>1.9622470000000001</v>
      </c>
      <c r="AB47" s="69">
        <v>1.989528</v>
      </c>
      <c r="AC47" s="69">
        <v>2.018885</v>
      </c>
      <c r="AD47" s="69">
        <v>2.0504449999999999</v>
      </c>
      <c r="AE47" s="69">
        <v>2.0833819999999998</v>
      </c>
      <c r="AF47" s="69">
        <v>2.1174400000000002</v>
      </c>
      <c r="AG47" s="69">
        <v>2.1531090000000002</v>
      </c>
      <c r="AH47" s="69">
        <v>2.1903079999999999</v>
      </c>
      <c r="AI47" s="70">
        <v>1.2326E-2</v>
      </c>
    </row>
    <row r="48" spans="1:35" ht="15" customHeight="1" x14ac:dyDescent="0.25">
      <c r="A48" s="14" t="s">
        <v>315</v>
      </c>
      <c r="B48" s="67" t="s">
        <v>25</v>
      </c>
      <c r="C48" s="71">
        <v>4.9017080000000002</v>
      </c>
      <c r="D48" s="71">
        <v>4.8233259999999998</v>
      </c>
      <c r="E48" s="71">
        <v>4.9319319999999998</v>
      </c>
      <c r="F48" s="71">
        <v>4.9423620000000001</v>
      </c>
      <c r="G48" s="71">
        <v>4.9455790000000004</v>
      </c>
      <c r="H48" s="71">
        <v>4.9491880000000004</v>
      </c>
      <c r="I48" s="71">
        <v>4.949522</v>
      </c>
      <c r="J48" s="71">
        <v>4.957211</v>
      </c>
      <c r="K48" s="71">
        <v>4.9694909999999997</v>
      </c>
      <c r="L48" s="71">
        <v>4.9892880000000002</v>
      </c>
      <c r="M48" s="71">
        <v>5.0183499999999999</v>
      </c>
      <c r="N48" s="71">
        <v>5.0374720000000002</v>
      </c>
      <c r="O48" s="71">
        <v>5.062487</v>
      </c>
      <c r="P48" s="71">
        <v>5.0915739999999996</v>
      </c>
      <c r="Q48" s="71">
        <v>5.1254499999999998</v>
      </c>
      <c r="R48" s="71">
        <v>5.1655350000000002</v>
      </c>
      <c r="S48" s="71">
        <v>5.2095890000000002</v>
      </c>
      <c r="T48" s="71">
        <v>5.2561840000000002</v>
      </c>
      <c r="U48" s="71">
        <v>5.3035639999999997</v>
      </c>
      <c r="V48" s="71">
        <v>5.3524690000000001</v>
      </c>
      <c r="W48" s="71">
        <v>5.401872</v>
      </c>
      <c r="X48" s="71">
        <v>5.4481679999999999</v>
      </c>
      <c r="Y48" s="71">
        <v>5.4951140000000001</v>
      </c>
      <c r="Z48" s="71">
        <v>5.5426359999999999</v>
      </c>
      <c r="AA48" s="71">
        <v>5.5932570000000004</v>
      </c>
      <c r="AB48" s="71">
        <v>5.6465750000000003</v>
      </c>
      <c r="AC48" s="71">
        <v>5.7035150000000003</v>
      </c>
      <c r="AD48" s="71">
        <v>5.7641869999999997</v>
      </c>
      <c r="AE48" s="71">
        <v>5.8276620000000001</v>
      </c>
      <c r="AF48" s="71">
        <v>5.8917820000000001</v>
      </c>
      <c r="AG48" s="71">
        <v>5.9596260000000001</v>
      </c>
      <c r="AH48" s="71">
        <v>6.0304520000000004</v>
      </c>
      <c r="AI48" s="72">
        <v>6.7080000000000004E-3</v>
      </c>
    </row>
    <row r="50" spans="1:35" ht="15" customHeight="1" x14ac:dyDescent="0.25">
      <c r="B50" s="67" t="s">
        <v>26</v>
      </c>
    </row>
    <row r="51" spans="1:35" ht="15" customHeight="1" x14ac:dyDescent="0.25">
      <c r="A51" s="14" t="s">
        <v>314</v>
      </c>
      <c r="B51" s="68" t="s">
        <v>72</v>
      </c>
      <c r="C51" s="69">
        <v>3.7959529999999999</v>
      </c>
      <c r="D51" s="69">
        <v>3.6939890000000002</v>
      </c>
      <c r="E51" s="69">
        <v>3.6111960000000001</v>
      </c>
      <c r="F51" s="69">
        <v>3.6025879999999999</v>
      </c>
      <c r="G51" s="69">
        <v>3.59043</v>
      </c>
      <c r="H51" s="69">
        <v>3.5775299999999999</v>
      </c>
      <c r="I51" s="69">
        <v>3.5595469999999998</v>
      </c>
      <c r="J51" s="69">
        <v>3.535431</v>
      </c>
      <c r="K51" s="69">
        <v>3.5104890000000002</v>
      </c>
      <c r="L51" s="69">
        <v>3.4871029999999998</v>
      </c>
      <c r="M51" s="69">
        <v>3.466647</v>
      </c>
      <c r="N51" s="69">
        <v>3.4450120000000002</v>
      </c>
      <c r="O51" s="69">
        <v>3.4253640000000001</v>
      </c>
      <c r="P51" s="69">
        <v>3.406587</v>
      </c>
      <c r="Q51" s="69">
        <v>3.387953</v>
      </c>
      <c r="R51" s="69">
        <v>3.369497</v>
      </c>
      <c r="S51" s="69">
        <v>3.3532920000000002</v>
      </c>
      <c r="T51" s="69">
        <v>3.3375499999999998</v>
      </c>
      <c r="U51" s="69">
        <v>3.3212120000000001</v>
      </c>
      <c r="V51" s="69">
        <v>3.3057080000000001</v>
      </c>
      <c r="W51" s="69">
        <v>3.2908390000000001</v>
      </c>
      <c r="X51" s="69">
        <v>3.2778149999999999</v>
      </c>
      <c r="Y51" s="69">
        <v>3.2652239999999999</v>
      </c>
      <c r="Z51" s="69">
        <v>3.2521140000000002</v>
      </c>
      <c r="AA51" s="69">
        <v>3.2395809999999998</v>
      </c>
      <c r="AB51" s="69">
        <v>3.2275670000000001</v>
      </c>
      <c r="AC51" s="69">
        <v>3.2155480000000001</v>
      </c>
      <c r="AD51" s="69">
        <v>3.2033489999999998</v>
      </c>
      <c r="AE51" s="69">
        <v>3.1916769999999999</v>
      </c>
      <c r="AF51" s="69">
        <v>3.1797490000000002</v>
      </c>
      <c r="AG51" s="69">
        <v>3.1678510000000002</v>
      </c>
      <c r="AH51" s="69">
        <v>3.1554530000000001</v>
      </c>
      <c r="AI51" s="70">
        <v>-5.9439999999999996E-3</v>
      </c>
    </row>
    <row r="52" spans="1:35" ht="15" customHeight="1" x14ac:dyDescent="0.25">
      <c r="A52" s="14" t="s">
        <v>313</v>
      </c>
      <c r="B52" s="68" t="s">
        <v>73</v>
      </c>
      <c r="C52" s="69">
        <v>6.0571E-2</v>
      </c>
      <c r="D52" s="69">
        <v>5.2990000000000002E-2</v>
      </c>
      <c r="E52" s="69">
        <v>5.9499000000000003E-2</v>
      </c>
      <c r="F52" s="69">
        <v>5.935E-2</v>
      </c>
      <c r="G52" s="69">
        <v>5.9076999999999998E-2</v>
      </c>
      <c r="H52" s="69">
        <v>5.8784000000000003E-2</v>
      </c>
      <c r="I52" s="69">
        <v>5.8428000000000001E-2</v>
      </c>
      <c r="J52" s="69">
        <v>5.8042000000000003E-2</v>
      </c>
      <c r="K52" s="69">
        <v>5.7687000000000002E-2</v>
      </c>
      <c r="L52" s="69">
        <v>5.7343999999999999E-2</v>
      </c>
      <c r="M52" s="69">
        <v>5.7053E-2</v>
      </c>
      <c r="N52" s="69">
        <v>5.6729000000000002E-2</v>
      </c>
      <c r="O52" s="69">
        <v>5.6375000000000001E-2</v>
      </c>
      <c r="P52" s="69">
        <v>5.6031999999999998E-2</v>
      </c>
      <c r="Q52" s="69">
        <v>5.5697999999999998E-2</v>
      </c>
      <c r="R52" s="69">
        <v>5.5383000000000002E-2</v>
      </c>
      <c r="S52" s="69">
        <v>5.5147000000000002E-2</v>
      </c>
      <c r="T52" s="69">
        <v>5.5030000000000003E-2</v>
      </c>
      <c r="U52" s="69">
        <v>5.5016000000000002E-2</v>
      </c>
      <c r="V52" s="69">
        <v>5.5038999999999998E-2</v>
      </c>
      <c r="W52" s="69">
        <v>5.5063000000000001E-2</v>
      </c>
      <c r="X52" s="69">
        <v>5.5108999999999998E-2</v>
      </c>
      <c r="Y52" s="69">
        <v>5.5162999999999997E-2</v>
      </c>
      <c r="Z52" s="69">
        <v>5.5194E-2</v>
      </c>
      <c r="AA52" s="69">
        <v>5.5232999999999997E-2</v>
      </c>
      <c r="AB52" s="69">
        <v>5.5259000000000003E-2</v>
      </c>
      <c r="AC52" s="69">
        <v>5.5302999999999998E-2</v>
      </c>
      <c r="AD52" s="69">
        <v>5.5344999999999998E-2</v>
      </c>
      <c r="AE52" s="69">
        <v>5.5381E-2</v>
      </c>
      <c r="AF52" s="69">
        <v>5.5434999999999998E-2</v>
      </c>
      <c r="AG52" s="69">
        <v>5.5488000000000003E-2</v>
      </c>
      <c r="AH52" s="69">
        <v>5.5527E-2</v>
      </c>
      <c r="AI52" s="70">
        <v>-2.8010000000000001E-3</v>
      </c>
    </row>
    <row r="53" spans="1:35" ht="15" customHeight="1" x14ac:dyDescent="0.25">
      <c r="A53" s="14" t="s">
        <v>312</v>
      </c>
      <c r="B53" s="68" t="s">
        <v>74</v>
      </c>
      <c r="C53" s="69">
        <v>0.99819100000000005</v>
      </c>
      <c r="D53" s="69">
        <v>1.000656</v>
      </c>
      <c r="E53" s="69">
        <v>1.0032509999999999</v>
      </c>
      <c r="F53" s="69">
        <v>1.0081070000000001</v>
      </c>
      <c r="G53" s="69">
        <v>1.013744</v>
      </c>
      <c r="H53" s="69">
        <v>1.020262</v>
      </c>
      <c r="I53" s="69">
        <v>1.0267059999999999</v>
      </c>
      <c r="J53" s="69">
        <v>1.0324249999999999</v>
      </c>
      <c r="K53" s="69">
        <v>1.0380959999999999</v>
      </c>
      <c r="L53" s="69">
        <v>1.0450550000000001</v>
      </c>
      <c r="M53" s="69">
        <v>1.053439</v>
      </c>
      <c r="N53" s="69">
        <v>1.0603039999999999</v>
      </c>
      <c r="O53" s="69">
        <v>1.067574</v>
      </c>
      <c r="P53" s="69">
        <v>1.0752219999999999</v>
      </c>
      <c r="Q53" s="69">
        <v>1.082565</v>
      </c>
      <c r="R53" s="69">
        <v>1.089601</v>
      </c>
      <c r="S53" s="69">
        <v>1.0968329999999999</v>
      </c>
      <c r="T53" s="69">
        <v>1.103629</v>
      </c>
      <c r="U53" s="69">
        <v>1.1096189999999999</v>
      </c>
      <c r="V53" s="69">
        <v>1.1149979999999999</v>
      </c>
      <c r="W53" s="69">
        <v>1.120268</v>
      </c>
      <c r="X53" s="69">
        <v>1.1257410000000001</v>
      </c>
      <c r="Y53" s="69">
        <v>1.131076</v>
      </c>
      <c r="Z53" s="69">
        <v>1.136412</v>
      </c>
      <c r="AA53" s="69">
        <v>1.1420619999999999</v>
      </c>
      <c r="AB53" s="69">
        <v>1.14828</v>
      </c>
      <c r="AC53" s="69">
        <v>1.154852</v>
      </c>
      <c r="AD53" s="69">
        <v>1.161721</v>
      </c>
      <c r="AE53" s="69">
        <v>1.168936</v>
      </c>
      <c r="AF53" s="69">
        <v>1.176461</v>
      </c>
      <c r="AG53" s="69">
        <v>1.1839409999999999</v>
      </c>
      <c r="AH53" s="69">
        <v>1.191341</v>
      </c>
      <c r="AI53" s="70">
        <v>5.7229999999999998E-3</v>
      </c>
    </row>
    <row r="54" spans="1:35" ht="15" customHeight="1" x14ac:dyDescent="0.25">
      <c r="A54" s="14" t="s">
        <v>311</v>
      </c>
      <c r="B54" s="68" t="s">
        <v>21</v>
      </c>
      <c r="C54" s="69">
        <v>0.102219</v>
      </c>
      <c r="D54" s="69">
        <v>0.102145</v>
      </c>
      <c r="E54" s="69">
        <v>0.102118</v>
      </c>
      <c r="F54" s="69">
        <v>0.10212499999999999</v>
      </c>
      <c r="G54" s="69">
        <v>0.10213</v>
      </c>
      <c r="H54" s="69">
        <v>0.102136</v>
      </c>
      <c r="I54" s="69">
        <v>0.10215399999999999</v>
      </c>
      <c r="J54" s="69">
        <v>0.10215200000000001</v>
      </c>
      <c r="K54" s="69">
        <v>0.10212300000000001</v>
      </c>
      <c r="L54" s="69">
        <v>0.10211199999999999</v>
      </c>
      <c r="M54" s="69">
        <v>0.102173</v>
      </c>
      <c r="N54" s="69">
        <v>0.10231700000000001</v>
      </c>
      <c r="O54" s="69">
        <v>0.102571</v>
      </c>
      <c r="P54" s="69">
        <v>0.102909</v>
      </c>
      <c r="Q54" s="69">
        <v>0.103354</v>
      </c>
      <c r="R54" s="69">
        <v>0.10385800000000001</v>
      </c>
      <c r="S54" s="69">
        <v>0.104425</v>
      </c>
      <c r="T54" s="69">
        <v>0.105033</v>
      </c>
      <c r="U54" s="69">
        <v>0.10567500000000001</v>
      </c>
      <c r="V54" s="69">
        <v>0.106334</v>
      </c>
      <c r="W54" s="69">
        <v>0.10700900000000001</v>
      </c>
      <c r="X54" s="69">
        <v>0.107709</v>
      </c>
      <c r="Y54" s="69">
        <v>0.108436</v>
      </c>
      <c r="Z54" s="69">
        <v>0.109185</v>
      </c>
      <c r="AA54" s="69">
        <v>0.10996499999999999</v>
      </c>
      <c r="AB54" s="69">
        <v>0.110778</v>
      </c>
      <c r="AC54" s="69">
        <v>0.111625</v>
      </c>
      <c r="AD54" s="69">
        <v>0.112494</v>
      </c>
      <c r="AE54" s="69">
        <v>0.113375</v>
      </c>
      <c r="AF54" s="69">
        <v>0.114255</v>
      </c>
      <c r="AG54" s="69">
        <v>0.115122</v>
      </c>
      <c r="AH54" s="69">
        <v>0.115969</v>
      </c>
      <c r="AI54" s="70">
        <v>4.0790000000000002E-3</v>
      </c>
    </row>
    <row r="55" spans="1:35" ht="15" customHeight="1" x14ac:dyDescent="0.25">
      <c r="A55" s="14" t="s">
        <v>310</v>
      </c>
      <c r="B55" s="68" t="s">
        <v>75</v>
      </c>
      <c r="C55" s="69">
        <v>3.8254999999999997E-2</v>
      </c>
      <c r="D55" s="69">
        <v>3.8834E-2</v>
      </c>
      <c r="E55" s="69">
        <v>3.9384000000000002E-2</v>
      </c>
      <c r="F55" s="69">
        <v>3.9989999999999998E-2</v>
      </c>
      <c r="G55" s="69">
        <v>4.061E-2</v>
      </c>
      <c r="H55" s="69">
        <v>4.1246999999999999E-2</v>
      </c>
      <c r="I55" s="69">
        <v>4.1866E-2</v>
      </c>
      <c r="J55" s="69">
        <v>4.2441E-2</v>
      </c>
      <c r="K55" s="69">
        <v>4.3020999999999997E-2</v>
      </c>
      <c r="L55" s="69">
        <v>4.3612999999999999E-2</v>
      </c>
      <c r="M55" s="69">
        <v>4.4232E-2</v>
      </c>
      <c r="N55" s="69">
        <v>4.4748999999999997E-2</v>
      </c>
      <c r="O55" s="69">
        <v>4.5305999999999999E-2</v>
      </c>
      <c r="P55" s="69">
        <v>4.5899000000000002E-2</v>
      </c>
      <c r="Q55" s="69">
        <v>4.6489999999999997E-2</v>
      </c>
      <c r="R55" s="69">
        <v>4.7072000000000003E-2</v>
      </c>
      <c r="S55" s="69">
        <v>4.7657999999999999E-2</v>
      </c>
      <c r="T55" s="69">
        <v>4.8224000000000003E-2</v>
      </c>
      <c r="U55" s="69">
        <v>4.8793999999999997E-2</v>
      </c>
      <c r="V55" s="69">
        <v>4.9375000000000002E-2</v>
      </c>
      <c r="W55" s="69">
        <v>4.9974999999999999E-2</v>
      </c>
      <c r="X55" s="69">
        <v>5.0602000000000001E-2</v>
      </c>
      <c r="Y55" s="69">
        <v>5.1233000000000001E-2</v>
      </c>
      <c r="Z55" s="69">
        <v>5.1864E-2</v>
      </c>
      <c r="AA55" s="69">
        <v>5.2500999999999999E-2</v>
      </c>
      <c r="AB55" s="69">
        <v>5.3147E-2</v>
      </c>
      <c r="AC55" s="69">
        <v>5.3784999999999999E-2</v>
      </c>
      <c r="AD55" s="69">
        <v>5.4414999999999998E-2</v>
      </c>
      <c r="AE55" s="69">
        <v>5.5039999999999999E-2</v>
      </c>
      <c r="AF55" s="69">
        <v>5.5663999999999998E-2</v>
      </c>
      <c r="AG55" s="69">
        <v>5.6274999999999999E-2</v>
      </c>
      <c r="AH55" s="69">
        <v>5.6876000000000003E-2</v>
      </c>
      <c r="AI55" s="70">
        <v>1.2876E-2</v>
      </c>
    </row>
    <row r="56" spans="1:35" ht="15" customHeight="1" x14ac:dyDescent="0.25">
      <c r="A56" s="14" t="s">
        <v>309</v>
      </c>
      <c r="B56" s="68" t="s">
        <v>82</v>
      </c>
      <c r="C56" s="69">
        <v>0.230131</v>
      </c>
      <c r="D56" s="69">
        <v>0.23016400000000001</v>
      </c>
      <c r="E56" s="69">
        <v>0.22970399999999999</v>
      </c>
      <c r="F56" s="69">
        <v>0.22938600000000001</v>
      </c>
      <c r="G56" s="69">
        <v>0.228989</v>
      </c>
      <c r="H56" s="69">
        <v>0.228542</v>
      </c>
      <c r="I56" s="69">
        <v>0.227858</v>
      </c>
      <c r="J56" s="69">
        <v>0.226823</v>
      </c>
      <c r="K56" s="69">
        <v>0.22567999999999999</v>
      </c>
      <c r="L56" s="69">
        <v>0.224638</v>
      </c>
      <c r="M56" s="69">
        <v>0.223746</v>
      </c>
      <c r="N56" s="69">
        <v>0.222221</v>
      </c>
      <c r="O56" s="69">
        <v>0.220912</v>
      </c>
      <c r="P56" s="69">
        <v>0.21987000000000001</v>
      </c>
      <c r="Q56" s="69">
        <v>0.218891</v>
      </c>
      <c r="R56" s="69">
        <v>0.21793100000000001</v>
      </c>
      <c r="S56" s="69">
        <v>0.21706900000000001</v>
      </c>
      <c r="T56" s="69">
        <v>0.21624599999999999</v>
      </c>
      <c r="U56" s="69">
        <v>0.215388</v>
      </c>
      <c r="V56" s="69">
        <v>0.21452399999999999</v>
      </c>
      <c r="W56" s="69">
        <v>0.21370900000000001</v>
      </c>
      <c r="X56" s="69">
        <v>0.212949</v>
      </c>
      <c r="Y56" s="69">
        <v>0.21217800000000001</v>
      </c>
      <c r="Z56" s="69">
        <v>0.21140400000000001</v>
      </c>
      <c r="AA56" s="69">
        <v>0.210649</v>
      </c>
      <c r="AB56" s="69">
        <v>0.209922</v>
      </c>
      <c r="AC56" s="69">
        <v>0.20916999999999999</v>
      </c>
      <c r="AD56" s="69">
        <v>0.208399</v>
      </c>
      <c r="AE56" s="69">
        <v>0.20763200000000001</v>
      </c>
      <c r="AF56" s="69">
        <v>0.20688200000000001</v>
      </c>
      <c r="AG56" s="69">
        <v>0.206118</v>
      </c>
      <c r="AH56" s="69">
        <v>0.20535300000000001</v>
      </c>
      <c r="AI56" s="70">
        <v>-3.6679999999999998E-3</v>
      </c>
    </row>
    <row r="57" spans="1:35" ht="15" customHeight="1" x14ac:dyDescent="0.25">
      <c r="A57" s="14" t="s">
        <v>308</v>
      </c>
      <c r="B57" s="67" t="s">
        <v>25</v>
      </c>
      <c r="C57" s="71">
        <v>5.2253179999999997</v>
      </c>
      <c r="D57" s="71">
        <v>5.1187800000000001</v>
      </c>
      <c r="E57" s="71">
        <v>5.0451519999999999</v>
      </c>
      <c r="F57" s="71">
        <v>5.0415469999999996</v>
      </c>
      <c r="G57" s="71">
        <v>5.03498</v>
      </c>
      <c r="H57" s="71">
        <v>5.0285010000000003</v>
      </c>
      <c r="I57" s="71">
        <v>5.016559</v>
      </c>
      <c r="J57" s="71">
        <v>4.9973130000000001</v>
      </c>
      <c r="K57" s="71">
        <v>4.9770960000000004</v>
      </c>
      <c r="L57" s="71">
        <v>4.9598659999999999</v>
      </c>
      <c r="M57" s="71">
        <v>4.9472909999999999</v>
      </c>
      <c r="N57" s="71">
        <v>4.9313320000000003</v>
      </c>
      <c r="O57" s="71">
        <v>4.9181039999999996</v>
      </c>
      <c r="P57" s="71">
        <v>4.9065200000000004</v>
      </c>
      <c r="Q57" s="71">
        <v>4.8949509999999998</v>
      </c>
      <c r="R57" s="71">
        <v>4.8833419999999998</v>
      </c>
      <c r="S57" s="71">
        <v>4.8744240000000003</v>
      </c>
      <c r="T57" s="71">
        <v>4.8657120000000003</v>
      </c>
      <c r="U57" s="71">
        <v>4.8557050000000004</v>
      </c>
      <c r="V57" s="71">
        <v>4.8459789999999998</v>
      </c>
      <c r="W57" s="71">
        <v>4.8368630000000001</v>
      </c>
      <c r="X57" s="71">
        <v>4.8299260000000004</v>
      </c>
      <c r="Y57" s="71">
        <v>4.8233100000000002</v>
      </c>
      <c r="Z57" s="71">
        <v>4.8161740000000002</v>
      </c>
      <c r="AA57" s="71">
        <v>4.80999</v>
      </c>
      <c r="AB57" s="71">
        <v>4.8049530000000003</v>
      </c>
      <c r="AC57" s="71">
        <v>4.8002840000000004</v>
      </c>
      <c r="AD57" s="71">
        <v>4.7957239999999999</v>
      </c>
      <c r="AE57" s="71">
        <v>4.7920420000000004</v>
      </c>
      <c r="AF57" s="71">
        <v>4.7884450000000003</v>
      </c>
      <c r="AG57" s="71">
        <v>4.784796</v>
      </c>
      <c r="AH57" s="71">
        <v>4.7805200000000001</v>
      </c>
      <c r="AI57" s="72">
        <v>-2.8660000000000001E-3</v>
      </c>
    </row>
    <row r="59" spans="1:35" ht="15" customHeight="1" x14ac:dyDescent="0.25">
      <c r="B59" s="67" t="s">
        <v>559</v>
      </c>
    </row>
    <row r="60" spans="1:35" ht="15" customHeight="1" x14ac:dyDescent="0.25">
      <c r="A60" s="14" t="s">
        <v>307</v>
      </c>
      <c r="B60" s="68" t="s">
        <v>72</v>
      </c>
      <c r="C60" s="69">
        <v>0.39630599999999999</v>
      </c>
      <c r="D60" s="69">
        <v>0.37479400000000002</v>
      </c>
      <c r="E60" s="69">
        <v>0.35975299999999999</v>
      </c>
      <c r="F60" s="69">
        <v>0.35154299999999999</v>
      </c>
      <c r="G60" s="69">
        <v>0.34273799999999999</v>
      </c>
      <c r="H60" s="69">
        <v>0.33384900000000001</v>
      </c>
      <c r="I60" s="69">
        <v>0.32516600000000001</v>
      </c>
      <c r="J60" s="69">
        <v>0.31732100000000002</v>
      </c>
      <c r="K60" s="69">
        <v>0.31012000000000001</v>
      </c>
      <c r="L60" s="69">
        <v>0.303259</v>
      </c>
      <c r="M60" s="69">
        <v>0.29656500000000002</v>
      </c>
      <c r="N60" s="69">
        <v>0.29021999999999998</v>
      </c>
      <c r="O60" s="69">
        <v>0.28400599999999998</v>
      </c>
      <c r="P60" s="69">
        <v>0.27803</v>
      </c>
      <c r="Q60" s="69">
        <v>0.27223399999999998</v>
      </c>
      <c r="R60" s="69">
        <v>0.26662200000000003</v>
      </c>
      <c r="S60" s="69">
        <v>0.26117800000000002</v>
      </c>
      <c r="T60" s="69">
        <v>0.25590499999999999</v>
      </c>
      <c r="U60" s="69">
        <v>0.25078899999999998</v>
      </c>
      <c r="V60" s="69">
        <v>0.245888</v>
      </c>
      <c r="W60" s="69">
        <v>0.24110400000000001</v>
      </c>
      <c r="X60" s="69">
        <v>0.23640900000000001</v>
      </c>
      <c r="Y60" s="69">
        <v>0.231852</v>
      </c>
      <c r="Z60" s="69">
        <v>0.227275</v>
      </c>
      <c r="AA60" s="69">
        <v>0.22275800000000001</v>
      </c>
      <c r="AB60" s="69">
        <v>0.218391</v>
      </c>
      <c r="AC60" s="69">
        <v>0.214113</v>
      </c>
      <c r="AD60" s="69">
        <v>0.209893</v>
      </c>
      <c r="AE60" s="69">
        <v>0.20572599999999999</v>
      </c>
      <c r="AF60" s="69">
        <v>0.201546</v>
      </c>
      <c r="AG60" s="69">
        <v>0.19742399999999999</v>
      </c>
      <c r="AH60" s="69">
        <v>0.19338</v>
      </c>
      <c r="AI60" s="70">
        <v>-2.2880000000000001E-2</v>
      </c>
    </row>
    <row r="61" spans="1:35" ht="15" customHeight="1" x14ac:dyDescent="0.25">
      <c r="A61" s="14" t="s">
        <v>306</v>
      </c>
      <c r="B61" s="68" t="s">
        <v>74</v>
      </c>
      <c r="C61" s="69">
        <v>4.9792000000000003E-2</v>
      </c>
      <c r="D61" s="69">
        <v>4.7509999999999997E-2</v>
      </c>
      <c r="E61" s="69">
        <v>4.5474000000000001E-2</v>
      </c>
      <c r="F61" s="69">
        <v>4.3439999999999999E-2</v>
      </c>
      <c r="G61" s="69">
        <v>4.1515000000000003E-2</v>
      </c>
      <c r="H61" s="69">
        <v>3.9784E-2</v>
      </c>
      <c r="I61" s="69">
        <v>3.8285E-2</v>
      </c>
      <c r="J61" s="69">
        <v>3.7046000000000003E-2</v>
      </c>
      <c r="K61" s="69">
        <v>3.6032000000000002E-2</v>
      </c>
      <c r="L61" s="69">
        <v>3.5229000000000003E-2</v>
      </c>
      <c r="M61" s="69">
        <v>3.4590999999999997E-2</v>
      </c>
      <c r="N61" s="69">
        <v>3.4140999999999998E-2</v>
      </c>
      <c r="O61" s="69">
        <v>3.3635999999999999E-2</v>
      </c>
      <c r="P61" s="69">
        <v>3.3109E-2</v>
      </c>
      <c r="Q61" s="69">
        <v>3.2550999999999997E-2</v>
      </c>
      <c r="R61" s="69">
        <v>3.1981999999999997E-2</v>
      </c>
      <c r="S61" s="69">
        <v>3.1399000000000003E-2</v>
      </c>
      <c r="T61" s="69">
        <v>3.0811000000000002E-2</v>
      </c>
      <c r="U61" s="69">
        <v>3.0217999999999998E-2</v>
      </c>
      <c r="V61" s="69">
        <v>2.9628999999999999E-2</v>
      </c>
      <c r="W61" s="69">
        <v>2.9048999999999998E-2</v>
      </c>
      <c r="X61" s="69">
        <v>2.8466999999999999E-2</v>
      </c>
      <c r="Y61" s="69">
        <v>2.7909E-2</v>
      </c>
      <c r="Z61" s="69">
        <v>2.7366000000000001E-2</v>
      </c>
      <c r="AA61" s="69">
        <v>2.6849999999999999E-2</v>
      </c>
      <c r="AB61" s="69">
        <v>2.6370999999999999E-2</v>
      </c>
      <c r="AC61" s="69">
        <v>2.5919000000000001E-2</v>
      </c>
      <c r="AD61" s="69">
        <v>2.5492000000000001E-2</v>
      </c>
      <c r="AE61" s="69">
        <v>2.5087000000000002E-2</v>
      </c>
      <c r="AF61" s="69">
        <v>2.4698999999999999E-2</v>
      </c>
      <c r="AG61" s="69">
        <v>2.4320000000000001E-2</v>
      </c>
      <c r="AH61" s="69">
        <v>2.3954E-2</v>
      </c>
      <c r="AI61" s="70">
        <v>-2.3327000000000001E-2</v>
      </c>
    </row>
    <row r="62" spans="1:35" ht="15" customHeight="1" x14ac:dyDescent="0.25">
      <c r="A62" s="14" t="s">
        <v>305</v>
      </c>
      <c r="B62" s="68" t="s">
        <v>560</v>
      </c>
      <c r="C62" s="69">
        <v>7.639E-3</v>
      </c>
      <c r="D62" s="69">
        <v>7.6109999999999997E-3</v>
      </c>
      <c r="E62" s="69">
        <v>7.5989999999999999E-3</v>
      </c>
      <c r="F62" s="69">
        <v>7.5570000000000003E-3</v>
      </c>
      <c r="G62" s="69">
        <v>7.4999999999999997E-3</v>
      </c>
      <c r="H62" s="69">
        <v>7.4380000000000002E-3</v>
      </c>
      <c r="I62" s="69">
        <v>7.3769999999999999E-3</v>
      </c>
      <c r="J62" s="69">
        <v>7.3270000000000002E-3</v>
      </c>
      <c r="K62" s="69">
        <v>7.2830000000000004E-3</v>
      </c>
      <c r="L62" s="69">
        <v>7.2420000000000002E-3</v>
      </c>
      <c r="M62" s="69">
        <v>7.1980000000000004E-3</v>
      </c>
      <c r="N62" s="69">
        <v>7.156E-3</v>
      </c>
      <c r="O62" s="69">
        <v>7.1130000000000004E-3</v>
      </c>
      <c r="P62" s="69">
        <v>7.071E-3</v>
      </c>
      <c r="Q62" s="69">
        <v>7.0280000000000004E-3</v>
      </c>
      <c r="R62" s="69">
        <v>6.9870000000000002E-3</v>
      </c>
      <c r="S62" s="69">
        <v>6.9459999999999999E-3</v>
      </c>
      <c r="T62" s="69">
        <v>6.9059999999999998E-3</v>
      </c>
      <c r="U62" s="69">
        <v>6.8659999999999997E-3</v>
      </c>
      <c r="V62" s="69">
        <v>6.8269999999999997E-3</v>
      </c>
      <c r="W62" s="69">
        <v>6.7879999999999998E-3</v>
      </c>
      <c r="X62" s="69">
        <v>6.7479999999999997E-3</v>
      </c>
      <c r="Y62" s="69">
        <v>6.7089999999999997E-3</v>
      </c>
      <c r="Z62" s="69">
        <v>6.6699999999999997E-3</v>
      </c>
      <c r="AA62" s="69">
        <v>6.633E-3</v>
      </c>
      <c r="AB62" s="69">
        <v>6.5979999999999997E-3</v>
      </c>
      <c r="AC62" s="69">
        <v>6.5659999999999998E-3</v>
      </c>
      <c r="AD62" s="69">
        <v>6.5339999999999999E-3</v>
      </c>
      <c r="AE62" s="69">
        <v>6.5030000000000001E-3</v>
      </c>
      <c r="AF62" s="69">
        <v>6.4739999999999997E-3</v>
      </c>
      <c r="AG62" s="69">
        <v>6.4429999999999999E-3</v>
      </c>
      <c r="AH62" s="69">
        <v>6.4149999999999997E-3</v>
      </c>
      <c r="AI62" s="70">
        <v>-5.6169999999999996E-3</v>
      </c>
    </row>
    <row r="63" spans="1:35" ht="15" customHeight="1" x14ac:dyDescent="0.25">
      <c r="A63" s="14" t="s">
        <v>304</v>
      </c>
      <c r="B63" s="67" t="s">
        <v>25</v>
      </c>
      <c r="C63" s="71">
        <v>0.453737</v>
      </c>
      <c r="D63" s="71">
        <v>0.42991499999999999</v>
      </c>
      <c r="E63" s="71">
        <v>0.41282600000000003</v>
      </c>
      <c r="F63" s="71">
        <v>0.40254000000000001</v>
      </c>
      <c r="G63" s="71">
        <v>0.39175300000000002</v>
      </c>
      <c r="H63" s="71">
        <v>0.38107200000000002</v>
      </c>
      <c r="I63" s="71">
        <v>0.37082799999999999</v>
      </c>
      <c r="J63" s="71">
        <v>0.36169499999999999</v>
      </c>
      <c r="K63" s="71">
        <v>0.353435</v>
      </c>
      <c r="L63" s="71">
        <v>0.34572900000000001</v>
      </c>
      <c r="M63" s="71">
        <v>0.33835500000000002</v>
      </c>
      <c r="N63" s="71">
        <v>0.33151799999999998</v>
      </c>
      <c r="O63" s="71">
        <v>0.32475500000000002</v>
      </c>
      <c r="P63" s="71">
        <v>0.31820999999999999</v>
      </c>
      <c r="Q63" s="71">
        <v>0.31181399999999998</v>
      </c>
      <c r="R63" s="71">
        <v>0.30558999999999997</v>
      </c>
      <c r="S63" s="71">
        <v>0.29952299999999998</v>
      </c>
      <c r="T63" s="71">
        <v>0.29362199999999999</v>
      </c>
      <c r="U63" s="71">
        <v>0.28787299999999999</v>
      </c>
      <c r="V63" s="71">
        <v>0.28234399999999998</v>
      </c>
      <c r="W63" s="71">
        <v>0.27694200000000002</v>
      </c>
      <c r="X63" s="71">
        <v>0.271623</v>
      </c>
      <c r="Y63" s="71">
        <v>0.26646999999999998</v>
      </c>
      <c r="Z63" s="71">
        <v>0.26131100000000002</v>
      </c>
      <c r="AA63" s="71">
        <v>0.256241</v>
      </c>
      <c r="AB63" s="71">
        <v>0.25135999999999997</v>
      </c>
      <c r="AC63" s="71">
        <v>0.24659800000000001</v>
      </c>
      <c r="AD63" s="71">
        <v>0.241919</v>
      </c>
      <c r="AE63" s="71">
        <v>0.237317</v>
      </c>
      <c r="AF63" s="71">
        <v>0.23275000000000001</v>
      </c>
      <c r="AG63" s="71">
        <v>0.22825000000000001</v>
      </c>
      <c r="AH63" s="71">
        <v>0.22384299999999999</v>
      </c>
      <c r="AI63" s="72">
        <v>-2.2534999999999999E-2</v>
      </c>
    </row>
    <row r="65" spans="1:35" ht="15" customHeight="1" x14ac:dyDescent="0.25">
      <c r="B65" s="67" t="s">
        <v>83</v>
      </c>
    </row>
    <row r="66" spans="1:35" ht="15" customHeight="1" x14ac:dyDescent="0.25">
      <c r="A66" s="14" t="s">
        <v>303</v>
      </c>
      <c r="B66" s="68" t="s">
        <v>72</v>
      </c>
      <c r="C66" s="69">
        <v>0.31240099999999998</v>
      </c>
      <c r="D66" s="69">
        <v>0.297435</v>
      </c>
      <c r="E66" s="69">
        <v>0.28869600000000001</v>
      </c>
      <c r="F66" s="69">
        <v>0.28478599999999998</v>
      </c>
      <c r="G66" s="69">
        <v>0.280414</v>
      </c>
      <c r="H66" s="69">
        <v>0.27582400000000001</v>
      </c>
      <c r="I66" s="69">
        <v>0.27084399999999997</v>
      </c>
      <c r="J66" s="69">
        <v>0.26548300000000002</v>
      </c>
      <c r="K66" s="69">
        <v>0.260301</v>
      </c>
      <c r="L66" s="69">
        <v>0.25548900000000002</v>
      </c>
      <c r="M66" s="69">
        <v>0.25118499999999999</v>
      </c>
      <c r="N66" s="69">
        <v>0.24724699999999999</v>
      </c>
      <c r="O66" s="69">
        <v>0.24366099999999999</v>
      </c>
      <c r="P66" s="69">
        <v>0.24032500000000001</v>
      </c>
      <c r="Q66" s="69">
        <v>0.23716999999999999</v>
      </c>
      <c r="R66" s="69">
        <v>0.23405500000000001</v>
      </c>
      <c r="S66" s="69">
        <v>0.23104</v>
      </c>
      <c r="T66" s="69">
        <v>0.22806000000000001</v>
      </c>
      <c r="U66" s="69">
        <v>0.225137</v>
      </c>
      <c r="V66" s="69">
        <v>0.222327</v>
      </c>
      <c r="W66" s="69">
        <v>0.21953900000000001</v>
      </c>
      <c r="X66" s="69">
        <v>0.21682699999999999</v>
      </c>
      <c r="Y66" s="69">
        <v>0.214226</v>
      </c>
      <c r="Z66" s="69">
        <v>0.21160000000000001</v>
      </c>
      <c r="AA66" s="69">
        <v>0.209004</v>
      </c>
      <c r="AB66" s="69">
        <v>0.206459</v>
      </c>
      <c r="AC66" s="69">
        <v>0.204044</v>
      </c>
      <c r="AD66" s="69">
        <v>0.20170399999999999</v>
      </c>
      <c r="AE66" s="69">
        <v>0.19947000000000001</v>
      </c>
      <c r="AF66" s="69">
        <v>0.19728000000000001</v>
      </c>
      <c r="AG66" s="69">
        <v>0.195184</v>
      </c>
      <c r="AH66" s="69">
        <v>0.19312799999999999</v>
      </c>
      <c r="AI66" s="70">
        <v>-1.5394E-2</v>
      </c>
    </row>
    <row r="67" spans="1:35" ht="15" customHeight="1" x14ac:dyDescent="0.25">
      <c r="A67" s="14" t="s">
        <v>302</v>
      </c>
      <c r="B67" s="68" t="s">
        <v>74</v>
      </c>
      <c r="C67" s="69">
        <v>6.4906000000000005E-2</v>
      </c>
      <c r="D67" s="69">
        <v>6.2021E-2</v>
      </c>
      <c r="E67" s="69">
        <v>5.9671000000000002E-2</v>
      </c>
      <c r="F67" s="69">
        <v>5.7487000000000003E-2</v>
      </c>
      <c r="G67" s="69">
        <v>5.5444E-2</v>
      </c>
      <c r="H67" s="69">
        <v>5.3574999999999998E-2</v>
      </c>
      <c r="I67" s="69">
        <v>5.1819999999999998E-2</v>
      </c>
      <c r="J67" s="69">
        <v>5.0158000000000001E-2</v>
      </c>
      <c r="K67" s="69">
        <v>4.8641999999999998E-2</v>
      </c>
      <c r="L67" s="69">
        <v>4.7343999999999997E-2</v>
      </c>
      <c r="M67" s="69">
        <v>4.6276999999999999E-2</v>
      </c>
      <c r="N67" s="69">
        <v>4.5401999999999998E-2</v>
      </c>
      <c r="O67" s="69">
        <v>4.4502E-2</v>
      </c>
      <c r="P67" s="69">
        <v>4.3582000000000003E-2</v>
      </c>
      <c r="Q67" s="69">
        <v>4.2636E-2</v>
      </c>
      <c r="R67" s="69">
        <v>4.1653999999999997E-2</v>
      </c>
      <c r="S67" s="69">
        <v>4.0648999999999998E-2</v>
      </c>
      <c r="T67" s="69">
        <v>3.9628999999999998E-2</v>
      </c>
      <c r="U67" s="69">
        <v>3.8614000000000002E-2</v>
      </c>
      <c r="V67" s="69">
        <v>3.7613000000000001E-2</v>
      </c>
      <c r="W67" s="69">
        <v>3.6637999999999997E-2</v>
      </c>
      <c r="X67" s="69">
        <v>3.5699000000000002E-2</v>
      </c>
      <c r="Y67" s="69">
        <v>3.4809E-2</v>
      </c>
      <c r="Z67" s="69">
        <v>3.3973000000000003E-2</v>
      </c>
      <c r="AA67" s="69">
        <v>3.3189999999999997E-2</v>
      </c>
      <c r="AB67" s="69">
        <v>3.2471E-2</v>
      </c>
      <c r="AC67" s="69">
        <v>3.1820000000000001E-2</v>
      </c>
      <c r="AD67" s="69">
        <v>3.1227999999999999E-2</v>
      </c>
      <c r="AE67" s="69">
        <v>3.0683999999999999E-2</v>
      </c>
      <c r="AF67" s="69">
        <v>3.0179999999999998E-2</v>
      </c>
      <c r="AG67" s="69">
        <v>2.9704999999999999E-2</v>
      </c>
      <c r="AH67" s="69">
        <v>2.9252E-2</v>
      </c>
      <c r="AI67" s="70">
        <v>-2.5381999999999998E-2</v>
      </c>
    </row>
    <row r="68" spans="1:35" ht="15" customHeight="1" x14ac:dyDescent="0.25">
      <c r="A68" s="14" t="s">
        <v>301</v>
      </c>
      <c r="B68" s="68" t="s">
        <v>21</v>
      </c>
      <c r="C68" s="69">
        <v>1.6827999999999999E-2</v>
      </c>
      <c r="D68" s="69">
        <v>1.661E-2</v>
      </c>
      <c r="E68" s="69">
        <v>1.6393000000000001E-2</v>
      </c>
      <c r="F68" s="69">
        <v>1.6175999999999999E-2</v>
      </c>
      <c r="G68" s="69">
        <v>1.5952999999999998E-2</v>
      </c>
      <c r="H68" s="69">
        <v>1.5727000000000001E-2</v>
      </c>
      <c r="I68" s="69">
        <v>1.5495E-2</v>
      </c>
      <c r="J68" s="69">
        <v>1.5251000000000001E-2</v>
      </c>
      <c r="K68" s="69">
        <v>1.4991000000000001E-2</v>
      </c>
      <c r="L68" s="69">
        <v>1.4723E-2</v>
      </c>
      <c r="M68" s="69">
        <v>1.4447E-2</v>
      </c>
      <c r="N68" s="69">
        <v>1.4165000000000001E-2</v>
      </c>
      <c r="O68" s="69">
        <v>1.388E-2</v>
      </c>
      <c r="P68" s="69">
        <v>1.3592999999999999E-2</v>
      </c>
      <c r="Q68" s="69">
        <v>1.3346E-2</v>
      </c>
      <c r="R68" s="69">
        <v>1.3139E-2</v>
      </c>
      <c r="S68" s="69">
        <v>1.2971E-2</v>
      </c>
      <c r="T68" s="69">
        <v>1.2844E-2</v>
      </c>
      <c r="U68" s="69">
        <v>1.2756E-2</v>
      </c>
      <c r="V68" s="69">
        <v>1.2664E-2</v>
      </c>
      <c r="W68" s="69">
        <v>1.2566000000000001E-2</v>
      </c>
      <c r="X68" s="69">
        <v>1.2463E-2</v>
      </c>
      <c r="Y68" s="69">
        <v>1.2356000000000001E-2</v>
      </c>
      <c r="Z68" s="69">
        <v>1.2246E-2</v>
      </c>
      <c r="AA68" s="69">
        <v>1.2134000000000001E-2</v>
      </c>
      <c r="AB68" s="69">
        <v>1.2022E-2</v>
      </c>
      <c r="AC68" s="69">
        <v>1.1913999999999999E-2</v>
      </c>
      <c r="AD68" s="69">
        <v>1.1812E-2</v>
      </c>
      <c r="AE68" s="69">
        <v>1.1715E-2</v>
      </c>
      <c r="AF68" s="69">
        <v>1.1625E-2</v>
      </c>
      <c r="AG68" s="69">
        <v>1.1539000000000001E-2</v>
      </c>
      <c r="AH68" s="69">
        <v>1.1455999999999999E-2</v>
      </c>
      <c r="AI68" s="70">
        <v>-1.2326999999999999E-2</v>
      </c>
    </row>
    <row r="69" spans="1:35" ht="15" customHeight="1" x14ac:dyDescent="0.25">
      <c r="A69" s="14" t="s">
        <v>300</v>
      </c>
      <c r="B69" s="68" t="s">
        <v>585</v>
      </c>
      <c r="C69" s="69">
        <v>6.7835999999999994E-2</v>
      </c>
      <c r="D69" s="69">
        <v>6.9164000000000003E-2</v>
      </c>
      <c r="E69" s="69">
        <v>7.0792999999999995E-2</v>
      </c>
      <c r="F69" s="69">
        <v>7.2397000000000003E-2</v>
      </c>
      <c r="G69" s="69">
        <v>7.3911000000000004E-2</v>
      </c>
      <c r="H69" s="69">
        <v>7.5360999999999997E-2</v>
      </c>
      <c r="I69" s="69">
        <v>7.6716999999999994E-2</v>
      </c>
      <c r="J69" s="69">
        <v>7.7963000000000005E-2</v>
      </c>
      <c r="K69" s="69">
        <v>7.9182000000000002E-2</v>
      </c>
      <c r="L69" s="69">
        <v>8.0468999999999999E-2</v>
      </c>
      <c r="M69" s="69">
        <v>8.1850999999999993E-2</v>
      </c>
      <c r="N69" s="69">
        <v>8.3260000000000001E-2</v>
      </c>
      <c r="O69" s="69">
        <v>8.4766999999999995E-2</v>
      </c>
      <c r="P69" s="69">
        <v>8.6319000000000007E-2</v>
      </c>
      <c r="Q69" s="69">
        <v>8.7900000000000006E-2</v>
      </c>
      <c r="R69" s="69">
        <v>8.9469999999999994E-2</v>
      </c>
      <c r="S69" s="69">
        <v>9.1033000000000003E-2</v>
      </c>
      <c r="T69" s="69">
        <v>9.2574000000000004E-2</v>
      </c>
      <c r="U69" s="69">
        <v>9.4103999999999993E-2</v>
      </c>
      <c r="V69" s="69">
        <v>9.5626000000000003E-2</v>
      </c>
      <c r="W69" s="69">
        <v>9.7132999999999997E-2</v>
      </c>
      <c r="X69" s="69">
        <v>9.8637000000000002E-2</v>
      </c>
      <c r="Y69" s="69">
        <v>0.100151</v>
      </c>
      <c r="Z69" s="69">
        <v>0.101671</v>
      </c>
      <c r="AA69" s="69">
        <v>0.103202</v>
      </c>
      <c r="AB69" s="69">
        <v>0.104783</v>
      </c>
      <c r="AC69" s="69">
        <v>0.106431</v>
      </c>
      <c r="AD69" s="69">
        <v>0.10813399999999999</v>
      </c>
      <c r="AE69" s="69">
        <v>0.10988000000000001</v>
      </c>
      <c r="AF69" s="69">
        <v>0.11165600000000001</v>
      </c>
      <c r="AG69" s="69">
        <v>0.113457</v>
      </c>
      <c r="AH69" s="69">
        <v>0.11527</v>
      </c>
      <c r="AI69" s="70">
        <v>1.7250000000000001E-2</v>
      </c>
    </row>
    <row r="70" spans="1:35" ht="15" customHeight="1" x14ac:dyDescent="0.25">
      <c r="A70" s="14" t="s">
        <v>299</v>
      </c>
      <c r="B70" s="67" t="s">
        <v>25</v>
      </c>
      <c r="C70" s="71">
        <v>0.46197100000000002</v>
      </c>
      <c r="D70" s="71">
        <v>0.44523099999999999</v>
      </c>
      <c r="E70" s="71">
        <v>0.435554</v>
      </c>
      <c r="F70" s="71">
        <v>0.43084499999999998</v>
      </c>
      <c r="G70" s="71">
        <v>0.42572199999999999</v>
      </c>
      <c r="H70" s="71">
        <v>0.42048600000000003</v>
      </c>
      <c r="I70" s="71">
        <v>0.41487600000000002</v>
      </c>
      <c r="J70" s="71">
        <v>0.408854</v>
      </c>
      <c r="K70" s="71">
        <v>0.403115</v>
      </c>
      <c r="L70" s="71">
        <v>0.39802500000000002</v>
      </c>
      <c r="M70" s="71">
        <v>0.39376</v>
      </c>
      <c r="N70" s="71">
        <v>0.39007500000000001</v>
      </c>
      <c r="O70" s="71">
        <v>0.38680999999999999</v>
      </c>
      <c r="P70" s="71">
        <v>0.38381799999999999</v>
      </c>
      <c r="Q70" s="71">
        <v>0.38105099999999997</v>
      </c>
      <c r="R70" s="71">
        <v>0.37831799999999999</v>
      </c>
      <c r="S70" s="71">
        <v>0.37569399999999997</v>
      </c>
      <c r="T70" s="71">
        <v>0.37310700000000002</v>
      </c>
      <c r="U70" s="71">
        <v>0.370612</v>
      </c>
      <c r="V70" s="71">
        <v>0.36823</v>
      </c>
      <c r="W70" s="71">
        <v>0.36587599999999998</v>
      </c>
      <c r="X70" s="71">
        <v>0.36362699999999998</v>
      </c>
      <c r="Y70" s="71">
        <v>0.361543</v>
      </c>
      <c r="Z70" s="71">
        <v>0.35948999999999998</v>
      </c>
      <c r="AA70" s="71">
        <v>0.35753099999999999</v>
      </c>
      <c r="AB70" s="71">
        <v>0.35573500000000002</v>
      </c>
      <c r="AC70" s="71">
        <v>0.354209</v>
      </c>
      <c r="AD70" s="71">
        <v>0.35287800000000002</v>
      </c>
      <c r="AE70" s="71">
        <v>0.35174899999999998</v>
      </c>
      <c r="AF70" s="71">
        <v>0.35074100000000002</v>
      </c>
      <c r="AG70" s="71">
        <v>0.349885</v>
      </c>
      <c r="AH70" s="71">
        <v>0.34910600000000003</v>
      </c>
      <c r="AI70" s="72">
        <v>-8.9960000000000005E-3</v>
      </c>
    </row>
    <row r="72" spans="1:35" ht="15" customHeight="1" x14ac:dyDescent="0.25">
      <c r="A72" s="14" t="s">
        <v>298</v>
      </c>
      <c r="B72" s="68" t="s">
        <v>586</v>
      </c>
      <c r="C72" s="69">
        <v>0.52879699999999996</v>
      </c>
      <c r="D72" s="69">
        <v>0.493479</v>
      </c>
      <c r="E72" s="69">
        <v>0.46347100000000002</v>
      </c>
      <c r="F72" s="69">
        <v>0.45199499999999998</v>
      </c>
      <c r="G72" s="69">
        <v>0.44399</v>
      </c>
      <c r="H72" s="69">
        <v>0.437421</v>
      </c>
      <c r="I72" s="69">
        <v>0.43074099999999999</v>
      </c>
      <c r="J72" s="69">
        <v>0.42324299999999998</v>
      </c>
      <c r="K72" s="69">
        <v>0.415825</v>
      </c>
      <c r="L72" s="69">
        <v>0.40815299999999999</v>
      </c>
      <c r="M72" s="69">
        <v>0.40137800000000001</v>
      </c>
      <c r="N72" s="69">
        <v>0.39446799999999999</v>
      </c>
      <c r="O72" s="69">
        <v>0.38791999999999999</v>
      </c>
      <c r="P72" s="69">
        <v>0.38106299999999999</v>
      </c>
      <c r="Q72" s="69">
        <v>0.37458200000000003</v>
      </c>
      <c r="R72" s="69">
        <v>0.36795099999999997</v>
      </c>
      <c r="S72" s="69">
        <v>0.36135200000000001</v>
      </c>
      <c r="T72" s="69">
        <v>0.35462100000000002</v>
      </c>
      <c r="U72" s="69">
        <v>0.34834199999999998</v>
      </c>
      <c r="V72" s="69">
        <v>0.34240399999999999</v>
      </c>
      <c r="W72" s="69">
        <v>0.33671299999999998</v>
      </c>
      <c r="X72" s="69">
        <v>0.33171600000000001</v>
      </c>
      <c r="Y72" s="69">
        <v>0.32681100000000002</v>
      </c>
      <c r="Z72" s="69">
        <v>0.32247799999999999</v>
      </c>
      <c r="AA72" s="69">
        <v>0.31826599999999999</v>
      </c>
      <c r="AB72" s="69">
        <v>0.31390600000000002</v>
      </c>
      <c r="AC72" s="69">
        <v>0.309863</v>
      </c>
      <c r="AD72" s="69">
        <v>0.30609199999999998</v>
      </c>
      <c r="AE72" s="69">
        <v>0.30230000000000001</v>
      </c>
      <c r="AF72" s="69">
        <v>0.298429</v>
      </c>
      <c r="AG72" s="69">
        <v>0.294686</v>
      </c>
      <c r="AH72" s="69">
        <v>0.29077599999999998</v>
      </c>
      <c r="AI72" s="70">
        <v>-1.9106999999999999E-2</v>
      </c>
    </row>
    <row r="74" spans="1:35" ht="15" customHeight="1" x14ac:dyDescent="0.25">
      <c r="B74" s="67" t="s">
        <v>32</v>
      </c>
    </row>
    <row r="75" spans="1:35" ht="15" customHeight="1" x14ac:dyDescent="0.25">
      <c r="A75" s="14" t="s">
        <v>297</v>
      </c>
      <c r="B75" s="68" t="s">
        <v>84</v>
      </c>
      <c r="C75" s="69">
        <v>5.745959</v>
      </c>
      <c r="D75" s="69">
        <v>5.5588340000000001</v>
      </c>
      <c r="E75" s="69">
        <v>5.4015009999999997</v>
      </c>
      <c r="F75" s="69">
        <v>5.3643549999999998</v>
      </c>
      <c r="G75" s="69">
        <v>5.3250960000000003</v>
      </c>
      <c r="H75" s="69">
        <v>5.285736</v>
      </c>
      <c r="I75" s="69">
        <v>5.2401030000000004</v>
      </c>
      <c r="J75" s="69">
        <v>5.187379</v>
      </c>
      <c r="K75" s="69">
        <v>5.1354499999999996</v>
      </c>
      <c r="L75" s="69">
        <v>5.0862910000000001</v>
      </c>
      <c r="M75" s="69">
        <v>5.042516</v>
      </c>
      <c r="N75" s="69">
        <v>4.9983979999999999</v>
      </c>
      <c r="O75" s="69">
        <v>4.9570879999999997</v>
      </c>
      <c r="P75" s="69">
        <v>4.9166559999999997</v>
      </c>
      <c r="Q75" s="69">
        <v>4.877243</v>
      </c>
      <c r="R75" s="69">
        <v>4.8381699999999999</v>
      </c>
      <c r="S75" s="69">
        <v>4.8023379999999998</v>
      </c>
      <c r="T75" s="69">
        <v>4.7669889999999997</v>
      </c>
      <c r="U75" s="69">
        <v>4.7316240000000001</v>
      </c>
      <c r="V75" s="69">
        <v>4.697959</v>
      </c>
      <c r="W75" s="69">
        <v>4.6651530000000001</v>
      </c>
      <c r="X75" s="69">
        <v>4.6350850000000001</v>
      </c>
      <c r="Y75" s="69">
        <v>4.6059169999999998</v>
      </c>
      <c r="Z75" s="69">
        <v>4.5767100000000003</v>
      </c>
      <c r="AA75" s="69">
        <v>4.5488059999999999</v>
      </c>
      <c r="AB75" s="69">
        <v>4.5213970000000003</v>
      </c>
      <c r="AC75" s="69">
        <v>4.4947900000000001</v>
      </c>
      <c r="AD75" s="69">
        <v>4.4683999999999999</v>
      </c>
      <c r="AE75" s="69">
        <v>4.4431849999999997</v>
      </c>
      <c r="AF75" s="69">
        <v>4.4173549999999997</v>
      </c>
      <c r="AG75" s="69">
        <v>4.3923949999999996</v>
      </c>
      <c r="AH75" s="69">
        <v>4.3669440000000002</v>
      </c>
      <c r="AI75" s="70">
        <v>-8.8140000000000007E-3</v>
      </c>
    </row>
    <row r="76" spans="1:35" ht="15" customHeight="1" x14ac:dyDescent="0.25">
      <c r="A76" s="14" t="s">
        <v>296</v>
      </c>
      <c r="B76" s="68" t="s">
        <v>85</v>
      </c>
      <c r="C76" s="69">
        <v>0.83333599999999997</v>
      </c>
      <c r="D76" s="69">
        <v>0.74718399999999996</v>
      </c>
      <c r="E76" s="69">
        <v>0.869278</v>
      </c>
      <c r="F76" s="69">
        <v>0.88416300000000003</v>
      </c>
      <c r="G76" s="69">
        <v>0.89471299999999998</v>
      </c>
      <c r="H76" s="69">
        <v>0.90485499999999996</v>
      </c>
      <c r="I76" s="69">
        <v>0.91339700000000001</v>
      </c>
      <c r="J76" s="69">
        <v>0.92158600000000002</v>
      </c>
      <c r="K76" s="69">
        <v>0.93083800000000005</v>
      </c>
      <c r="L76" s="69">
        <v>0.94156099999999998</v>
      </c>
      <c r="M76" s="69">
        <v>0.95433100000000004</v>
      </c>
      <c r="N76" s="69">
        <v>0.96787299999999998</v>
      </c>
      <c r="O76" s="69">
        <v>0.98156299999999996</v>
      </c>
      <c r="P76" s="69">
        <v>0.99553899999999995</v>
      </c>
      <c r="Q76" s="69">
        <v>1.0098769999999999</v>
      </c>
      <c r="R76" s="69">
        <v>1.025091</v>
      </c>
      <c r="S76" s="69">
        <v>1.041717</v>
      </c>
      <c r="T76" s="69">
        <v>1.0591520000000001</v>
      </c>
      <c r="U76" s="69">
        <v>1.077259</v>
      </c>
      <c r="V76" s="69">
        <v>1.0957159999999999</v>
      </c>
      <c r="W76" s="69">
        <v>1.114085</v>
      </c>
      <c r="X76" s="69">
        <v>1.1325510000000001</v>
      </c>
      <c r="Y76" s="69">
        <v>1.151521</v>
      </c>
      <c r="Z76" s="69">
        <v>1.1705669999999999</v>
      </c>
      <c r="AA76" s="69">
        <v>1.1904330000000001</v>
      </c>
      <c r="AB76" s="69">
        <v>1.2108989999999999</v>
      </c>
      <c r="AC76" s="69">
        <v>1.2322900000000001</v>
      </c>
      <c r="AD76" s="69">
        <v>1.2545710000000001</v>
      </c>
      <c r="AE76" s="69">
        <v>1.2771330000000001</v>
      </c>
      <c r="AF76" s="69">
        <v>1.299874</v>
      </c>
      <c r="AG76" s="69">
        <v>1.3235319999999999</v>
      </c>
      <c r="AH76" s="69">
        <v>1.3479300000000001</v>
      </c>
      <c r="AI76" s="70">
        <v>1.5633000000000001E-2</v>
      </c>
    </row>
    <row r="77" spans="1:35" ht="15" customHeight="1" x14ac:dyDescent="0.25">
      <c r="A77" s="14" t="s">
        <v>295</v>
      </c>
      <c r="B77" s="68" t="s">
        <v>86</v>
      </c>
      <c r="C77" s="69">
        <v>1.7051940000000001</v>
      </c>
      <c r="D77" s="69">
        <v>1.7060090000000001</v>
      </c>
      <c r="E77" s="69">
        <v>1.7054339999999999</v>
      </c>
      <c r="F77" s="69">
        <v>1.706917</v>
      </c>
      <c r="G77" s="69">
        <v>1.7088620000000001</v>
      </c>
      <c r="H77" s="69">
        <v>1.7111240000000001</v>
      </c>
      <c r="I77" s="69">
        <v>1.712413</v>
      </c>
      <c r="J77" s="69">
        <v>1.712502</v>
      </c>
      <c r="K77" s="69">
        <v>1.7135480000000001</v>
      </c>
      <c r="L77" s="69">
        <v>1.7170989999999999</v>
      </c>
      <c r="M77" s="69">
        <v>1.723363</v>
      </c>
      <c r="N77" s="69">
        <v>1.728718</v>
      </c>
      <c r="O77" s="69">
        <v>1.734721</v>
      </c>
      <c r="P77" s="69">
        <v>1.74108</v>
      </c>
      <c r="Q77" s="69">
        <v>1.7473099999999999</v>
      </c>
      <c r="R77" s="69">
        <v>1.753614</v>
      </c>
      <c r="S77" s="69">
        <v>1.7607219999999999</v>
      </c>
      <c r="T77" s="69">
        <v>1.7675369999999999</v>
      </c>
      <c r="U77" s="69">
        <v>1.7735989999999999</v>
      </c>
      <c r="V77" s="69">
        <v>1.779226</v>
      </c>
      <c r="W77" s="69">
        <v>1.784619</v>
      </c>
      <c r="X77" s="69">
        <v>1.790062</v>
      </c>
      <c r="Y77" s="69">
        <v>1.7954349999999999</v>
      </c>
      <c r="Z77" s="69">
        <v>1.8009759999999999</v>
      </c>
      <c r="AA77" s="69">
        <v>1.807202</v>
      </c>
      <c r="AB77" s="69">
        <v>1.8143819999999999</v>
      </c>
      <c r="AC77" s="69">
        <v>1.8221769999999999</v>
      </c>
      <c r="AD77" s="69">
        <v>1.830697</v>
      </c>
      <c r="AE77" s="69">
        <v>1.8399970000000001</v>
      </c>
      <c r="AF77" s="69">
        <v>1.84962</v>
      </c>
      <c r="AG77" s="69">
        <v>1.8596280000000001</v>
      </c>
      <c r="AH77" s="69">
        <v>1.8699600000000001</v>
      </c>
      <c r="AI77" s="70">
        <v>2.98E-3</v>
      </c>
    </row>
    <row r="78" spans="1:35" ht="15" customHeight="1" x14ac:dyDescent="0.25">
      <c r="A78" s="14" t="s">
        <v>294</v>
      </c>
      <c r="B78" s="68" t="s">
        <v>87</v>
      </c>
      <c r="C78" s="69">
        <v>0.29492000000000002</v>
      </c>
      <c r="D78" s="69">
        <v>0.29291200000000001</v>
      </c>
      <c r="E78" s="69">
        <v>0.290989</v>
      </c>
      <c r="F78" s="69">
        <v>0.289051</v>
      </c>
      <c r="G78" s="69">
        <v>0.28698899999999999</v>
      </c>
      <c r="H78" s="69">
        <v>0.285078</v>
      </c>
      <c r="I78" s="69">
        <v>0.283356</v>
      </c>
      <c r="J78" s="69">
        <v>0.28176200000000001</v>
      </c>
      <c r="K78" s="69">
        <v>0.28028599999999998</v>
      </c>
      <c r="L78" s="69">
        <v>0.27900000000000003</v>
      </c>
      <c r="M78" s="69">
        <v>0.27792699999999998</v>
      </c>
      <c r="N78" s="69">
        <v>0.27714800000000001</v>
      </c>
      <c r="O78" s="69">
        <v>0.27677400000000002</v>
      </c>
      <c r="P78" s="69">
        <v>0.27668100000000001</v>
      </c>
      <c r="Q78" s="69">
        <v>0.27693699999999999</v>
      </c>
      <c r="R78" s="69">
        <v>0.27755800000000003</v>
      </c>
      <c r="S78" s="69">
        <v>0.27854200000000001</v>
      </c>
      <c r="T78" s="69">
        <v>0.27982099999999999</v>
      </c>
      <c r="U78" s="69">
        <v>0.28137400000000001</v>
      </c>
      <c r="V78" s="69">
        <v>0.28320899999999999</v>
      </c>
      <c r="W78" s="69">
        <v>0.28528199999999998</v>
      </c>
      <c r="X78" s="69">
        <v>0.28763300000000003</v>
      </c>
      <c r="Y78" s="69">
        <v>0.29026200000000002</v>
      </c>
      <c r="Z78" s="69">
        <v>0.29314200000000001</v>
      </c>
      <c r="AA78" s="69">
        <v>0.29601499999999997</v>
      </c>
      <c r="AB78" s="69">
        <v>0.29890600000000001</v>
      </c>
      <c r="AC78" s="69">
        <v>0.30181799999999998</v>
      </c>
      <c r="AD78" s="69">
        <v>0.30473600000000001</v>
      </c>
      <c r="AE78" s="69">
        <v>0.30763800000000002</v>
      </c>
      <c r="AF78" s="69">
        <v>0.31049599999999999</v>
      </c>
      <c r="AG78" s="69">
        <v>0.31329699999999999</v>
      </c>
      <c r="AH78" s="69">
        <v>0.31602799999999998</v>
      </c>
      <c r="AI78" s="70">
        <v>2.232E-3</v>
      </c>
    </row>
    <row r="79" spans="1:35" ht="15" customHeight="1" x14ac:dyDescent="0.25">
      <c r="A79" s="14" t="s">
        <v>293</v>
      </c>
      <c r="B79" s="68" t="s">
        <v>88</v>
      </c>
      <c r="C79" s="69">
        <v>0.17297000000000001</v>
      </c>
      <c r="D79" s="69">
        <v>0.17285300000000001</v>
      </c>
      <c r="E79" s="69">
        <v>0.17281099999999999</v>
      </c>
      <c r="F79" s="69">
        <v>0.172815</v>
      </c>
      <c r="G79" s="69">
        <v>0.17280400000000001</v>
      </c>
      <c r="H79" s="69">
        <v>0.17277699999999999</v>
      </c>
      <c r="I79" s="69">
        <v>0.17274800000000001</v>
      </c>
      <c r="J79" s="69">
        <v>0.17266400000000001</v>
      </c>
      <c r="K79" s="69">
        <v>0.172514</v>
      </c>
      <c r="L79" s="69">
        <v>0.17235800000000001</v>
      </c>
      <c r="M79" s="69">
        <v>0.17224</v>
      </c>
      <c r="N79" s="69">
        <v>0.172177</v>
      </c>
      <c r="O79" s="69">
        <v>0.172204</v>
      </c>
      <c r="P79" s="69">
        <v>0.17227500000000001</v>
      </c>
      <c r="Q79" s="69">
        <v>0.17251</v>
      </c>
      <c r="R79" s="69">
        <v>0.172875</v>
      </c>
      <c r="S79" s="69">
        <v>0.17337900000000001</v>
      </c>
      <c r="T79" s="69">
        <v>0.17399600000000001</v>
      </c>
      <c r="U79" s="69">
        <v>0.17472299999999999</v>
      </c>
      <c r="V79" s="69">
        <v>0.175453</v>
      </c>
      <c r="W79" s="69">
        <v>0.176181</v>
      </c>
      <c r="X79" s="69">
        <v>0.176924</v>
      </c>
      <c r="Y79" s="69">
        <v>0.17768200000000001</v>
      </c>
      <c r="Z79" s="69">
        <v>0.178453</v>
      </c>
      <c r="AA79" s="69">
        <v>0.17924799999999999</v>
      </c>
      <c r="AB79" s="69">
        <v>0.18007999999999999</v>
      </c>
      <c r="AC79" s="69">
        <v>0.180953</v>
      </c>
      <c r="AD79" s="69">
        <v>0.18185999999999999</v>
      </c>
      <c r="AE79" s="69">
        <v>0.18279100000000001</v>
      </c>
      <c r="AF79" s="69">
        <v>0.18373100000000001</v>
      </c>
      <c r="AG79" s="69">
        <v>0.184668</v>
      </c>
      <c r="AH79" s="69">
        <v>0.18559200000000001</v>
      </c>
      <c r="AI79" s="70">
        <v>2.2750000000000001E-3</v>
      </c>
    </row>
    <row r="80" spans="1:35" ht="15" customHeight="1" x14ac:dyDescent="0.25">
      <c r="A80" s="14" t="s">
        <v>292</v>
      </c>
      <c r="B80" s="68" t="s">
        <v>89</v>
      </c>
      <c r="C80" s="69">
        <v>0.246619</v>
      </c>
      <c r="D80" s="69">
        <v>0.25142799999999998</v>
      </c>
      <c r="E80" s="69">
        <v>0.25545400000000001</v>
      </c>
      <c r="F80" s="69">
        <v>0.25920300000000002</v>
      </c>
      <c r="G80" s="69">
        <v>0.26281599999999999</v>
      </c>
      <c r="H80" s="69">
        <v>0.26619599999999999</v>
      </c>
      <c r="I80" s="69">
        <v>0.269231</v>
      </c>
      <c r="J80" s="69">
        <v>0.27188800000000002</v>
      </c>
      <c r="K80" s="69">
        <v>0.27459299999999998</v>
      </c>
      <c r="L80" s="69">
        <v>0.277615</v>
      </c>
      <c r="M80" s="69">
        <v>0.28100700000000001</v>
      </c>
      <c r="N80" s="69">
        <v>0.28436800000000001</v>
      </c>
      <c r="O80" s="69">
        <v>0.28780800000000001</v>
      </c>
      <c r="P80" s="69">
        <v>0.29116500000000001</v>
      </c>
      <c r="Q80" s="69">
        <v>0.29456399999999999</v>
      </c>
      <c r="R80" s="69">
        <v>0.29819600000000002</v>
      </c>
      <c r="S80" s="69">
        <v>0.30208699999999999</v>
      </c>
      <c r="T80" s="69">
        <v>0.306033</v>
      </c>
      <c r="U80" s="69">
        <v>0.30987199999999998</v>
      </c>
      <c r="V80" s="69">
        <v>0.31367499999999998</v>
      </c>
      <c r="W80" s="69">
        <v>0.31747599999999998</v>
      </c>
      <c r="X80" s="69">
        <v>0.321239</v>
      </c>
      <c r="Y80" s="69">
        <v>0.32497300000000001</v>
      </c>
      <c r="Z80" s="69">
        <v>0.32868999999999998</v>
      </c>
      <c r="AA80" s="69">
        <v>0.33250200000000002</v>
      </c>
      <c r="AB80" s="69">
        <v>0.33641199999999999</v>
      </c>
      <c r="AC80" s="69">
        <v>0.340341</v>
      </c>
      <c r="AD80" s="69">
        <v>0.34434700000000001</v>
      </c>
      <c r="AE80" s="69">
        <v>0.34843800000000003</v>
      </c>
      <c r="AF80" s="69">
        <v>0.35244599999999998</v>
      </c>
      <c r="AG80" s="69">
        <v>0.356574</v>
      </c>
      <c r="AH80" s="69">
        <v>0.36083199999999999</v>
      </c>
      <c r="AI80" s="70">
        <v>1.2352E-2</v>
      </c>
    </row>
    <row r="81" spans="1:35" ht="15" customHeight="1" x14ac:dyDescent="0.25">
      <c r="A81" s="14" t="s">
        <v>291</v>
      </c>
      <c r="B81" s="68" t="s">
        <v>90</v>
      </c>
      <c r="C81" s="69">
        <v>6.8360000000000004E-2</v>
      </c>
      <c r="D81" s="69">
        <v>6.8029999999999993E-2</v>
      </c>
      <c r="E81" s="69">
        <v>6.7739999999999995E-2</v>
      </c>
      <c r="F81" s="69">
        <v>6.7468E-2</v>
      </c>
      <c r="G81" s="69">
        <v>6.7178000000000002E-2</v>
      </c>
      <c r="H81" s="69">
        <v>6.6859000000000002E-2</v>
      </c>
      <c r="I81" s="69">
        <v>6.6514000000000004E-2</v>
      </c>
      <c r="J81" s="69">
        <v>6.6131999999999996E-2</v>
      </c>
      <c r="K81" s="69">
        <v>6.5716999999999998E-2</v>
      </c>
      <c r="L81" s="69">
        <v>6.5323000000000006E-2</v>
      </c>
      <c r="M81" s="69">
        <v>6.4953999999999998E-2</v>
      </c>
      <c r="N81" s="69">
        <v>6.4618999999999996E-2</v>
      </c>
      <c r="O81" s="69">
        <v>6.4327999999999996E-2</v>
      </c>
      <c r="P81" s="69">
        <v>6.4057000000000003E-2</v>
      </c>
      <c r="Q81" s="69">
        <v>6.3819000000000001E-2</v>
      </c>
      <c r="R81" s="69">
        <v>6.3617000000000007E-2</v>
      </c>
      <c r="S81" s="69">
        <v>6.3450000000000006E-2</v>
      </c>
      <c r="T81" s="69">
        <v>6.3310000000000005E-2</v>
      </c>
      <c r="U81" s="69">
        <v>6.3197000000000003E-2</v>
      </c>
      <c r="V81" s="69">
        <v>6.3112000000000001E-2</v>
      </c>
      <c r="W81" s="69">
        <v>6.3052999999999998E-2</v>
      </c>
      <c r="X81" s="69">
        <v>6.3029000000000002E-2</v>
      </c>
      <c r="Y81" s="69">
        <v>6.3046000000000005E-2</v>
      </c>
      <c r="Z81" s="69">
        <v>6.3103000000000006E-2</v>
      </c>
      <c r="AA81" s="69">
        <v>6.3210000000000002E-2</v>
      </c>
      <c r="AB81" s="69">
        <v>6.3376000000000002E-2</v>
      </c>
      <c r="AC81" s="69">
        <v>6.3605999999999996E-2</v>
      </c>
      <c r="AD81" s="69">
        <v>6.3895999999999994E-2</v>
      </c>
      <c r="AE81" s="69">
        <v>6.4237000000000002E-2</v>
      </c>
      <c r="AF81" s="69">
        <v>6.4581E-2</v>
      </c>
      <c r="AG81" s="69">
        <v>6.4924999999999997E-2</v>
      </c>
      <c r="AH81" s="69">
        <v>6.5268000000000007E-2</v>
      </c>
      <c r="AI81" s="70">
        <v>-1.4920000000000001E-3</v>
      </c>
    </row>
    <row r="82" spans="1:35" ht="15" customHeight="1" x14ac:dyDescent="0.25">
      <c r="A82" s="14" t="s">
        <v>290</v>
      </c>
      <c r="B82" s="68" t="s">
        <v>91</v>
      </c>
      <c r="C82" s="69">
        <v>0.25607799999999997</v>
      </c>
      <c r="D82" s="69">
        <v>0.238674</v>
      </c>
      <c r="E82" s="69">
        <v>0.230633</v>
      </c>
      <c r="F82" s="69">
        <v>0.22591900000000001</v>
      </c>
      <c r="G82" s="69">
        <v>0.22253600000000001</v>
      </c>
      <c r="H82" s="69">
        <v>0.22065299999999999</v>
      </c>
      <c r="I82" s="69">
        <v>0.21936</v>
      </c>
      <c r="J82" s="69">
        <v>0.21795200000000001</v>
      </c>
      <c r="K82" s="69">
        <v>0.21713199999999999</v>
      </c>
      <c r="L82" s="69">
        <v>0.21668100000000001</v>
      </c>
      <c r="M82" s="69">
        <v>0.216951</v>
      </c>
      <c r="N82" s="69">
        <v>0.204369</v>
      </c>
      <c r="O82" s="69">
        <v>0.19517300000000001</v>
      </c>
      <c r="P82" s="69">
        <v>0.18981700000000001</v>
      </c>
      <c r="Q82" s="69">
        <v>0.188365</v>
      </c>
      <c r="R82" s="69">
        <v>0.187919</v>
      </c>
      <c r="S82" s="69">
        <v>0.188502</v>
      </c>
      <c r="T82" s="69">
        <v>0.189472</v>
      </c>
      <c r="U82" s="69">
        <v>0.19054099999999999</v>
      </c>
      <c r="V82" s="69">
        <v>0.191688</v>
      </c>
      <c r="W82" s="69">
        <v>0.19289999999999999</v>
      </c>
      <c r="X82" s="69">
        <v>0.19082099999999999</v>
      </c>
      <c r="Y82" s="69">
        <v>0.18937000000000001</v>
      </c>
      <c r="Z82" s="69">
        <v>0.18845899999999999</v>
      </c>
      <c r="AA82" s="69">
        <v>0.18804999999999999</v>
      </c>
      <c r="AB82" s="69">
        <v>0.18776100000000001</v>
      </c>
      <c r="AC82" s="69">
        <v>0.18750900000000001</v>
      </c>
      <c r="AD82" s="69">
        <v>0.187333</v>
      </c>
      <c r="AE82" s="69">
        <v>0.18723300000000001</v>
      </c>
      <c r="AF82" s="69">
        <v>0.187113</v>
      </c>
      <c r="AG82" s="69">
        <v>0.187113</v>
      </c>
      <c r="AH82" s="69">
        <v>0.18725700000000001</v>
      </c>
      <c r="AI82" s="70">
        <v>-1.0045999999999999E-2</v>
      </c>
    </row>
    <row r="83" spans="1:35" ht="15" customHeight="1" x14ac:dyDescent="0.25">
      <c r="A83" s="14" t="s">
        <v>289</v>
      </c>
      <c r="B83" s="68" t="s">
        <v>92</v>
      </c>
      <c r="C83" s="69">
        <v>3.5947E-2</v>
      </c>
      <c r="D83" s="69">
        <v>3.6197E-2</v>
      </c>
      <c r="E83" s="69">
        <v>3.6471999999999997E-2</v>
      </c>
      <c r="F83" s="69">
        <v>3.6762000000000003E-2</v>
      </c>
      <c r="G83" s="69">
        <v>3.705E-2</v>
      </c>
      <c r="H83" s="69">
        <v>3.7331000000000003E-2</v>
      </c>
      <c r="I83" s="69">
        <v>3.7606000000000001E-2</v>
      </c>
      <c r="J83" s="69">
        <v>3.7866999999999998E-2</v>
      </c>
      <c r="K83" s="69">
        <v>3.8110999999999999E-2</v>
      </c>
      <c r="L83" s="69">
        <v>3.8351999999999997E-2</v>
      </c>
      <c r="M83" s="69">
        <v>3.8591E-2</v>
      </c>
      <c r="N83" s="69">
        <v>3.8850999999999997E-2</v>
      </c>
      <c r="O83" s="69">
        <v>3.9122999999999998E-2</v>
      </c>
      <c r="P83" s="69">
        <v>3.9390000000000001E-2</v>
      </c>
      <c r="Q83" s="69">
        <v>3.9660000000000001E-2</v>
      </c>
      <c r="R83" s="69">
        <v>3.9932000000000002E-2</v>
      </c>
      <c r="S83" s="69">
        <v>4.0209000000000002E-2</v>
      </c>
      <c r="T83" s="69">
        <v>4.0480000000000002E-2</v>
      </c>
      <c r="U83" s="69">
        <v>4.0745999999999997E-2</v>
      </c>
      <c r="V83" s="69">
        <v>4.1008999999999997E-2</v>
      </c>
      <c r="W83" s="69">
        <v>4.1266999999999998E-2</v>
      </c>
      <c r="X83" s="69">
        <v>4.1523999999999998E-2</v>
      </c>
      <c r="Y83" s="69">
        <v>4.1780999999999999E-2</v>
      </c>
      <c r="Z83" s="69">
        <v>4.2036999999999998E-2</v>
      </c>
      <c r="AA83" s="69">
        <v>4.2294999999999999E-2</v>
      </c>
      <c r="AB83" s="69">
        <v>4.2561000000000002E-2</v>
      </c>
      <c r="AC83" s="69">
        <v>4.2834999999999998E-2</v>
      </c>
      <c r="AD83" s="69">
        <v>4.3117000000000003E-2</v>
      </c>
      <c r="AE83" s="69">
        <v>4.3404999999999999E-2</v>
      </c>
      <c r="AF83" s="69">
        <v>4.3693999999999997E-2</v>
      </c>
      <c r="AG83" s="69">
        <v>4.3985000000000003E-2</v>
      </c>
      <c r="AH83" s="69">
        <v>4.4276000000000003E-2</v>
      </c>
      <c r="AI83" s="70">
        <v>6.7450000000000001E-3</v>
      </c>
    </row>
    <row r="84" spans="1:35" ht="15" customHeight="1" x14ac:dyDescent="0.25">
      <c r="A84" s="14" t="s">
        <v>288</v>
      </c>
      <c r="B84" s="68" t="s">
        <v>93</v>
      </c>
      <c r="C84" s="69">
        <v>2.5829999999999999E-2</v>
      </c>
      <c r="D84" s="69">
        <v>2.6224999999999998E-2</v>
      </c>
      <c r="E84" s="69">
        <v>2.6627999999999999E-2</v>
      </c>
      <c r="F84" s="69">
        <v>2.7030999999999999E-2</v>
      </c>
      <c r="G84" s="69">
        <v>2.7424E-2</v>
      </c>
      <c r="H84" s="69">
        <v>2.7799999999999998E-2</v>
      </c>
      <c r="I84" s="69">
        <v>2.8163000000000001E-2</v>
      </c>
      <c r="J84" s="69">
        <v>2.8500999999999999E-2</v>
      </c>
      <c r="K84" s="69">
        <v>2.8812999999999998E-2</v>
      </c>
      <c r="L84" s="69">
        <v>2.9156999999999999E-2</v>
      </c>
      <c r="M84" s="69">
        <v>2.9534000000000001E-2</v>
      </c>
      <c r="N84" s="69">
        <v>2.9949E-2</v>
      </c>
      <c r="O84" s="69">
        <v>3.0408999999999999E-2</v>
      </c>
      <c r="P84" s="69">
        <v>3.0903E-2</v>
      </c>
      <c r="Q84" s="69">
        <v>3.1439000000000002E-2</v>
      </c>
      <c r="R84" s="69">
        <v>3.202E-2</v>
      </c>
      <c r="S84" s="69">
        <v>3.2600999999999998E-2</v>
      </c>
      <c r="T84" s="69">
        <v>3.3174000000000002E-2</v>
      </c>
      <c r="U84" s="69">
        <v>3.3741E-2</v>
      </c>
      <c r="V84" s="69">
        <v>3.4303E-2</v>
      </c>
      <c r="W84" s="69">
        <v>3.4858E-2</v>
      </c>
      <c r="X84" s="69">
        <v>3.5409999999999997E-2</v>
      </c>
      <c r="Y84" s="69">
        <v>3.5959999999999999E-2</v>
      </c>
      <c r="Z84" s="69">
        <v>3.6506999999999998E-2</v>
      </c>
      <c r="AA84" s="69">
        <v>3.7053999999999997E-2</v>
      </c>
      <c r="AB84" s="69">
        <v>3.7602999999999998E-2</v>
      </c>
      <c r="AC84" s="69">
        <v>3.8157999999999997E-2</v>
      </c>
      <c r="AD84" s="69">
        <v>3.8714999999999999E-2</v>
      </c>
      <c r="AE84" s="69">
        <v>3.9274999999999997E-2</v>
      </c>
      <c r="AF84" s="69">
        <v>3.9835000000000002E-2</v>
      </c>
      <c r="AG84" s="69">
        <v>4.0392999999999998E-2</v>
      </c>
      <c r="AH84" s="69">
        <v>4.0947999999999998E-2</v>
      </c>
      <c r="AI84" s="70">
        <v>1.4973999999999999E-2</v>
      </c>
    </row>
    <row r="85" spans="1:35" ht="15" customHeight="1" x14ac:dyDescent="0.25">
      <c r="A85" s="14" t="s">
        <v>287</v>
      </c>
      <c r="B85" s="68" t="s">
        <v>94</v>
      </c>
      <c r="C85" s="69">
        <v>0.20809900000000001</v>
      </c>
      <c r="D85" s="69">
        <v>0.20491000000000001</v>
      </c>
      <c r="E85" s="69">
        <v>0.201547</v>
      </c>
      <c r="F85" s="69">
        <v>0.19853000000000001</v>
      </c>
      <c r="G85" s="69">
        <v>0.196103</v>
      </c>
      <c r="H85" s="69">
        <v>0.194246</v>
      </c>
      <c r="I85" s="69">
        <v>0.19289700000000001</v>
      </c>
      <c r="J85" s="69">
        <v>0.192084</v>
      </c>
      <c r="K85" s="69">
        <v>0.19211300000000001</v>
      </c>
      <c r="L85" s="69">
        <v>0.19303300000000001</v>
      </c>
      <c r="M85" s="69">
        <v>0.19489699999999999</v>
      </c>
      <c r="N85" s="69">
        <v>0.19735900000000001</v>
      </c>
      <c r="O85" s="69">
        <v>0.200352</v>
      </c>
      <c r="P85" s="69">
        <v>0.203707</v>
      </c>
      <c r="Q85" s="69">
        <v>0.20747399999999999</v>
      </c>
      <c r="R85" s="69">
        <v>0.21160300000000001</v>
      </c>
      <c r="S85" s="69">
        <v>0.21613099999999999</v>
      </c>
      <c r="T85" s="69">
        <v>0.22081899999999999</v>
      </c>
      <c r="U85" s="69">
        <v>0.225497</v>
      </c>
      <c r="V85" s="69">
        <v>0.23012199999999999</v>
      </c>
      <c r="W85" s="69">
        <v>0.234572</v>
      </c>
      <c r="X85" s="69">
        <v>0.23868300000000001</v>
      </c>
      <c r="Y85" s="69">
        <v>0.24230299999999999</v>
      </c>
      <c r="Z85" s="69">
        <v>0.245417</v>
      </c>
      <c r="AA85" s="69">
        <v>0.24831300000000001</v>
      </c>
      <c r="AB85" s="69">
        <v>0.251226</v>
      </c>
      <c r="AC85" s="69">
        <v>0.25410300000000002</v>
      </c>
      <c r="AD85" s="69">
        <v>0.25697900000000001</v>
      </c>
      <c r="AE85" s="69">
        <v>0.25985399999999997</v>
      </c>
      <c r="AF85" s="69">
        <v>0.26257799999999998</v>
      </c>
      <c r="AG85" s="69">
        <v>0.26533400000000001</v>
      </c>
      <c r="AH85" s="69">
        <v>0.26816000000000001</v>
      </c>
      <c r="AI85" s="70">
        <v>8.2129999999999998E-3</v>
      </c>
    </row>
    <row r="86" spans="1:35" ht="15" customHeight="1" x14ac:dyDescent="0.25">
      <c r="A86" s="14" t="s">
        <v>286</v>
      </c>
      <c r="B86" s="68" t="s">
        <v>95</v>
      </c>
      <c r="C86" s="69">
        <v>8.7332000000000007E-2</v>
      </c>
      <c r="D86" s="69">
        <v>8.4884000000000001E-2</v>
      </c>
      <c r="E86" s="69">
        <v>8.2340999999999998E-2</v>
      </c>
      <c r="F86" s="69">
        <v>7.9894000000000007E-2</v>
      </c>
      <c r="G86" s="69">
        <v>7.7626000000000001E-2</v>
      </c>
      <c r="H86" s="69">
        <v>7.5514999999999999E-2</v>
      </c>
      <c r="I86" s="69">
        <v>7.3508000000000004E-2</v>
      </c>
      <c r="J86" s="69">
        <v>7.1618000000000001E-2</v>
      </c>
      <c r="K86" s="69">
        <v>6.9938E-2</v>
      </c>
      <c r="L86" s="69">
        <v>6.8474999999999994E-2</v>
      </c>
      <c r="M86" s="69">
        <v>6.7226999999999995E-2</v>
      </c>
      <c r="N86" s="69">
        <v>6.6047999999999996E-2</v>
      </c>
      <c r="O86" s="69">
        <v>6.4908999999999994E-2</v>
      </c>
      <c r="P86" s="69">
        <v>6.3753000000000004E-2</v>
      </c>
      <c r="Q86" s="69">
        <v>6.2581999999999999E-2</v>
      </c>
      <c r="R86" s="69">
        <v>6.1377000000000001E-2</v>
      </c>
      <c r="S86" s="69">
        <v>6.0141E-2</v>
      </c>
      <c r="T86" s="69">
        <v>5.8805999999999997E-2</v>
      </c>
      <c r="U86" s="69">
        <v>5.7480000000000003E-2</v>
      </c>
      <c r="V86" s="69">
        <v>5.6174000000000002E-2</v>
      </c>
      <c r="W86" s="69">
        <v>5.4871999999999997E-2</v>
      </c>
      <c r="X86" s="69">
        <v>5.3555999999999999E-2</v>
      </c>
      <c r="Y86" s="69">
        <v>5.2220000000000003E-2</v>
      </c>
      <c r="Z86" s="69">
        <v>5.0855999999999998E-2</v>
      </c>
      <c r="AA86" s="69">
        <v>4.9487999999999997E-2</v>
      </c>
      <c r="AB86" s="69">
        <v>4.8106000000000003E-2</v>
      </c>
      <c r="AC86" s="69">
        <v>4.6677999999999997E-2</v>
      </c>
      <c r="AD86" s="69">
        <v>4.5201999999999999E-2</v>
      </c>
      <c r="AE86" s="69">
        <v>4.3657000000000001E-2</v>
      </c>
      <c r="AF86" s="69">
        <v>4.2019000000000001E-2</v>
      </c>
      <c r="AG86" s="69">
        <v>4.0279000000000002E-2</v>
      </c>
      <c r="AH86" s="69">
        <v>3.8433000000000002E-2</v>
      </c>
      <c r="AI86" s="70">
        <v>-2.613E-2</v>
      </c>
    </row>
    <row r="87" spans="1:35" ht="15" customHeight="1" x14ac:dyDescent="0.25">
      <c r="A87" s="14" t="s">
        <v>285</v>
      </c>
      <c r="B87" s="68" t="s">
        <v>96</v>
      </c>
      <c r="C87" s="69">
        <v>8.7068000000000006E-2</v>
      </c>
      <c r="D87" s="69">
        <v>8.2987000000000005E-2</v>
      </c>
      <c r="E87" s="69">
        <v>8.1164E-2</v>
      </c>
      <c r="F87" s="69">
        <v>8.1587999999999994E-2</v>
      </c>
      <c r="G87" s="69">
        <v>8.1943000000000002E-2</v>
      </c>
      <c r="H87" s="69">
        <v>8.2263000000000003E-2</v>
      </c>
      <c r="I87" s="69">
        <v>8.2458000000000004E-2</v>
      </c>
      <c r="J87" s="69">
        <v>8.2499000000000003E-2</v>
      </c>
      <c r="K87" s="69">
        <v>8.2558999999999994E-2</v>
      </c>
      <c r="L87" s="69">
        <v>8.2583000000000004E-2</v>
      </c>
      <c r="M87" s="69">
        <v>8.2600000000000007E-2</v>
      </c>
      <c r="N87" s="69">
        <v>8.2483000000000001E-2</v>
      </c>
      <c r="O87" s="69">
        <v>8.2255999999999996E-2</v>
      </c>
      <c r="P87" s="69">
        <v>8.1868999999999997E-2</v>
      </c>
      <c r="Q87" s="69">
        <v>8.1268000000000007E-2</v>
      </c>
      <c r="R87" s="69">
        <v>8.0462000000000006E-2</v>
      </c>
      <c r="S87" s="69">
        <v>7.9533000000000006E-2</v>
      </c>
      <c r="T87" s="69">
        <v>7.8470999999999999E-2</v>
      </c>
      <c r="U87" s="69">
        <v>7.7273999999999995E-2</v>
      </c>
      <c r="V87" s="69">
        <v>7.5981000000000007E-2</v>
      </c>
      <c r="W87" s="69">
        <v>7.4656E-2</v>
      </c>
      <c r="X87" s="69">
        <v>7.3380000000000001E-2</v>
      </c>
      <c r="Y87" s="69">
        <v>7.2177000000000005E-2</v>
      </c>
      <c r="Z87" s="69">
        <v>7.1001999999999996E-2</v>
      </c>
      <c r="AA87" s="69">
        <v>6.9940000000000002E-2</v>
      </c>
      <c r="AB87" s="69">
        <v>6.8989999999999996E-2</v>
      </c>
      <c r="AC87" s="69">
        <v>6.8157999999999996E-2</v>
      </c>
      <c r="AD87" s="69">
        <v>6.7432000000000006E-2</v>
      </c>
      <c r="AE87" s="69">
        <v>6.6829E-2</v>
      </c>
      <c r="AF87" s="69">
        <v>6.6321000000000005E-2</v>
      </c>
      <c r="AG87" s="69">
        <v>6.5929000000000001E-2</v>
      </c>
      <c r="AH87" s="69">
        <v>6.5629000000000007E-2</v>
      </c>
      <c r="AI87" s="70">
        <v>-9.077E-3</v>
      </c>
    </row>
    <row r="88" spans="1:35" ht="15" customHeight="1" x14ac:dyDescent="0.25">
      <c r="A88" s="14" t="s">
        <v>284</v>
      </c>
      <c r="B88" s="68" t="s">
        <v>587</v>
      </c>
      <c r="C88" s="69">
        <v>1.8038179999999999</v>
      </c>
      <c r="D88" s="69">
        <v>1.8396030000000001</v>
      </c>
      <c r="E88" s="69">
        <v>1.866943</v>
      </c>
      <c r="F88" s="69">
        <v>1.8755930000000001</v>
      </c>
      <c r="G88" s="69">
        <v>1.8808830000000001</v>
      </c>
      <c r="H88" s="69">
        <v>1.886236</v>
      </c>
      <c r="I88" s="69">
        <v>1.890771</v>
      </c>
      <c r="J88" s="69">
        <v>1.9038820000000001</v>
      </c>
      <c r="K88" s="69">
        <v>1.917349</v>
      </c>
      <c r="L88" s="69">
        <v>1.9335329999999999</v>
      </c>
      <c r="M88" s="69">
        <v>1.952993</v>
      </c>
      <c r="N88" s="69">
        <v>1.972504</v>
      </c>
      <c r="O88" s="69">
        <v>1.9933650000000001</v>
      </c>
      <c r="P88" s="69">
        <v>2.0142920000000002</v>
      </c>
      <c r="Q88" s="69">
        <v>2.0348009999999999</v>
      </c>
      <c r="R88" s="69">
        <v>2.0583010000000002</v>
      </c>
      <c r="S88" s="69">
        <v>2.0812309999999998</v>
      </c>
      <c r="T88" s="69">
        <v>2.1051850000000001</v>
      </c>
      <c r="U88" s="69">
        <v>2.1291669999999998</v>
      </c>
      <c r="V88" s="69">
        <v>2.1537989999999998</v>
      </c>
      <c r="W88" s="69">
        <v>2.1792919999999998</v>
      </c>
      <c r="X88" s="69">
        <v>2.2051630000000002</v>
      </c>
      <c r="Y88" s="69">
        <v>2.2305980000000001</v>
      </c>
      <c r="Z88" s="69">
        <v>2.2561680000000002</v>
      </c>
      <c r="AA88" s="69">
        <v>2.2827320000000002</v>
      </c>
      <c r="AB88" s="69">
        <v>2.3108300000000002</v>
      </c>
      <c r="AC88" s="69">
        <v>2.3410510000000002</v>
      </c>
      <c r="AD88" s="69">
        <v>2.373513</v>
      </c>
      <c r="AE88" s="69">
        <v>2.4073980000000001</v>
      </c>
      <c r="AF88" s="69">
        <v>2.4424519999999998</v>
      </c>
      <c r="AG88" s="69">
        <v>2.4791270000000001</v>
      </c>
      <c r="AH88" s="69">
        <v>2.5173450000000002</v>
      </c>
      <c r="AI88" s="70">
        <v>1.081E-2</v>
      </c>
    </row>
    <row r="89" spans="1:35" ht="15" customHeight="1" x14ac:dyDescent="0.25">
      <c r="A89" s="14" t="s">
        <v>283</v>
      </c>
      <c r="B89" s="67" t="s">
        <v>97</v>
      </c>
      <c r="C89" s="71">
        <v>11.571531</v>
      </c>
      <c r="D89" s="71">
        <v>11.310727</v>
      </c>
      <c r="E89" s="71">
        <v>11.288935</v>
      </c>
      <c r="F89" s="71">
        <v>11.269289000000001</v>
      </c>
      <c r="G89" s="71">
        <v>11.242023</v>
      </c>
      <c r="H89" s="71">
        <v>11.216666999999999</v>
      </c>
      <c r="I89" s="71">
        <v>11.182527</v>
      </c>
      <c r="J89" s="71">
        <v>11.148317</v>
      </c>
      <c r="K89" s="71">
        <v>11.11896</v>
      </c>
      <c r="L89" s="71">
        <v>11.10106</v>
      </c>
      <c r="M89" s="71">
        <v>11.099133</v>
      </c>
      <c r="N89" s="71">
        <v>11.084864</v>
      </c>
      <c r="O89" s="71">
        <v>11.080073000000001</v>
      </c>
      <c r="P89" s="71">
        <v>11.081184</v>
      </c>
      <c r="Q89" s="71">
        <v>11.087849</v>
      </c>
      <c r="R89" s="71">
        <v>11.100733999999999</v>
      </c>
      <c r="S89" s="71">
        <v>11.120582000000001</v>
      </c>
      <c r="T89" s="71">
        <v>11.143245</v>
      </c>
      <c r="U89" s="71">
        <v>11.166093999999999</v>
      </c>
      <c r="V89" s="71">
        <v>11.191425000000001</v>
      </c>
      <c r="W89" s="71">
        <v>11.218265000000001</v>
      </c>
      <c r="X89" s="71">
        <v>11.24506</v>
      </c>
      <c r="Y89" s="71">
        <v>11.273244999999999</v>
      </c>
      <c r="Z89" s="71">
        <v>11.302087999999999</v>
      </c>
      <c r="AA89" s="71">
        <v>11.335286</v>
      </c>
      <c r="AB89" s="71">
        <v>11.372528000000001</v>
      </c>
      <c r="AC89" s="71">
        <v>11.414467</v>
      </c>
      <c r="AD89" s="71">
        <v>11.460798</v>
      </c>
      <c r="AE89" s="71">
        <v>11.511069000000001</v>
      </c>
      <c r="AF89" s="71">
        <v>11.562118</v>
      </c>
      <c r="AG89" s="71">
        <v>11.617179999999999</v>
      </c>
      <c r="AH89" s="71">
        <v>11.674602999999999</v>
      </c>
      <c r="AI89" s="72">
        <v>2.8600000000000001E-4</v>
      </c>
    </row>
    <row r="91" spans="1:35" ht="15" customHeight="1" x14ac:dyDescent="0.25">
      <c r="A91" s="14" t="s">
        <v>282</v>
      </c>
      <c r="B91" s="67" t="s">
        <v>34</v>
      </c>
      <c r="C91" s="71">
        <v>9.4024570000000001</v>
      </c>
      <c r="D91" s="71">
        <v>9.1143789999999996</v>
      </c>
      <c r="E91" s="71">
        <v>9.1478660000000005</v>
      </c>
      <c r="F91" s="71">
        <v>8.9416220000000006</v>
      </c>
      <c r="G91" s="71">
        <v>8.7181700000000006</v>
      </c>
      <c r="H91" s="71">
        <v>8.5499489999999998</v>
      </c>
      <c r="I91" s="71">
        <v>8.2679530000000003</v>
      </c>
      <c r="J91" s="71">
        <v>7.9582470000000001</v>
      </c>
      <c r="K91" s="71">
        <v>7.8351920000000002</v>
      </c>
      <c r="L91" s="71">
        <v>7.8067630000000001</v>
      </c>
      <c r="M91" s="71">
        <v>7.8074409999999999</v>
      </c>
      <c r="N91" s="71">
        <v>7.7771689999999998</v>
      </c>
      <c r="O91" s="71">
        <v>7.7588200000000001</v>
      </c>
      <c r="P91" s="71">
        <v>7.7569590000000002</v>
      </c>
      <c r="Q91" s="71">
        <v>7.7598649999999996</v>
      </c>
      <c r="R91" s="71">
        <v>7.7618349999999996</v>
      </c>
      <c r="S91" s="71">
        <v>7.7931109999999997</v>
      </c>
      <c r="T91" s="71">
        <v>7.7753629999999996</v>
      </c>
      <c r="U91" s="71">
        <v>7.8084360000000004</v>
      </c>
      <c r="V91" s="71">
        <v>7.7973679999999996</v>
      </c>
      <c r="W91" s="71">
        <v>7.8035259999999997</v>
      </c>
      <c r="X91" s="71">
        <v>7.8217040000000004</v>
      </c>
      <c r="Y91" s="71">
        <v>7.8511939999999996</v>
      </c>
      <c r="Z91" s="71">
        <v>7.8768260000000003</v>
      </c>
      <c r="AA91" s="71">
        <v>7.9115890000000002</v>
      </c>
      <c r="AB91" s="71">
        <v>7.934024</v>
      </c>
      <c r="AC91" s="71">
        <v>7.9724969999999997</v>
      </c>
      <c r="AD91" s="71">
        <v>8.0209240000000008</v>
      </c>
      <c r="AE91" s="71">
        <v>8.0795309999999994</v>
      </c>
      <c r="AF91" s="71">
        <v>8.1342440000000007</v>
      </c>
      <c r="AG91" s="71">
        <v>8.1940819999999999</v>
      </c>
      <c r="AH91" s="71">
        <v>8.2617360000000009</v>
      </c>
      <c r="AI91" s="72">
        <v>-4.163E-3</v>
      </c>
    </row>
    <row r="93" spans="1:35" ht="15" customHeight="1" x14ac:dyDescent="0.25">
      <c r="B93" s="67" t="s">
        <v>35</v>
      </c>
    </row>
    <row r="94" spans="1:35" ht="15" customHeight="1" x14ac:dyDescent="0.25">
      <c r="A94" s="14" t="s">
        <v>281</v>
      </c>
      <c r="B94" s="68" t="s">
        <v>84</v>
      </c>
      <c r="C94" s="69">
        <v>7.1126820000000004</v>
      </c>
      <c r="D94" s="69">
        <v>6.8799549999999998</v>
      </c>
      <c r="E94" s="69">
        <v>6.6597860000000004</v>
      </c>
      <c r="F94" s="69">
        <v>6.5827340000000003</v>
      </c>
      <c r="G94" s="69">
        <v>6.5018200000000004</v>
      </c>
      <c r="H94" s="69">
        <v>6.4278370000000002</v>
      </c>
      <c r="I94" s="69">
        <v>6.332255</v>
      </c>
      <c r="J94" s="69">
        <v>6.2243009999999996</v>
      </c>
      <c r="K94" s="69">
        <v>6.1424859999999999</v>
      </c>
      <c r="L94" s="69">
        <v>6.075634</v>
      </c>
      <c r="M94" s="69">
        <v>6.0175869999999998</v>
      </c>
      <c r="N94" s="69">
        <v>5.9578329999999999</v>
      </c>
      <c r="O94" s="69">
        <v>5.901383</v>
      </c>
      <c r="P94" s="69">
        <v>5.8469759999999997</v>
      </c>
      <c r="Q94" s="69">
        <v>5.7936649999999998</v>
      </c>
      <c r="R94" s="69">
        <v>5.7398100000000003</v>
      </c>
      <c r="S94" s="69">
        <v>5.6931200000000004</v>
      </c>
      <c r="T94" s="69">
        <v>5.641025</v>
      </c>
      <c r="U94" s="69">
        <v>5.5946030000000002</v>
      </c>
      <c r="V94" s="69">
        <v>5.5452669999999999</v>
      </c>
      <c r="W94" s="69">
        <v>5.4986240000000004</v>
      </c>
      <c r="X94" s="69">
        <v>5.4567370000000004</v>
      </c>
      <c r="Y94" s="69">
        <v>5.417173</v>
      </c>
      <c r="Z94" s="69">
        <v>5.377154</v>
      </c>
      <c r="AA94" s="69">
        <v>5.3397829999999997</v>
      </c>
      <c r="AB94" s="69">
        <v>5.3013329999999996</v>
      </c>
      <c r="AC94" s="69">
        <v>5.2652999999999999</v>
      </c>
      <c r="AD94" s="69">
        <v>5.2300599999999999</v>
      </c>
      <c r="AE94" s="69">
        <v>5.1974090000000004</v>
      </c>
      <c r="AF94" s="69">
        <v>5.163367</v>
      </c>
      <c r="AG94" s="69">
        <v>5.1310779999999996</v>
      </c>
      <c r="AH94" s="69">
        <v>5.0988090000000001</v>
      </c>
      <c r="AI94" s="70">
        <v>-1.068E-2</v>
      </c>
    </row>
    <row r="95" spans="1:35" ht="15" customHeight="1" x14ac:dyDescent="0.25">
      <c r="A95" s="14" t="s">
        <v>280</v>
      </c>
      <c r="B95" s="68" t="s">
        <v>85</v>
      </c>
      <c r="C95" s="69">
        <v>2.3156539999999999</v>
      </c>
      <c r="D95" s="69">
        <v>2.058964</v>
      </c>
      <c r="E95" s="69">
        <v>2.3712759999999999</v>
      </c>
      <c r="F95" s="69">
        <v>2.3763960000000002</v>
      </c>
      <c r="G95" s="69">
        <v>2.367791</v>
      </c>
      <c r="H95" s="69">
        <v>2.3664809999999998</v>
      </c>
      <c r="I95" s="69">
        <v>2.341583</v>
      </c>
      <c r="J95" s="69">
        <v>2.3079079999999998</v>
      </c>
      <c r="K95" s="69">
        <v>2.3074979999999998</v>
      </c>
      <c r="L95" s="69">
        <v>2.3250999999999999</v>
      </c>
      <c r="M95" s="69">
        <v>2.3502960000000002</v>
      </c>
      <c r="N95" s="69">
        <v>2.3745539999999998</v>
      </c>
      <c r="O95" s="69">
        <v>2.3995150000000001</v>
      </c>
      <c r="P95" s="69">
        <v>2.4268670000000001</v>
      </c>
      <c r="Q95" s="69">
        <v>2.4544920000000001</v>
      </c>
      <c r="R95" s="69">
        <v>2.4821930000000001</v>
      </c>
      <c r="S95" s="69">
        <v>2.5175429999999999</v>
      </c>
      <c r="T95" s="69">
        <v>2.5445289999999998</v>
      </c>
      <c r="U95" s="69">
        <v>2.5823070000000001</v>
      </c>
      <c r="V95" s="69">
        <v>2.6117530000000002</v>
      </c>
      <c r="W95" s="69">
        <v>2.6439439999999998</v>
      </c>
      <c r="X95" s="69">
        <v>2.6793879999999999</v>
      </c>
      <c r="Y95" s="69">
        <v>2.7179530000000001</v>
      </c>
      <c r="Z95" s="69">
        <v>2.7556590000000001</v>
      </c>
      <c r="AA95" s="69">
        <v>2.7961589999999998</v>
      </c>
      <c r="AB95" s="69">
        <v>2.8346939999999998</v>
      </c>
      <c r="AC95" s="69">
        <v>2.8775080000000002</v>
      </c>
      <c r="AD95" s="69">
        <v>2.9233060000000002</v>
      </c>
      <c r="AE95" s="69">
        <v>2.9709819999999998</v>
      </c>
      <c r="AF95" s="69">
        <v>3.0179559999999999</v>
      </c>
      <c r="AG95" s="69">
        <v>3.0670069999999998</v>
      </c>
      <c r="AH95" s="69">
        <v>3.118525</v>
      </c>
      <c r="AI95" s="70">
        <v>9.6480000000000003E-3</v>
      </c>
    </row>
    <row r="96" spans="1:35" ht="15" customHeight="1" x14ac:dyDescent="0.25">
      <c r="A96" s="14" t="s">
        <v>279</v>
      </c>
      <c r="B96" s="68" t="s">
        <v>86</v>
      </c>
      <c r="C96" s="69">
        <v>2.8413539999999999</v>
      </c>
      <c r="D96" s="69">
        <v>2.8319000000000001</v>
      </c>
      <c r="E96" s="69">
        <v>2.8128340000000001</v>
      </c>
      <c r="F96" s="69">
        <v>2.7885939999999998</v>
      </c>
      <c r="G96" s="69">
        <v>2.7633109999999999</v>
      </c>
      <c r="H96" s="69">
        <v>2.7433390000000002</v>
      </c>
      <c r="I96" s="69">
        <v>2.7073399999999999</v>
      </c>
      <c r="J96" s="69">
        <v>2.6642939999999999</v>
      </c>
      <c r="K96" s="69">
        <v>2.6450049999999998</v>
      </c>
      <c r="L96" s="69">
        <v>2.6394479999999998</v>
      </c>
      <c r="M96" s="69">
        <v>2.6398039999999998</v>
      </c>
      <c r="N96" s="69">
        <v>2.6378560000000002</v>
      </c>
      <c r="O96" s="69">
        <v>2.6374430000000002</v>
      </c>
      <c r="P96" s="69">
        <v>2.6386720000000001</v>
      </c>
      <c r="Q96" s="69">
        <v>2.6398929999999998</v>
      </c>
      <c r="R96" s="69">
        <v>2.6407259999999999</v>
      </c>
      <c r="S96" s="69">
        <v>2.6460669999999999</v>
      </c>
      <c r="T96" s="69">
        <v>2.6454399999999998</v>
      </c>
      <c r="U96" s="69">
        <v>2.6498339999999998</v>
      </c>
      <c r="V96" s="69">
        <v>2.6489029999999998</v>
      </c>
      <c r="W96" s="69">
        <v>2.6494469999999999</v>
      </c>
      <c r="X96" s="69">
        <v>2.6516799999999998</v>
      </c>
      <c r="Y96" s="69">
        <v>2.6550349999999998</v>
      </c>
      <c r="Z96" s="69">
        <v>2.658239</v>
      </c>
      <c r="AA96" s="69">
        <v>2.663106</v>
      </c>
      <c r="AB96" s="69">
        <v>2.6676449999999998</v>
      </c>
      <c r="AC96" s="69">
        <v>2.6742689999999998</v>
      </c>
      <c r="AD96" s="69">
        <v>2.6826590000000001</v>
      </c>
      <c r="AE96" s="69">
        <v>2.693041</v>
      </c>
      <c r="AF96" s="69">
        <v>2.7032219999999998</v>
      </c>
      <c r="AG96" s="69">
        <v>2.7143709999999999</v>
      </c>
      <c r="AH96" s="69">
        <v>2.7267779999999999</v>
      </c>
      <c r="AI96" s="70">
        <v>-1.3270000000000001E-3</v>
      </c>
    </row>
    <row r="97" spans="1:35" ht="15" customHeight="1" x14ac:dyDescent="0.25">
      <c r="A97" s="14" t="s">
        <v>278</v>
      </c>
      <c r="B97" s="68" t="s">
        <v>87</v>
      </c>
      <c r="C97" s="69">
        <v>0.86063699999999999</v>
      </c>
      <c r="D97" s="69">
        <v>0.84641200000000005</v>
      </c>
      <c r="E97" s="69">
        <v>0.83072400000000002</v>
      </c>
      <c r="F97" s="69">
        <v>0.81199699999999997</v>
      </c>
      <c r="G97" s="69">
        <v>0.79290000000000005</v>
      </c>
      <c r="H97" s="69">
        <v>0.77756199999999998</v>
      </c>
      <c r="I97" s="69">
        <v>0.756691</v>
      </c>
      <c r="J97" s="69">
        <v>0.73409999999999997</v>
      </c>
      <c r="K97" s="69">
        <v>0.72220200000000001</v>
      </c>
      <c r="L97" s="69">
        <v>0.71555299999999999</v>
      </c>
      <c r="M97" s="69">
        <v>0.71032099999999998</v>
      </c>
      <c r="N97" s="69">
        <v>0.70502699999999996</v>
      </c>
      <c r="O97" s="69">
        <v>0.70096099999999995</v>
      </c>
      <c r="P97" s="69">
        <v>0.69820099999999996</v>
      </c>
      <c r="Q97" s="69">
        <v>0.69621599999999995</v>
      </c>
      <c r="R97" s="69">
        <v>0.69462199999999996</v>
      </c>
      <c r="S97" s="69">
        <v>0.69521699999999997</v>
      </c>
      <c r="T97" s="69">
        <v>0.69375500000000001</v>
      </c>
      <c r="U97" s="69">
        <v>0.69564199999999998</v>
      </c>
      <c r="V97" s="69">
        <v>0.69578200000000001</v>
      </c>
      <c r="W97" s="69">
        <v>0.69739899999999999</v>
      </c>
      <c r="X97" s="69">
        <v>0.70057599999999998</v>
      </c>
      <c r="Y97" s="69">
        <v>0.70497600000000005</v>
      </c>
      <c r="Z97" s="69">
        <v>0.70973699999999995</v>
      </c>
      <c r="AA97" s="69">
        <v>0.71472400000000003</v>
      </c>
      <c r="AB97" s="69">
        <v>0.71889899999999995</v>
      </c>
      <c r="AC97" s="69">
        <v>0.72370699999999999</v>
      </c>
      <c r="AD97" s="69">
        <v>0.72877899999999995</v>
      </c>
      <c r="AE97" s="69">
        <v>0.73414999999999997</v>
      </c>
      <c r="AF97" s="69">
        <v>0.73916999999999999</v>
      </c>
      <c r="AG97" s="69">
        <v>0.74406000000000005</v>
      </c>
      <c r="AH97" s="69">
        <v>0.74898699999999996</v>
      </c>
      <c r="AI97" s="70">
        <v>-4.4720000000000003E-3</v>
      </c>
    </row>
    <row r="98" spans="1:35" ht="15" customHeight="1" x14ac:dyDescent="0.25">
      <c r="A98" s="14" t="s">
        <v>277</v>
      </c>
      <c r="B98" s="68" t="s">
        <v>88</v>
      </c>
      <c r="C98" s="69">
        <v>0.27640500000000001</v>
      </c>
      <c r="D98" s="69">
        <v>0.27507900000000002</v>
      </c>
      <c r="E98" s="69">
        <v>0.27352700000000002</v>
      </c>
      <c r="F98" s="69">
        <v>0.27144099999999999</v>
      </c>
      <c r="G98" s="69">
        <v>0.26926699999999998</v>
      </c>
      <c r="H98" s="69">
        <v>0.26764399999999999</v>
      </c>
      <c r="I98" s="69">
        <v>0.26478699999999999</v>
      </c>
      <c r="J98" s="69">
        <v>0.26138099999999997</v>
      </c>
      <c r="K98" s="69">
        <v>0.25986100000000001</v>
      </c>
      <c r="L98" s="69">
        <v>0.25923600000000002</v>
      </c>
      <c r="M98" s="69">
        <v>0.258772</v>
      </c>
      <c r="N98" s="69">
        <v>0.258162</v>
      </c>
      <c r="O98" s="69">
        <v>0.25765199999999999</v>
      </c>
      <c r="P98" s="69">
        <v>0.257245</v>
      </c>
      <c r="Q98" s="69">
        <v>0.25700400000000001</v>
      </c>
      <c r="R98" s="69">
        <v>0.25683800000000001</v>
      </c>
      <c r="S98" s="69">
        <v>0.25712400000000002</v>
      </c>
      <c r="T98" s="69">
        <v>0.25701200000000002</v>
      </c>
      <c r="U98" s="69">
        <v>0.25760300000000003</v>
      </c>
      <c r="V98" s="69">
        <v>0.25769599999999998</v>
      </c>
      <c r="W98" s="69">
        <v>0.25795499999999999</v>
      </c>
      <c r="X98" s="69">
        <v>0.25840000000000002</v>
      </c>
      <c r="Y98" s="69">
        <v>0.25896400000000003</v>
      </c>
      <c r="Z98" s="69">
        <v>0.25948900000000003</v>
      </c>
      <c r="AA98" s="69">
        <v>0.26008500000000001</v>
      </c>
      <c r="AB98" s="69">
        <v>0.26056400000000002</v>
      </c>
      <c r="AC98" s="69">
        <v>0.26120900000000002</v>
      </c>
      <c r="AD98" s="69">
        <v>0.26194800000000001</v>
      </c>
      <c r="AE98" s="69">
        <v>0.26278699999999999</v>
      </c>
      <c r="AF98" s="69">
        <v>0.263602</v>
      </c>
      <c r="AG98" s="69">
        <v>0.26442399999999999</v>
      </c>
      <c r="AH98" s="69">
        <v>0.26528099999999999</v>
      </c>
      <c r="AI98" s="70">
        <v>-1.3240000000000001E-3</v>
      </c>
    </row>
    <row r="99" spans="1:35" ht="15" customHeight="1" x14ac:dyDescent="0.25">
      <c r="A99" s="14" t="s">
        <v>276</v>
      </c>
      <c r="B99" s="68" t="s">
        <v>89</v>
      </c>
      <c r="C99" s="69">
        <v>0.64630500000000002</v>
      </c>
      <c r="D99" s="69">
        <v>0.65315500000000004</v>
      </c>
      <c r="E99" s="69">
        <v>0.65622400000000003</v>
      </c>
      <c r="F99" s="69">
        <v>0.65580000000000005</v>
      </c>
      <c r="G99" s="69">
        <v>0.65452500000000002</v>
      </c>
      <c r="H99" s="69">
        <v>0.654806</v>
      </c>
      <c r="I99" s="69">
        <v>0.64903500000000003</v>
      </c>
      <c r="J99" s="69">
        <v>0.64024000000000003</v>
      </c>
      <c r="K99" s="69">
        <v>0.63970300000000002</v>
      </c>
      <c r="L99" s="69">
        <v>0.64375899999999997</v>
      </c>
      <c r="M99" s="69">
        <v>0.64937699999999998</v>
      </c>
      <c r="N99" s="69">
        <v>0.65430600000000005</v>
      </c>
      <c r="O99" s="69">
        <v>0.65946800000000005</v>
      </c>
      <c r="P99" s="69">
        <v>0.66482600000000003</v>
      </c>
      <c r="Q99" s="69">
        <v>0.67014399999999996</v>
      </c>
      <c r="R99" s="69">
        <v>0.67554099999999995</v>
      </c>
      <c r="S99" s="69">
        <v>0.68269199999999997</v>
      </c>
      <c r="T99" s="69">
        <v>0.68740400000000002</v>
      </c>
      <c r="U99" s="69">
        <v>0.69425800000000004</v>
      </c>
      <c r="V99" s="69">
        <v>0.69870200000000005</v>
      </c>
      <c r="W99" s="69">
        <v>0.70390699999999995</v>
      </c>
      <c r="X99" s="69">
        <v>0.70977999999999997</v>
      </c>
      <c r="Y99" s="69">
        <v>0.716082</v>
      </c>
      <c r="Z99" s="69">
        <v>0.72209699999999999</v>
      </c>
      <c r="AA99" s="69">
        <v>0.72855899999999996</v>
      </c>
      <c r="AB99" s="69">
        <v>0.734429</v>
      </c>
      <c r="AC99" s="69">
        <v>0.74089400000000005</v>
      </c>
      <c r="AD99" s="69">
        <v>0.74778999999999995</v>
      </c>
      <c r="AE99" s="69">
        <v>0.75520799999999999</v>
      </c>
      <c r="AF99" s="69">
        <v>0.76218600000000003</v>
      </c>
      <c r="AG99" s="69">
        <v>0.76946599999999998</v>
      </c>
      <c r="AH99" s="69">
        <v>0.777254</v>
      </c>
      <c r="AI99" s="70">
        <v>5.9690000000000003E-3</v>
      </c>
    </row>
    <row r="100" spans="1:35" ht="15" customHeight="1" x14ac:dyDescent="0.25">
      <c r="A100" s="14" t="s">
        <v>275</v>
      </c>
      <c r="B100" s="68" t="s">
        <v>90</v>
      </c>
      <c r="C100" s="69">
        <v>0.199489</v>
      </c>
      <c r="D100" s="69">
        <v>0.19658300000000001</v>
      </c>
      <c r="E100" s="69">
        <v>0.193385</v>
      </c>
      <c r="F100" s="69">
        <v>0.18953</v>
      </c>
      <c r="G100" s="69">
        <v>0.18560199999999999</v>
      </c>
      <c r="H100" s="69">
        <v>0.18235999999999999</v>
      </c>
      <c r="I100" s="69">
        <v>0.177623</v>
      </c>
      <c r="J100" s="69">
        <v>0.17230000000000001</v>
      </c>
      <c r="K100" s="69">
        <v>0.16933000000000001</v>
      </c>
      <c r="L100" s="69">
        <v>0.16753499999999999</v>
      </c>
      <c r="M100" s="69">
        <v>0.16600799999999999</v>
      </c>
      <c r="N100" s="69">
        <v>0.164383</v>
      </c>
      <c r="O100" s="69">
        <v>0.16291800000000001</v>
      </c>
      <c r="P100" s="69">
        <v>0.16164700000000001</v>
      </c>
      <c r="Q100" s="69">
        <v>0.160441</v>
      </c>
      <c r="R100" s="69">
        <v>0.15920999999999999</v>
      </c>
      <c r="S100" s="69">
        <v>0.15836500000000001</v>
      </c>
      <c r="T100" s="69">
        <v>0.15696399999999999</v>
      </c>
      <c r="U100" s="69">
        <v>0.15624099999999999</v>
      </c>
      <c r="V100" s="69">
        <v>0.15505099999999999</v>
      </c>
      <c r="W100" s="69">
        <v>0.15414</v>
      </c>
      <c r="X100" s="69">
        <v>0.15351600000000001</v>
      </c>
      <c r="Y100" s="69">
        <v>0.15312500000000001</v>
      </c>
      <c r="Z100" s="69">
        <v>0.152782</v>
      </c>
      <c r="AA100" s="69">
        <v>0.152619</v>
      </c>
      <c r="AB100" s="69">
        <v>0.15242600000000001</v>
      </c>
      <c r="AC100" s="69">
        <v>0.15251500000000001</v>
      </c>
      <c r="AD100" s="69">
        <v>0.152809</v>
      </c>
      <c r="AE100" s="69">
        <v>0.15329499999999999</v>
      </c>
      <c r="AF100" s="69">
        <v>0.15374099999999999</v>
      </c>
      <c r="AG100" s="69">
        <v>0.154193</v>
      </c>
      <c r="AH100" s="69">
        <v>0.15468499999999999</v>
      </c>
      <c r="AI100" s="70">
        <v>-8.1720000000000004E-3</v>
      </c>
    </row>
    <row r="101" spans="1:35" ht="15" customHeight="1" x14ac:dyDescent="0.25">
      <c r="A101" s="14" t="s">
        <v>274</v>
      </c>
      <c r="B101" s="68" t="s">
        <v>91</v>
      </c>
      <c r="C101" s="69">
        <v>0.74728700000000003</v>
      </c>
      <c r="D101" s="69">
        <v>0.68968300000000005</v>
      </c>
      <c r="E101" s="69">
        <v>0.65841799999999995</v>
      </c>
      <c r="F101" s="69">
        <v>0.63464799999999999</v>
      </c>
      <c r="G101" s="69">
        <v>0.61482800000000004</v>
      </c>
      <c r="H101" s="69">
        <v>0.60184099999999996</v>
      </c>
      <c r="I101" s="69">
        <v>0.58579099999999995</v>
      </c>
      <c r="J101" s="69">
        <v>0.56784900000000005</v>
      </c>
      <c r="K101" s="69">
        <v>0.55947499999999994</v>
      </c>
      <c r="L101" s="69">
        <v>0.55572200000000005</v>
      </c>
      <c r="M101" s="69">
        <v>0.55447999999999997</v>
      </c>
      <c r="N101" s="69">
        <v>0.51988599999999996</v>
      </c>
      <c r="O101" s="69">
        <v>0.49429800000000002</v>
      </c>
      <c r="P101" s="69">
        <v>0.47900100000000001</v>
      </c>
      <c r="Q101" s="69">
        <v>0.473547</v>
      </c>
      <c r="R101" s="69">
        <v>0.47028999999999999</v>
      </c>
      <c r="S101" s="69">
        <v>0.47048600000000002</v>
      </c>
      <c r="T101" s="69">
        <v>0.46975299999999998</v>
      </c>
      <c r="U101" s="69">
        <v>0.47107399999999999</v>
      </c>
      <c r="V101" s="69">
        <v>0.47093400000000002</v>
      </c>
      <c r="W101" s="69">
        <v>0.47156199999999998</v>
      </c>
      <c r="X101" s="69">
        <v>0.46477600000000002</v>
      </c>
      <c r="Y101" s="69">
        <v>0.45993499999999998</v>
      </c>
      <c r="Z101" s="69">
        <v>0.45628400000000002</v>
      </c>
      <c r="AA101" s="69">
        <v>0.45404299999999997</v>
      </c>
      <c r="AB101" s="69">
        <v>0.45158399999999999</v>
      </c>
      <c r="AC101" s="69">
        <v>0.44961400000000001</v>
      </c>
      <c r="AD101" s="69">
        <v>0.44800800000000002</v>
      </c>
      <c r="AE101" s="69">
        <v>0.44681500000000002</v>
      </c>
      <c r="AF101" s="69">
        <v>0.44544400000000001</v>
      </c>
      <c r="AG101" s="69">
        <v>0.444382</v>
      </c>
      <c r="AH101" s="69">
        <v>0.44379800000000003</v>
      </c>
      <c r="AI101" s="70">
        <v>-1.6667999999999999E-2</v>
      </c>
    </row>
    <row r="102" spans="1:35" ht="15" customHeight="1" x14ac:dyDescent="0.25">
      <c r="A102" s="14" t="s">
        <v>273</v>
      </c>
      <c r="B102" s="68" t="s">
        <v>92</v>
      </c>
      <c r="C102" s="69">
        <v>0.10490099999999999</v>
      </c>
      <c r="D102" s="69">
        <v>0.10459499999999999</v>
      </c>
      <c r="E102" s="69">
        <v>0.10412</v>
      </c>
      <c r="F102" s="69">
        <v>0.103272</v>
      </c>
      <c r="G102" s="69">
        <v>0.102363</v>
      </c>
      <c r="H102" s="69">
        <v>0.10182099999999999</v>
      </c>
      <c r="I102" s="69">
        <v>0.100425</v>
      </c>
      <c r="J102" s="69">
        <v>9.8656999999999995E-2</v>
      </c>
      <c r="K102" s="69">
        <v>9.8198999999999995E-2</v>
      </c>
      <c r="L102" s="69">
        <v>9.8360000000000003E-2</v>
      </c>
      <c r="M102" s="69">
        <v>9.8630999999999996E-2</v>
      </c>
      <c r="N102" s="69">
        <v>9.8832000000000003E-2</v>
      </c>
      <c r="O102" s="69">
        <v>9.9084000000000005E-2</v>
      </c>
      <c r="P102" s="69">
        <v>9.9401000000000003E-2</v>
      </c>
      <c r="Q102" s="69">
        <v>9.9704000000000001E-2</v>
      </c>
      <c r="R102" s="69">
        <v>9.9935999999999997E-2</v>
      </c>
      <c r="S102" s="69">
        <v>0.100358</v>
      </c>
      <c r="T102" s="69">
        <v>0.10036100000000001</v>
      </c>
      <c r="U102" s="69">
        <v>0.10073699999999999</v>
      </c>
      <c r="V102" s="69">
        <v>0.10075099999999999</v>
      </c>
      <c r="W102" s="69">
        <v>0.10088</v>
      </c>
      <c r="X102" s="69">
        <v>0.10113800000000001</v>
      </c>
      <c r="Y102" s="69">
        <v>0.101477</v>
      </c>
      <c r="Z102" s="69">
        <v>0.10177799999999999</v>
      </c>
      <c r="AA102" s="69">
        <v>0.102122</v>
      </c>
      <c r="AB102" s="69">
        <v>0.102363</v>
      </c>
      <c r="AC102" s="69">
        <v>0.102711</v>
      </c>
      <c r="AD102" s="69">
        <v>0.103114</v>
      </c>
      <c r="AE102" s="69">
        <v>0.10358100000000001</v>
      </c>
      <c r="AF102" s="69">
        <v>0.104019</v>
      </c>
      <c r="AG102" s="69">
        <v>0.104462</v>
      </c>
      <c r="AH102" s="69">
        <v>0.104935</v>
      </c>
      <c r="AI102" s="70">
        <v>1.0000000000000001E-5</v>
      </c>
    </row>
    <row r="103" spans="1:35" ht="15" customHeight="1" x14ac:dyDescent="0.25">
      <c r="A103" s="14" t="s">
        <v>272</v>
      </c>
      <c r="B103" s="68" t="s">
        <v>93</v>
      </c>
      <c r="C103" s="69">
        <v>7.5377E-2</v>
      </c>
      <c r="D103" s="69">
        <v>7.5782000000000002E-2</v>
      </c>
      <c r="E103" s="69">
        <v>7.6019000000000003E-2</v>
      </c>
      <c r="F103" s="69">
        <v>7.5935000000000002E-2</v>
      </c>
      <c r="G103" s="69">
        <v>7.5767000000000001E-2</v>
      </c>
      <c r="H103" s="69">
        <v>7.5826000000000005E-2</v>
      </c>
      <c r="I103" s="69">
        <v>7.5206999999999996E-2</v>
      </c>
      <c r="J103" s="69">
        <v>7.4257000000000004E-2</v>
      </c>
      <c r="K103" s="69">
        <v>7.4242000000000002E-2</v>
      </c>
      <c r="L103" s="69">
        <v>7.4778999999999998E-2</v>
      </c>
      <c r="M103" s="69">
        <v>7.5482999999999995E-2</v>
      </c>
      <c r="N103" s="69">
        <v>7.6186000000000004E-2</v>
      </c>
      <c r="O103" s="69">
        <v>7.7013999999999999E-2</v>
      </c>
      <c r="P103" s="69">
        <v>7.7982999999999997E-2</v>
      </c>
      <c r="Q103" s="69">
        <v>7.9036999999999996E-2</v>
      </c>
      <c r="R103" s="69">
        <v>8.0134999999999998E-2</v>
      </c>
      <c r="S103" s="69">
        <v>8.1368999999999997E-2</v>
      </c>
      <c r="T103" s="69">
        <v>8.2248000000000002E-2</v>
      </c>
      <c r="U103" s="69">
        <v>8.3418000000000006E-2</v>
      </c>
      <c r="V103" s="69">
        <v>8.4274000000000002E-2</v>
      </c>
      <c r="W103" s="69">
        <v>8.5212999999999997E-2</v>
      </c>
      <c r="X103" s="69">
        <v>8.6247000000000004E-2</v>
      </c>
      <c r="Y103" s="69">
        <v>8.7339E-2</v>
      </c>
      <c r="Z103" s="69">
        <v>8.8388999999999995E-2</v>
      </c>
      <c r="AA103" s="69">
        <v>8.9466000000000004E-2</v>
      </c>
      <c r="AB103" s="69">
        <v>9.0440000000000006E-2</v>
      </c>
      <c r="AC103" s="69">
        <v>9.1495000000000007E-2</v>
      </c>
      <c r="AD103" s="69">
        <v>9.2588000000000004E-2</v>
      </c>
      <c r="AE103" s="69">
        <v>9.3727000000000005E-2</v>
      </c>
      <c r="AF103" s="69">
        <v>9.4832E-2</v>
      </c>
      <c r="AG103" s="69">
        <v>9.5930000000000001E-2</v>
      </c>
      <c r="AH103" s="69">
        <v>9.7046999999999994E-2</v>
      </c>
      <c r="AI103" s="70">
        <v>8.1849999999999996E-3</v>
      </c>
    </row>
    <row r="104" spans="1:35" ht="15" customHeight="1" x14ac:dyDescent="0.25">
      <c r="A104" s="14" t="s">
        <v>271</v>
      </c>
      <c r="B104" s="68" t="s">
        <v>94</v>
      </c>
      <c r="C104" s="69">
        <v>0.60727399999999998</v>
      </c>
      <c r="D104" s="69">
        <v>0.59211599999999998</v>
      </c>
      <c r="E104" s="69">
        <v>0.57538100000000003</v>
      </c>
      <c r="F104" s="69">
        <v>0.55770600000000004</v>
      </c>
      <c r="G104" s="69">
        <v>0.54179699999999997</v>
      </c>
      <c r="H104" s="69">
        <v>0.52981500000000004</v>
      </c>
      <c r="I104" s="69">
        <v>0.515123</v>
      </c>
      <c r="J104" s="69">
        <v>0.50045300000000004</v>
      </c>
      <c r="K104" s="69">
        <v>0.49501099999999998</v>
      </c>
      <c r="L104" s="69">
        <v>0.49507299999999999</v>
      </c>
      <c r="M104" s="69">
        <v>0.49811499999999997</v>
      </c>
      <c r="N104" s="69">
        <v>0.50205500000000003</v>
      </c>
      <c r="O104" s="69">
        <v>0.50741499999999995</v>
      </c>
      <c r="P104" s="69">
        <v>0.51405299999999998</v>
      </c>
      <c r="Q104" s="69">
        <v>0.52158800000000005</v>
      </c>
      <c r="R104" s="69">
        <v>0.52956099999999995</v>
      </c>
      <c r="S104" s="69">
        <v>0.53944499999999995</v>
      </c>
      <c r="T104" s="69">
        <v>0.54747299999999999</v>
      </c>
      <c r="U104" s="69">
        <v>0.55749599999999999</v>
      </c>
      <c r="V104" s="69">
        <v>0.56535899999999994</v>
      </c>
      <c r="W104" s="69">
        <v>0.57343299999999997</v>
      </c>
      <c r="X104" s="69">
        <v>0.581349</v>
      </c>
      <c r="Y104" s="69">
        <v>0.58849600000000002</v>
      </c>
      <c r="Z104" s="69">
        <v>0.59418700000000002</v>
      </c>
      <c r="AA104" s="69">
        <v>0.59954700000000005</v>
      </c>
      <c r="AB104" s="69">
        <v>0.60422500000000001</v>
      </c>
      <c r="AC104" s="69">
        <v>0.60929299999999997</v>
      </c>
      <c r="AD104" s="69">
        <v>0.61456699999999997</v>
      </c>
      <c r="AE104" s="69">
        <v>0.62011899999999998</v>
      </c>
      <c r="AF104" s="69">
        <v>0.62509599999999998</v>
      </c>
      <c r="AG104" s="69">
        <v>0.63014899999999996</v>
      </c>
      <c r="AH104" s="69">
        <v>0.63553999999999999</v>
      </c>
      <c r="AI104" s="70">
        <v>1.469E-3</v>
      </c>
    </row>
    <row r="105" spans="1:35" ht="15" customHeight="1" x14ac:dyDescent="0.25">
      <c r="A105" s="14" t="s">
        <v>270</v>
      </c>
      <c r="B105" s="68" t="s">
        <v>95</v>
      </c>
      <c r="C105" s="69">
        <v>0.254853</v>
      </c>
      <c r="D105" s="69">
        <v>0.245284</v>
      </c>
      <c r="E105" s="69">
        <v>0.235069</v>
      </c>
      <c r="F105" s="69">
        <v>0.224436</v>
      </c>
      <c r="G105" s="69">
        <v>0.21446499999999999</v>
      </c>
      <c r="H105" s="69">
        <v>0.20596999999999999</v>
      </c>
      <c r="I105" s="69">
        <v>0.1963</v>
      </c>
      <c r="J105" s="69">
        <v>0.18659400000000001</v>
      </c>
      <c r="K105" s="69">
        <v>0.18020600000000001</v>
      </c>
      <c r="L105" s="69">
        <v>0.175618</v>
      </c>
      <c r="M105" s="69">
        <v>0.171816</v>
      </c>
      <c r="N105" s="69">
        <v>0.168018</v>
      </c>
      <c r="O105" s="69">
        <v>0.16439000000000001</v>
      </c>
      <c r="P105" s="69">
        <v>0.160881</v>
      </c>
      <c r="Q105" s="69">
        <v>0.15733</v>
      </c>
      <c r="R105" s="69">
        <v>0.15360299999999999</v>
      </c>
      <c r="S105" s="69">
        <v>0.15010699999999999</v>
      </c>
      <c r="T105" s="69">
        <v>0.14579600000000001</v>
      </c>
      <c r="U105" s="69">
        <v>0.14210700000000001</v>
      </c>
      <c r="V105" s="69">
        <v>0.13800799999999999</v>
      </c>
      <c r="W105" s="69">
        <v>0.13413900000000001</v>
      </c>
      <c r="X105" s="69">
        <v>0.130444</v>
      </c>
      <c r="Y105" s="69">
        <v>0.126831</v>
      </c>
      <c r="Z105" s="69">
        <v>0.123129</v>
      </c>
      <c r="AA105" s="69">
        <v>0.119488</v>
      </c>
      <c r="AB105" s="69">
        <v>0.1157</v>
      </c>
      <c r="AC105" s="69">
        <v>0.111926</v>
      </c>
      <c r="AD105" s="69">
        <v>0.108101</v>
      </c>
      <c r="AE105" s="69">
        <v>0.104184</v>
      </c>
      <c r="AF105" s="69">
        <v>0.100032</v>
      </c>
      <c r="AG105" s="69">
        <v>9.5658999999999994E-2</v>
      </c>
      <c r="AH105" s="69">
        <v>9.1086E-2</v>
      </c>
      <c r="AI105" s="70">
        <v>-3.2645E-2</v>
      </c>
    </row>
    <row r="106" spans="1:35" ht="15" customHeight="1" x14ac:dyDescent="0.25">
      <c r="A106" s="14" t="s">
        <v>269</v>
      </c>
      <c r="B106" s="68" t="s">
        <v>96</v>
      </c>
      <c r="C106" s="69">
        <v>0.25407999999999997</v>
      </c>
      <c r="D106" s="69">
        <v>0.23980299999999999</v>
      </c>
      <c r="E106" s="69">
        <v>0.231708</v>
      </c>
      <c r="F106" s="69">
        <v>0.22919400000000001</v>
      </c>
      <c r="G106" s="69">
        <v>0.22639300000000001</v>
      </c>
      <c r="H106" s="69">
        <v>0.22437699999999999</v>
      </c>
      <c r="I106" s="69">
        <v>0.22020100000000001</v>
      </c>
      <c r="J106" s="69">
        <v>0.21494199999999999</v>
      </c>
      <c r="K106" s="69">
        <v>0.212725</v>
      </c>
      <c r="L106" s="69">
        <v>0.21179999999999999</v>
      </c>
      <c r="M106" s="69">
        <v>0.21110599999999999</v>
      </c>
      <c r="N106" s="69">
        <v>0.20982500000000001</v>
      </c>
      <c r="O106" s="69">
        <v>0.20832300000000001</v>
      </c>
      <c r="P106" s="69">
        <v>0.206595</v>
      </c>
      <c r="Q106" s="69">
        <v>0.20430799999999999</v>
      </c>
      <c r="R106" s="69">
        <v>0.20136499999999999</v>
      </c>
      <c r="S106" s="69">
        <v>0.19850899999999999</v>
      </c>
      <c r="T106" s="69">
        <v>0.194553</v>
      </c>
      <c r="U106" s="69">
        <v>0.19104399999999999</v>
      </c>
      <c r="V106" s="69">
        <v>0.186668</v>
      </c>
      <c r="W106" s="69">
        <v>0.182504</v>
      </c>
      <c r="X106" s="69">
        <v>0.178729</v>
      </c>
      <c r="Y106" s="69">
        <v>0.17530100000000001</v>
      </c>
      <c r="Z106" s="69">
        <v>0.171905</v>
      </c>
      <c r="AA106" s="69">
        <v>0.16886799999999999</v>
      </c>
      <c r="AB106" s="69">
        <v>0.16592699999999999</v>
      </c>
      <c r="AC106" s="69">
        <v>0.16342999999999999</v>
      </c>
      <c r="AD106" s="69">
        <v>0.16126399999999999</v>
      </c>
      <c r="AE106" s="69">
        <v>0.15948000000000001</v>
      </c>
      <c r="AF106" s="69">
        <v>0.157885</v>
      </c>
      <c r="AG106" s="69">
        <v>0.15657599999999999</v>
      </c>
      <c r="AH106" s="69">
        <v>0.15554200000000001</v>
      </c>
      <c r="AI106" s="70">
        <v>-1.5706000000000001E-2</v>
      </c>
    </row>
    <row r="107" spans="1:35" ht="15" customHeight="1" x14ac:dyDescent="0.25">
      <c r="A107" s="14" t="s">
        <v>268</v>
      </c>
      <c r="B107" s="68" t="s">
        <v>587</v>
      </c>
      <c r="C107" s="69">
        <v>4.6776910000000003</v>
      </c>
      <c r="D107" s="69">
        <v>4.7357950000000004</v>
      </c>
      <c r="E107" s="69">
        <v>4.7583299999999999</v>
      </c>
      <c r="F107" s="69">
        <v>4.7092280000000004</v>
      </c>
      <c r="G107" s="69">
        <v>4.6493640000000003</v>
      </c>
      <c r="H107" s="69">
        <v>4.6069380000000004</v>
      </c>
      <c r="I107" s="69">
        <v>4.5281180000000001</v>
      </c>
      <c r="J107" s="69">
        <v>4.4592890000000001</v>
      </c>
      <c r="K107" s="69">
        <v>4.4482090000000003</v>
      </c>
      <c r="L107" s="69">
        <v>4.4702070000000003</v>
      </c>
      <c r="M107" s="69">
        <v>4.5047790000000001</v>
      </c>
      <c r="N107" s="69">
        <v>4.5351119999999998</v>
      </c>
      <c r="O107" s="69">
        <v>4.5690299999999997</v>
      </c>
      <c r="P107" s="69">
        <v>4.6057959999999998</v>
      </c>
      <c r="Q107" s="69">
        <v>4.6403439999999998</v>
      </c>
      <c r="R107" s="69">
        <v>4.6787390000000002</v>
      </c>
      <c r="S107" s="69">
        <v>4.7232919999999998</v>
      </c>
      <c r="T107" s="69">
        <v>4.7522950000000002</v>
      </c>
      <c r="U107" s="69">
        <v>4.7981660000000002</v>
      </c>
      <c r="V107" s="69">
        <v>4.8296450000000002</v>
      </c>
      <c r="W107" s="69">
        <v>4.8686439999999997</v>
      </c>
      <c r="X107" s="69">
        <v>4.9140030000000001</v>
      </c>
      <c r="Y107" s="69">
        <v>4.9617550000000001</v>
      </c>
      <c r="Z107" s="69">
        <v>5.0080850000000003</v>
      </c>
      <c r="AA107" s="69">
        <v>5.0583049999999998</v>
      </c>
      <c r="AB107" s="69">
        <v>5.1063229999999997</v>
      </c>
      <c r="AC107" s="69">
        <v>5.1630919999999998</v>
      </c>
      <c r="AD107" s="69">
        <v>5.2267270000000003</v>
      </c>
      <c r="AE107" s="69">
        <v>5.29582</v>
      </c>
      <c r="AF107" s="69">
        <v>5.3658080000000004</v>
      </c>
      <c r="AG107" s="69">
        <v>5.4395069999999999</v>
      </c>
      <c r="AH107" s="69">
        <v>5.5180730000000002</v>
      </c>
      <c r="AI107" s="70">
        <v>5.3439999999999998E-3</v>
      </c>
    </row>
    <row r="108" spans="1:35" ht="15" customHeight="1" x14ac:dyDescent="0.25">
      <c r="A108" s="14" t="s">
        <v>267</v>
      </c>
      <c r="B108" s="67" t="s">
        <v>98</v>
      </c>
      <c r="C108" s="71">
        <v>20.973987999999999</v>
      </c>
      <c r="D108" s="71">
        <v>20.425106</v>
      </c>
      <c r="E108" s="71">
        <v>20.436802</v>
      </c>
      <c r="F108" s="71">
        <v>20.210910999999999</v>
      </c>
      <c r="G108" s="71">
        <v>19.960194000000001</v>
      </c>
      <c r="H108" s="71">
        <v>19.766617</v>
      </c>
      <c r="I108" s="71">
        <v>19.450479999999999</v>
      </c>
      <c r="J108" s="71">
        <v>19.106563999999999</v>
      </c>
      <c r="K108" s="71">
        <v>18.954151</v>
      </c>
      <c r="L108" s="71">
        <v>18.907824000000002</v>
      </c>
      <c r="M108" s="71">
        <v>18.906573999999999</v>
      </c>
      <c r="N108" s="71">
        <v>18.862034000000001</v>
      </c>
      <c r="O108" s="71">
        <v>18.838894</v>
      </c>
      <c r="P108" s="71">
        <v>18.838142000000001</v>
      </c>
      <c r="Q108" s="71">
        <v>18.847712999999999</v>
      </c>
      <c r="R108" s="71">
        <v>18.862568</v>
      </c>
      <c r="S108" s="71">
        <v>18.913692000000001</v>
      </c>
      <c r="T108" s="71">
        <v>18.918607999999999</v>
      </c>
      <c r="U108" s="71">
        <v>18.974529</v>
      </c>
      <c r="V108" s="71">
        <v>18.988792</v>
      </c>
      <c r="W108" s="71">
        <v>19.021791</v>
      </c>
      <c r="X108" s="71">
        <v>19.066765</v>
      </c>
      <c r="Y108" s="71">
        <v>19.124438999999999</v>
      </c>
      <c r="Z108" s="71">
        <v>19.178913000000001</v>
      </c>
      <c r="AA108" s="71">
        <v>19.246876</v>
      </c>
      <c r="AB108" s="71">
        <v>19.306553000000001</v>
      </c>
      <c r="AC108" s="71">
        <v>19.386963000000002</v>
      </c>
      <c r="AD108" s="71">
        <v>19.481722000000001</v>
      </c>
      <c r="AE108" s="71">
        <v>19.590599000000001</v>
      </c>
      <c r="AF108" s="71">
        <v>19.696362000000001</v>
      </c>
      <c r="AG108" s="71">
        <v>19.811261999999999</v>
      </c>
      <c r="AH108" s="71">
        <v>19.936337999999999</v>
      </c>
      <c r="AI108" s="72">
        <v>-1.635E-3</v>
      </c>
    </row>
    <row r="110" spans="1:35" ht="15" customHeight="1" x14ac:dyDescent="0.25">
      <c r="B110" s="67" t="s">
        <v>588</v>
      </c>
    </row>
    <row r="111" spans="1:35" ht="15" customHeight="1" x14ac:dyDescent="0.25">
      <c r="A111" s="14" t="s">
        <v>266</v>
      </c>
      <c r="B111" s="68" t="s">
        <v>99</v>
      </c>
      <c r="C111" s="69">
        <v>1.4064E-2</v>
      </c>
      <c r="D111" s="69">
        <v>1.4718E-2</v>
      </c>
      <c r="E111" s="69">
        <v>1.7219000000000002E-2</v>
      </c>
      <c r="F111" s="69">
        <v>1.8828999999999999E-2</v>
      </c>
      <c r="G111" s="69">
        <v>1.9966999999999999E-2</v>
      </c>
      <c r="H111" s="69">
        <v>2.1131E-2</v>
      </c>
      <c r="I111" s="69">
        <v>2.2388999999999999E-2</v>
      </c>
      <c r="J111" s="69">
        <v>2.3047000000000002E-2</v>
      </c>
      <c r="K111" s="69">
        <v>2.4067000000000002E-2</v>
      </c>
      <c r="L111" s="69">
        <v>2.5172E-2</v>
      </c>
      <c r="M111" s="69">
        <v>2.6258E-2</v>
      </c>
      <c r="N111" s="69">
        <v>2.7342000000000002E-2</v>
      </c>
      <c r="O111" s="69">
        <v>2.8441999999999999E-2</v>
      </c>
      <c r="P111" s="69">
        <v>2.9499999999999998E-2</v>
      </c>
      <c r="Q111" s="69">
        <v>3.0603999999999999E-2</v>
      </c>
      <c r="R111" s="69">
        <v>3.1717000000000002E-2</v>
      </c>
      <c r="S111" s="69">
        <v>3.2883999999999997E-2</v>
      </c>
      <c r="T111" s="69">
        <v>3.4033000000000001E-2</v>
      </c>
      <c r="U111" s="69">
        <v>3.5189999999999999E-2</v>
      </c>
      <c r="V111" s="69">
        <v>3.6364E-2</v>
      </c>
      <c r="W111" s="69">
        <v>3.7450999999999998E-2</v>
      </c>
      <c r="X111" s="69">
        <v>3.8581999999999998E-2</v>
      </c>
      <c r="Y111" s="69">
        <v>3.9757000000000001E-2</v>
      </c>
      <c r="Z111" s="69">
        <v>4.0974999999999998E-2</v>
      </c>
      <c r="AA111" s="69">
        <v>4.2213000000000001E-2</v>
      </c>
      <c r="AB111" s="69">
        <v>4.3461E-2</v>
      </c>
      <c r="AC111" s="69">
        <v>4.4715999999999999E-2</v>
      </c>
      <c r="AD111" s="69">
        <v>4.6011999999999997E-2</v>
      </c>
      <c r="AE111" s="69">
        <v>4.7381E-2</v>
      </c>
      <c r="AF111" s="69">
        <v>4.8749000000000001E-2</v>
      </c>
      <c r="AG111" s="69">
        <v>5.0153000000000003E-2</v>
      </c>
      <c r="AH111" s="69">
        <v>5.1428000000000001E-2</v>
      </c>
      <c r="AI111" s="70">
        <v>4.2710999999999999E-2</v>
      </c>
    </row>
    <row r="112" spans="1:35" ht="15" customHeight="1" x14ac:dyDescent="0.25">
      <c r="A112" s="14" t="s">
        <v>265</v>
      </c>
      <c r="B112" s="68" t="s">
        <v>100</v>
      </c>
      <c r="C112" s="69">
        <v>3.7301000000000001E-2</v>
      </c>
      <c r="D112" s="69">
        <v>4.2398999999999999E-2</v>
      </c>
      <c r="E112" s="69">
        <v>4.5887999999999998E-2</v>
      </c>
      <c r="F112" s="69">
        <v>4.5060999999999997E-2</v>
      </c>
      <c r="G112" s="69">
        <v>4.4301E-2</v>
      </c>
      <c r="H112" s="69">
        <v>4.3720000000000002E-2</v>
      </c>
      <c r="I112" s="69">
        <v>4.3524E-2</v>
      </c>
      <c r="J112" s="69">
        <v>4.2542000000000003E-2</v>
      </c>
      <c r="K112" s="69">
        <v>4.2005000000000001E-2</v>
      </c>
      <c r="L112" s="69">
        <v>4.206E-2</v>
      </c>
      <c r="M112" s="69">
        <v>4.2116000000000001E-2</v>
      </c>
      <c r="N112" s="69">
        <v>4.2188000000000003E-2</v>
      </c>
      <c r="O112" s="69">
        <v>4.2532E-2</v>
      </c>
      <c r="P112" s="69">
        <v>4.2672000000000002E-2</v>
      </c>
      <c r="Q112" s="69">
        <v>4.2812999999999997E-2</v>
      </c>
      <c r="R112" s="69">
        <v>4.2973999999999998E-2</v>
      </c>
      <c r="S112" s="69">
        <v>4.3220000000000001E-2</v>
      </c>
      <c r="T112" s="69">
        <v>4.3343E-2</v>
      </c>
      <c r="U112" s="69">
        <v>4.3463000000000002E-2</v>
      </c>
      <c r="V112" s="69">
        <v>4.3546000000000001E-2</v>
      </c>
      <c r="W112" s="69">
        <v>4.3638000000000003E-2</v>
      </c>
      <c r="X112" s="69">
        <v>4.3666999999999997E-2</v>
      </c>
      <c r="Y112" s="69">
        <v>4.3983000000000001E-2</v>
      </c>
      <c r="Z112" s="69">
        <v>4.3980999999999999E-2</v>
      </c>
      <c r="AA112" s="69">
        <v>4.4266E-2</v>
      </c>
      <c r="AB112" s="69">
        <v>4.4558E-2</v>
      </c>
      <c r="AC112" s="69">
        <v>4.487E-2</v>
      </c>
      <c r="AD112" s="69">
        <v>4.5009E-2</v>
      </c>
      <c r="AE112" s="69">
        <v>4.5046999999999997E-2</v>
      </c>
      <c r="AF112" s="69">
        <v>4.5090999999999999E-2</v>
      </c>
      <c r="AG112" s="69">
        <v>4.5111999999999999E-2</v>
      </c>
      <c r="AH112" s="69">
        <v>4.5215999999999999E-2</v>
      </c>
      <c r="AI112" s="70">
        <v>6.2269999999999999E-3</v>
      </c>
    </row>
    <row r="113" spans="1:35" ht="15" customHeight="1" x14ac:dyDescent="0.25">
      <c r="A113" s="14" t="s">
        <v>264</v>
      </c>
      <c r="B113" s="68" t="s">
        <v>38</v>
      </c>
      <c r="C113" s="69">
        <v>0.18854299999999999</v>
      </c>
      <c r="D113" s="69">
        <v>0.21366599999999999</v>
      </c>
      <c r="E113" s="69">
        <v>0.23883699999999999</v>
      </c>
      <c r="F113" s="69">
        <v>0.25926300000000002</v>
      </c>
      <c r="G113" s="69">
        <v>0.27799600000000002</v>
      </c>
      <c r="H113" s="69">
        <v>0.29790299999999997</v>
      </c>
      <c r="I113" s="69">
        <v>0.31969999999999998</v>
      </c>
      <c r="J113" s="69">
        <v>0.33778999999999998</v>
      </c>
      <c r="K113" s="69">
        <v>0.357516</v>
      </c>
      <c r="L113" s="69">
        <v>0.38157000000000002</v>
      </c>
      <c r="M113" s="69">
        <v>0.405644</v>
      </c>
      <c r="N113" s="69">
        <v>0.42929499999999998</v>
      </c>
      <c r="O113" s="69">
        <v>0.45643699999999998</v>
      </c>
      <c r="P113" s="69">
        <v>0.48139300000000002</v>
      </c>
      <c r="Q113" s="69">
        <v>0.50661299999999998</v>
      </c>
      <c r="R113" s="69">
        <v>0.53223299999999996</v>
      </c>
      <c r="S113" s="69">
        <v>0.55872299999999997</v>
      </c>
      <c r="T113" s="69">
        <v>0.58557800000000004</v>
      </c>
      <c r="U113" s="69">
        <v>0.611348</v>
      </c>
      <c r="V113" s="69">
        <v>0.63800699999999999</v>
      </c>
      <c r="W113" s="69">
        <v>0.66458499999999998</v>
      </c>
      <c r="X113" s="69">
        <v>0.69097500000000001</v>
      </c>
      <c r="Y113" s="69">
        <v>0.72178799999999999</v>
      </c>
      <c r="Z113" s="69">
        <v>0.74802000000000002</v>
      </c>
      <c r="AA113" s="69">
        <v>0.77883500000000006</v>
      </c>
      <c r="AB113" s="69">
        <v>0.81036799999999998</v>
      </c>
      <c r="AC113" s="69">
        <v>0.84332600000000002</v>
      </c>
      <c r="AD113" s="69">
        <v>0.87375499999999995</v>
      </c>
      <c r="AE113" s="69">
        <v>0.90202199999999999</v>
      </c>
      <c r="AF113" s="69">
        <v>0.93103000000000002</v>
      </c>
      <c r="AG113" s="69">
        <v>0.95982100000000004</v>
      </c>
      <c r="AH113" s="69">
        <v>0.99055899999999997</v>
      </c>
      <c r="AI113" s="70">
        <v>5.4972E-2</v>
      </c>
    </row>
    <row r="114" spans="1:35" ht="15" customHeight="1" x14ac:dyDescent="0.25">
      <c r="A114" s="14" t="s">
        <v>263</v>
      </c>
      <c r="B114" s="68" t="s">
        <v>39</v>
      </c>
      <c r="C114" s="69">
        <v>1.75E-4</v>
      </c>
      <c r="D114" s="69">
        <v>1.73E-4</v>
      </c>
      <c r="E114" s="69">
        <v>1.73E-4</v>
      </c>
      <c r="F114" s="69">
        <v>1.7100000000000001E-4</v>
      </c>
      <c r="G114" s="69">
        <v>1.6699999999999999E-4</v>
      </c>
      <c r="H114" s="69">
        <v>1.65E-4</v>
      </c>
      <c r="I114" s="69">
        <v>1.64E-4</v>
      </c>
      <c r="J114" s="69">
        <v>1.5899999999999999E-4</v>
      </c>
      <c r="K114" s="69">
        <v>1.5699999999999999E-4</v>
      </c>
      <c r="L114" s="69">
        <v>1.5699999999999999E-4</v>
      </c>
      <c r="M114" s="69">
        <v>1.5699999999999999E-4</v>
      </c>
      <c r="N114" s="69">
        <v>1.56E-4</v>
      </c>
      <c r="O114" s="69">
        <v>1.56E-4</v>
      </c>
      <c r="P114" s="69">
        <v>1.56E-4</v>
      </c>
      <c r="Q114" s="69">
        <v>1.56E-4</v>
      </c>
      <c r="R114" s="69">
        <v>1.56E-4</v>
      </c>
      <c r="S114" s="69">
        <v>1.55E-4</v>
      </c>
      <c r="T114" s="69">
        <v>1.55E-4</v>
      </c>
      <c r="U114" s="69">
        <v>1.55E-4</v>
      </c>
      <c r="V114" s="69">
        <v>1.55E-4</v>
      </c>
      <c r="W114" s="69">
        <v>1.55E-4</v>
      </c>
      <c r="X114" s="69">
        <v>1.56E-4</v>
      </c>
      <c r="Y114" s="69">
        <v>1.5799999999999999E-4</v>
      </c>
      <c r="Z114" s="69">
        <v>1.6000000000000001E-4</v>
      </c>
      <c r="AA114" s="69">
        <v>1.6200000000000001E-4</v>
      </c>
      <c r="AB114" s="69">
        <v>1.64E-4</v>
      </c>
      <c r="AC114" s="69">
        <v>1.66E-4</v>
      </c>
      <c r="AD114" s="69">
        <v>1.6799999999999999E-4</v>
      </c>
      <c r="AE114" s="69">
        <v>1.6899999999999999E-4</v>
      </c>
      <c r="AF114" s="69">
        <v>1.7100000000000001E-4</v>
      </c>
      <c r="AG114" s="69">
        <v>1.73E-4</v>
      </c>
      <c r="AH114" s="69">
        <v>1.75E-4</v>
      </c>
      <c r="AI114" s="70">
        <v>4.8999999999999998E-5</v>
      </c>
    </row>
    <row r="115" spans="1:35" ht="15" customHeight="1" x14ac:dyDescent="0.25">
      <c r="A115" s="14" t="s">
        <v>262</v>
      </c>
      <c r="B115" s="67" t="s">
        <v>40</v>
      </c>
      <c r="C115" s="71">
        <v>0.24008299999999999</v>
      </c>
      <c r="D115" s="71">
        <v>0.27095599999999997</v>
      </c>
      <c r="E115" s="71">
        <v>0.30211700000000002</v>
      </c>
      <c r="F115" s="71">
        <v>0.323324</v>
      </c>
      <c r="G115" s="71">
        <v>0.34243200000000001</v>
      </c>
      <c r="H115" s="71">
        <v>0.36291899999999999</v>
      </c>
      <c r="I115" s="71">
        <v>0.38577600000000001</v>
      </c>
      <c r="J115" s="71">
        <v>0.40353800000000001</v>
      </c>
      <c r="K115" s="71">
        <v>0.42374499999999998</v>
      </c>
      <c r="L115" s="71">
        <v>0.44896000000000003</v>
      </c>
      <c r="M115" s="71">
        <v>0.47417399999999998</v>
      </c>
      <c r="N115" s="71">
        <v>0.49898100000000001</v>
      </c>
      <c r="O115" s="71">
        <v>0.52756700000000001</v>
      </c>
      <c r="P115" s="71">
        <v>0.55372100000000002</v>
      </c>
      <c r="Q115" s="71">
        <v>0.58018599999999998</v>
      </c>
      <c r="R115" s="71">
        <v>0.60707999999999995</v>
      </c>
      <c r="S115" s="71">
        <v>0.63498299999999996</v>
      </c>
      <c r="T115" s="71">
        <v>0.66310899999999995</v>
      </c>
      <c r="U115" s="71">
        <v>0.69015599999999999</v>
      </c>
      <c r="V115" s="71">
        <v>0.71807200000000004</v>
      </c>
      <c r="W115" s="71">
        <v>0.74582899999999996</v>
      </c>
      <c r="X115" s="71">
        <v>0.77337999999999996</v>
      </c>
      <c r="Y115" s="71">
        <v>0.80568700000000004</v>
      </c>
      <c r="Z115" s="71">
        <v>0.83313599999999999</v>
      </c>
      <c r="AA115" s="71">
        <v>0.86547499999999999</v>
      </c>
      <c r="AB115" s="71">
        <v>0.89854999999999996</v>
      </c>
      <c r="AC115" s="71">
        <v>0.93307799999999996</v>
      </c>
      <c r="AD115" s="71">
        <v>0.964943</v>
      </c>
      <c r="AE115" s="71">
        <v>0.99461900000000003</v>
      </c>
      <c r="AF115" s="71">
        <v>1.0250410000000001</v>
      </c>
      <c r="AG115" s="71">
        <v>1.0552589999999999</v>
      </c>
      <c r="AH115" s="71">
        <v>1.0873790000000001</v>
      </c>
      <c r="AI115" s="72">
        <v>4.9933999999999999E-2</v>
      </c>
    </row>
    <row r="117" spans="1:35" ht="15" customHeight="1" x14ac:dyDescent="0.25">
      <c r="B117" s="67" t="s">
        <v>41</v>
      </c>
    </row>
    <row r="118" spans="1:35" ht="15" customHeight="1" x14ac:dyDescent="0.25">
      <c r="A118" s="14" t="s">
        <v>261</v>
      </c>
      <c r="B118" s="68" t="s">
        <v>42</v>
      </c>
      <c r="C118" s="75">
        <v>6396</v>
      </c>
      <c r="D118" s="75">
        <v>6230</v>
      </c>
      <c r="E118" s="75">
        <v>6120</v>
      </c>
      <c r="F118" s="75">
        <v>6103</v>
      </c>
      <c r="G118" s="75">
        <v>6087</v>
      </c>
      <c r="H118" s="75">
        <v>6070</v>
      </c>
      <c r="I118" s="75">
        <v>6053</v>
      </c>
      <c r="J118" s="75">
        <v>6036</v>
      </c>
      <c r="K118" s="75">
        <v>6020</v>
      </c>
      <c r="L118" s="75">
        <v>6003</v>
      </c>
      <c r="M118" s="75">
        <v>5986</v>
      </c>
      <c r="N118" s="75">
        <v>5969</v>
      </c>
      <c r="O118" s="75">
        <v>5952</v>
      </c>
      <c r="P118" s="75">
        <v>5935</v>
      </c>
      <c r="Q118" s="75">
        <v>5918</v>
      </c>
      <c r="R118" s="75">
        <v>5901</v>
      </c>
      <c r="S118" s="75">
        <v>5884</v>
      </c>
      <c r="T118" s="75">
        <v>5867</v>
      </c>
      <c r="U118" s="75">
        <v>5850</v>
      </c>
      <c r="V118" s="75">
        <v>5833</v>
      </c>
      <c r="W118" s="75">
        <v>5816</v>
      </c>
      <c r="X118" s="75">
        <v>5799</v>
      </c>
      <c r="Y118" s="75">
        <v>5781</v>
      </c>
      <c r="Z118" s="75">
        <v>5764</v>
      </c>
      <c r="AA118" s="75">
        <v>5747</v>
      </c>
      <c r="AB118" s="75">
        <v>5730</v>
      </c>
      <c r="AC118" s="75">
        <v>5713</v>
      </c>
      <c r="AD118" s="75">
        <v>5696</v>
      </c>
      <c r="AE118" s="75">
        <v>5679</v>
      </c>
      <c r="AF118" s="75">
        <v>5662</v>
      </c>
      <c r="AG118" s="75">
        <v>5645</v>
      </c>
      <c r="AH118" s="75">
        <v>5628</v>
      </c>
      <c r="AI118" s="70">
        <v>-4.1180000000000001E-3</v>
      </c>
    </row>
    <row r="119" spans="1:35" ht="15" customHeight="1" x14ac:dyDescent="0.25">
      <c r="A119" s="14" t="s">
        <v>260</v>
      </c>
      <c r="B119" s="68" t="s">
        <v>43</v>
      </c>
      <c r="C119" s="75">
        <v>5657</v>
      </c>
      <c r="D119" s="75">
        <v>5603</v>
      </c>
      <c r="E119" s="75">
        <v>5518</v>
      </c>
      <c r="F119" s="75">
        <v>5503</v>
      </c>
      <c r="G119" s="75">
        <v>5489</v>
      </c>
      <c r="H119" s="75">
        <v>5475</v>
      </c>
      <c r="I119" s="75">
        <v>5460</v>
      </c>
      <c r="J119" s="75">
        <v>5446</v>
      </c>
      <c r="K119" s="75">
        <v>5432</v>
      </c>
      <c r="L119" s="75">
        <v>5417</v>
      </c>
      <c r="M119" s="75">
        <v>5403</v>
      </c>
      <c r="N119" s="75">
        <v>5389</v>
      </c>
      <c r="O119" s="75">
        <v>5375</v>
      </c>
      <c r="P119" s="75">
        <v>5360</v>
      </c>
      <c r="Q119" s="75">
        <v>5346</v>
      </c>
      <c r="R119" s="75">
        <v>5332</v>
      </c>
      <c r="S119" s="75">
        <v>5317</v>
      </c>
      <c r="T119" s="75">
        <v>5303</v>
      </c>
      <c r="U119" s="75">
        <v>5289</v>
      </c>
      <c r="V119" s="75">
        <v>5275</v>
      </c>
      <c r="W119" s="75">
        <v>5260</v>
      </c>
      <c r="X119" s="75">
        <v>5246</v>
      </c>
      <c r="Y119" s="75">
        <v>5232</v>
      </c>
      <c r="Z119" s="75">
        <v>5218</v>
      </c>
      <c r="AA119" s="75">
        <v>5203</v>
      </c>
      <c r="AB119" s="75">
        <v>5189</v>
      </c>
      <c r="AC119" s="75">
        <v>5175</v>
      </c>
      <c r="AD119" s="75">
        <v>5161</v>
      </c>
      <c r="AE119" s="75">
        <v>5147</v>
      </c>
      <c r="AF119" s="75">
        <v>5132</v>
      </c>
      <c r="AG119" s="75">
        <v>5118</v>
      </c>
      <c r="AH119" s="75">
        <v>5104</v>
      </c>
      <c r="AI119" s="70">
        <v>-3.313E-3</v>
      </c>
    </row>
    <row r="120" spans="1:35" ht="15" customHeight="1" x14ac:dyDescent="0.25">
      <c r="A120" s="14" t="s">
        <v>259</v>
      </c>
      <c r="B120" s="68" t="s">
        <v>44</v>
      </c>
      <c r="C120" s="75">
        <v>6389</v>
      </c>
      <c r="D120" s="75">
        <v>6159</v>
      </c>
      <c r="E120" s="75">
        <v>6088</v>
      </c>
      <c r="F120" s="75">
        <v>6078</v>
      </c>
      <c r="G120" s="75">
        <v>6068</v>
      </c>
      <c r="H120" s="75">
        <v>6059</v>
      </c>
      <c r="I120" s="75">
        <v>6049</v>
      </c>
      <c r="J120" s="75">
        <v>6039</v>
      </c>
      <c r="K120" s="75">
        <v>6029</v>
      </c>
      <c r="L120" s="75">
        <v>6019</v>
      </c>
      <c r="M120" s="75">
        <v>6009</v>
      </c>
      <c r="N120" s="75">
        <v>5999</v>
      </c>
      <c r="O120" s="75">
        <v>5990</v>
      </c>
      <c r="P120" s="75">
        <v>5980</v>
      </c>
      <c r="Q120" s="75">
        <v>5970</v>
      </c>
      <c r="R120" s="75">
        <v>5960</v>
      </c>
      <c r="S120" s="75">
        <v>5950</v>
      </c>
      <c r="T120" s="75">
        <v>5940</v>
      </c>
      <c r="U120" s="75">
        <v>5930</v>
      </c>
      <c r="V120" s="75">
        <v>5920</v>
      </c>
      <c r="W120" s="75">
        <v>5910</v>
      </c>
      <c r="X120" s="75">
        <v>5900</v>
      </c>
      <c r="Y120" s="75">
        <v>5890</v>
      </c>
      <c r="Z120" s="75">
        <v>5880</v>
      </c>
      <c r="AA120" s="75">
        <v>5870</v>
      </c>
      <c r="AB120" s="75">
        <v>5860</v>
      </c>
      <c r="AC120" s="75">
        <v>5850</v>
      </c>
      <c r="AD120" s="75">
        <v>5840</v>
      </c>
      <c r="AE120" s="75">
        <v>5830</v>
      </c>
      <c r="AF120" s="75">
        <v>5820</v>
      </c>
      <c r="AG120" s="75">
        <v>5810</v>
      </c>
      <c r="AH120" s="75">
        <v>5800</v>
      </c>
      <c r="AI120" s="70">
        <v>-3.1150000000000001E-3</v>
      </c>
    </row>
    <row r="121" spans="1:35" ht="15" customHeight="1" x14ac:dyDescent="0.25">
      <c r="A121" s="14" t="s">
        <v>258</v>
      </c>
      <c r="B121" s="68" t="s">
        <v>45</v>
      </c>
      <c r="C121" s="75">
        <v>6946</v>
      </c>
      <c r="D121" s="75">
        <v>6447</v>
      </c>
      <c r="E121" s="75">
        <v>6360</v>
      </c>
      <c r="F121" s="75">
        <v>6351</v>
      </c>
      <c r="G121" s="75">
        <v>6342</v>
      </c>
      <c r="H121" s="75">
        <v>6332</v>
      </c>
      <c r="I121" s="75">
        <v>6323</v>
      </c>
      <c r="J121" s="75">
        <v>6313</v>
      </c>
      <c r="K121" s="75">
        <v>6304</v>
      </c>
      <c r="L121" s="75">
        <v>6294</v>
      </c>
      <c r="M121" s="75">
        <v>6284</v>
      </c>
      <c r="N121" s="75">
        <v>6274</v>
      </c>
      <c r="O121" s="75">
        <v>6264</v>
      </c>
      <c r="P121" s="75">
        <v>6254</v>
      </c>
      <c r="Q121" s="75">
        <v>6244</v>
      </c>
      <c r="R121" s="75">
        <v>6234</v>
      </c>
      <c r="S121" s="75">
        <v>6224</v>
      </c>
      <c r="T121" s="75">
        <v>6214</v>
      </c>
      <c r="U121" s="75">
        <v>6203</v>
      </c>
      <c r="V121" s="75">
        <v>6193</v>
      </c>
      <c r="W121" s="75">
        <v>6183</v>
      </c>
      <c r="X121" s="75">
        <v>6172</v>
      </c>
      <c r="Y121" s="75">
        <v>6162</v>
      </c>
      <c r="Z121" s="75">
        <v>6152</v>
      </c>
      <c r="AA121" s="75">
        <v>6141</v>
      </c>
      <c r="AB121" s="75">
        <v>6131</v>
      </c>
      <c r="AC121" s="75">
        <v>6120</v>
      </c>
      <c r="AD121" s="75">
        <v>6110</v>
      </c>
      <c r="AE121" s="75">
        <v>6099</v>
      </c>
      <c r="AF121" s="75">
        <v>6089</v>
      </c>
      <c r="AG121" s="75">
        <v>6078</v>
      </c>
      <c r="AH121" s="75">
        <v>6068</v>
      </c>
      <c r="AI121" s="70">
        <v>-4.3499999999999997E-3</v>
      </c>
    </row>
    <row r="122" spans="1:35" ht="15" customHeight="1" x14ac:dyDescent="0.25">
      <c r="A122" s="14" t="s">
        <v>257</v>
      </c>
      <c r="B122" s="68" t="s">
        <v>46</v>
      </c>
      <c r="C122" s="75">
        <v>2436</v>
      </c>
      <c r="D122" s="75">
        <v>2550</v>
      </c>
      <c r="E122" s="75">
        <v>2538</v>
      </c>
      <c r="F122" s="75">
        <v>2530</v>
      </c>
      <c r="G122" s="75">
        <v>2522</v>
      </c>
      <c r="H122" s="75">
        <v>2514</v>
      </c>
      <c r="I122" s="75">
        <v>2506</v>
      </c>
      <c r="J122" s="75">
        <v>2498</v>
      </c>
      <c r="K122" s="75">
        <v>2491</v>
      </c>
      <c r="L122" s="75">
        <v>2483</v>
      </c>
      <c r="M122" s="75">
        <v>2475</v>
      </c>
      <c r="N122" s="75">
        <v>2468</v>
      </c>
      <c r="O122" s="75">
        <v>2460</v>
      </c>
      <c r="P122" s="75">
        <v>2452</v>
      </c>
      <c r="Q122" s="75">
        <v>2445</v>
      </c>
      <c r="R122" s="75">
        <v>2437</v>
      </c>
      <c r="S122" s="75">
        <v>2430</v>
      </c>
      <c r="T122" s="75">
        <v>2422</v>
      </c>
      <c r="U122" s="75">
        <v>2414</v>
      </c>
      <c r="V122" s="75">
        <v>2407</v>
      </c>
      <c r="W122" s="75">
        <v>2399</v>
      </c>
      <c r="X122" s="75">
        <v>2392</v>
      </c>
      <c r="Y122" s="75">
        <v>2384</v>
      </c>
      <c r="Z122" s="75">
        <v>2376</v>
      </c>
      <c r="AA122" s="75">
        <v>2369</v>
      </c>
      <c r="AB122" s="75">
        <v>2361</v>
      </c>
      <c r="AC122" s="75">
        <v>2354</v>
      </c>
      <c r="AD122" s="75">
        <v>2346</v>
      </c>
      <c r="AE122" s="75">
        <v>2339</v>
      </c>
      <c r="AF122" s="75">
        <v>2331</v>
      </c>
      <c r="AG122" s="75">
        <v>2324</v>
      </c>
      <c r="AH122" s="75">
        <v>2316</v>
      </c>
      <c r="AI122" s="70">
        <v>-1.6280000000000001E-3</v>
      </c>
    </row>
    <row r="123" spans="1:35" ht="15" customHeight="1" x14ac:dyDescent="0.25">
      <c r="A123" s="14" t="s">
        <v>256</v>
      </c>
      <c r="B123" s="68" t="s">
        <v>47</v>
      </c>
      <c r="C123" s="75">
        <v>3226</v>
      </c>
      <c r="D123" s="75">
        <v>3351</v>
      </c>
      <c r="E123" s="75">
        <v>3326</v>
      </c>
      <c r="F123" s="75">
        <v>3321</v>
      </c>
      <c r="G123" s="75">
        <v>3316</v>
      </c>
      <c r="H123" s="75">
        <v>3311</v>
      </c>
      <c r="I123" s="75">
        <v>3306</v>
      </c>
      <c r="J123" s="75">
        <v>3301</v>
      </c>
      <c r="K123" s="75">
        <v>3295</v>
      </c>
      <c r="L123" s="75">
        <v>3290</v>
      </c>
      <c r="M123" s="75">
        <v>3285</v>
      </c>
      <c r="N123" s="75">
        <v>3280</v>
      </c>
      <c r="O123" s="75">
        <v>3275</v>
      </c>
      <c r="P123" s="75">
        <v>3269</v>
      </c>
      <c r="Q123" s="75">
        <v>3264</v>
      </c>
      <c r="R123" s="75">
        <v>3259</v>
      </c>
      <c r="S123" s="75">
        <v>3253</v>
      </c>
      <c r="T123" s="75">
        <v>3248</v>
      </c>
      <c r="U123" s="75">
        <v>3243</v>
      </c>
      <c r="V123" s="75">
        <v>3237</v>
      </c>
      <c r="W123" s="75">
        <v>3232</v>
      </c>
      <c r="X123" s="75">
        <v>3226</v>
      </c>
      <c r="Y123" s="75">
        <v>3221</v>
      </c>
      <c r="Z123" s="75">
        <v>3215</v>
      </c>
      <c r="AA123" s="75">
        <v>3210</v>
      </c>
      <c r="AB123" s="75">
        <v>3204</v>
      </c>
      <c r="AC123" s="75">
        <v>3199</v>
      </c>
      <c r="AD123" s="75">
        <v>3193</v>
      </c>
      <c r="AE123" s="75">
        <v>3188</v>
      </c>
      <c r="AF123" s="75">
        <v>3182</v>
      </c>
      <c r="AG123" s="75">
        <v>3177</v>
      </c>
      <c r="AH123" s="75">
        <v>3171</v>
      </c>
      <c r="AI123" s="70">
        <v>-5.5500000000000005E-4</v>
      </c>
    </row>
    <row r="124" spans="1:35" ht="15" customHeight="1" x14ac:dyDescent="0.25">
      <c r="A124" s="14" t="s">
        <v>255</v>
      </c>
      <c r="B124" s="68" t="s">
        <v>48</v>
      </c>
      <c r="C124" s="75">
        <v>2090</v>
      </c>
      <c r="D124" s="75">
        <v>2035</v>
      </c>
      <c r="E124" s="75">
        <v>1980</v>
      </c>
      <c r="F124" s="75">
        <v>1972</v>
      </c>
      <c r="G124" s="75">
        <v>1964</v>
      </c>
      <c r="H124" s="75">
        <v>1956</v>
      </c>
      <c r="I124" s="75">
        <v>1948</v>
      </c>
      <c r="J124" s="75">
        <v>1940</v>
      </c>
      <c r="K124" s="75">
        <v>1933</v>
      </c>
      <c r="L124" s="75">
        <v>1925</v>
      </c>
      <c r="M124" s="75">
        <v>1917</v>
      </c>
      <c r="N124" s="75">
        <v>1909</v>
      </c>
      <c r="O124" s="75">
        <v>1901</v>
      </c>
      <c r="P124" s="75">
        <v>1894</v>
      </c>
      <c r="Q124" s="75">
        <v>1886</v>
      </c>
      <c r="R124" s="75">
        <v>1878</v>
      </c>
      <c r="S124" s="75">
        <v>1871</v>
      </c>
      <c r="T124" s="75">
        <v>1863</v>
      </c>
      <c r="U124" s="75">
        <v>1855</v>
      </c>
      <c r="V124" s="75">
        <v>1848</v>
      </c>
      <c r="W124" s="75">
        <v>1840</v>
      </c>
      <c r="X124" s="75">
        <v>1832</v>
      </c>
      <c r="Y124" s="75">
        <v>1825</v>
      </c>
      <c r="Z124" s="75">
        <v>1817</v>
      </c>
      <c r="AA124" s="75">
        <v>1810</v>
      </c>
      <c r="AB124" s="75">
        <v>1802</v>
      </c>
      <c r="AC124" s="75">
        <v>1795</v>
      </c>
      <c r="AD124" s="75">
        <v>1787</v>
      </c>
      <c r="AE124" s="75">
        <v>1780</v>
      </c>
      <c r="AF124" s="75">
        <v>1772</v>
      </c>
      <c r="AG124" s="75">
        <v>1765</v>
      </c>
      <c r="AH124" s="75">
        <v>1757</v>
      </c>
      <c r="AI124" s="70">
        <v>-5.5830000000000003E-3</v>
      </c>
    </row>
    <row r="125" spans="1:35" ht="15" customHeight="1" x14ac:dyDescent="0.25">
      <c r="A125" s="14" t="s">
        <v>254</v>
      </c>
      <c r="B125" s="68" t="s">
        <v>49</v>
      </c>
      <c r="C125" s="75">
        <v>5154</v>
      </c>
      <c r="D125" s="75">
        <v>4855</v>
      </c>
      <c r="E125" s="75">
        <v>4737</v>
      </c>
      <c r="F125" s="75">
        <v>4721</v>
      </c>
      <c r="G125" s="75">
        <v>4706</v>
      </c>
      <c r="H125" s="75">
        <v>4690</v>
      </c>
      <c r="I125" s="75">
        <v>4675</v>
      </c>
      <c r="J125" s="75">
        <v>4659</v>
      </c>
      <c r="K125" s="75">
        <v>4644</v>
      </c>
      <c r="L125" s="75">
        <v>4628</v>
      </c>
      <c r="M125" s="75">
        <v>4612</v>
      </c>
      <c r="N125" s="75">
        <v>4597</v>
      </c>
      <c r="O125" s="75">
        <v>4581</v>
      </c>
      <c r="P125" s="75">
        <v>4565</v>
      </c>
      <c r="Q125" s="75">
        <v>4549</v>
      </c>
      <c r="R125" s="75">
        <v>4533</v>
      </c>
      <c r="S125" s="75">
        <v>4516</v>
      </c>
      <c r="T125" s="75">
        <v>4500</v>
      </c>
      <c r="U125" s="75">
        <v>4484</v>
      </c>
      <c r="V125" s="75">
        <v>4468</v>
      </c>
      <c r="W125" s="75">
        <v>4452</v>
      </c>
      <c r="X125" s="75">
        <v>4436</v>
      </c>
      <c r="Y125" s="75">
        <v>4420</v>
      </c>
      <c r="Z125" s="75">
        <v>4404</v>
      </c>
      <c r="AA125" s="75">
        <v>4388</v>
      </c>
      <c r="AB125" s="75">
        <v>4372</v>
      </c>
      <c r="AC125" s="75">
        <v>4355</v>
      </c>
      <c r="AD125" s="75">
        <v>4339</v>
      </c>
      <c r="AE125" s="75">
        <v>4324</v>
      </c>
      <c r="AF125" s="75">
        <v>4308</v>
      </c>
      <c r="AG125" s="75">
        <v>4292</v>
      </c>
      <c r="AH125" s="75">
        <v>4276</v>
      </c>
      <c r="AI125" s="70">
        <v>-6.0060000000000001E-3</v>
      </c>
    </row>
    <row r="126" spans="1:35" ht="15" customHeight="1" x14ac:dyDescent="0.25">
      <c r="A126" s="14" t="s">
        <v>253</v>
      </c>
      <c r="B126" s="68" t="s">
        <v>50</v>
      </c>
      <c r="C126" s="75">
        <v>3565</v>
      </c>
      <c r="D126" s="75">
        <v>3341</v>
      </c>
      <c r="E126" s="75">
        <v>3224</v>
      </c>
      <c r="F126" s="75">
        <v>3213</v>
      </c>
      <c r="G126" s="75">
        <v>3201</v>
      </c>
      <c r="H126" s="75">
        <v>3189</v>
      </c>
      <c r="I126" s="75">
        <v>3177</v>
      </c>
      <c r="J126" s="75">
        <v>3165</v>
      </c>
      <c r="K126" s="75">
        <v>3153</v>
      </c>
      <c r="L126" s="75">
        <v>3141</v>
      </c>
      <c r="M126" s="75">
        <v>3129</v>
      </c>
      <c r="N126" s="75">
        <v>3117</v>
      </c>
      <c r="O126" s="75">
        <v>3105</v>
      </c>
      <c r="P126" s="75">
        <v>3093</v>
      </c>
      <c r="Q126" s="75">
        <v>3081</v>
      </c>
      <c r="R126" s="75">
        <v>3068</v>
      </c>
      <c r="S126" s="75">
        <v>3056</v>
      </c>
      <c r="T126" s="75">
        <v>3044</v>
      </c>
      <c r="U126" s="75">
        <v>3031</v>
      </c>
      <c r="V126" s="75">
        <v>3019</v>
      </c>
      <c r="W126" s="75">
        <v>3007</v>
      </c>
      <c r="X126" s="75">
        <v>2994</v>
      </c>
      <c r="Y126" s="75">
        <v>2982</v>
      </c>
      <c r="Z126" s="75">
        <v>2969</v>
      </c>
      <c r="AA126" s="75">
        <v>2957</v>
      </c>
      <c r="AB126" s="75">
        <v>2945</v>
      </c>
      <c r="AC126" s="75">
        <v>2932</v>
      </c>
      <c r="AD126" s="75">
        <v>2920</v>
      </c>
      <c r="AE126" s="75">
        <v>2907</v>
      </c>
      <c r="AF126" s="75">
        <v>2895</v>
      </c>
      <c r="AG126" s="75">
        <v>2882</v>
      </c>
      <c r="AH126" s="75">
        <v>2870</v>
      </c>
      <c r="AI126" s="70">
        <v>-6.9709999999999998E-3</v>
      </c>
    </row>
    <row r="127" spans="1:35" ht="15" customHeight="1" x14ac:dyDescent="0.25">
      <c r="A127" s="14" t="s">
        <v>252</v>
      </c>
      <c r="B127" s="67" t="s">
        <v>51</v>
      </c>
      <c r="C127" s="73">
        <v>4268.2338870000003</v>
      </c>
      <c r="D127" s="73">
        <v>4147.2778319999998</v>
      </c>
      <c r="E127" s="73">
        <v>4071.8686520000001</v>
      </c>
      <c r="F127" s="73">
        <v>4056.20874</v>
      </c>
      <c r="G127" s="73">
        <v>4040.7045899999998</v>
      </c>
      <c r="H127" s="73">
        <v>4025.211914</v>
      </c>
      <c r="I127" s="73">
        <v>4009.6479490000002</v>
      </c>
      <c r="J127" s="73">
        <v>3994.1108399999998</v>
      </c>
      <c r="K127" s="73">
        <v>3979.0825199999999</v>
      </c>
      <c r="L127" s="73">
        <v>3963.513672</v>
      </c>
      <c r="M127" s="73">
        <v>3948.0942380000001</v>
      </c>
      <c r="N127" s="73">
        <v>3932.982422</v>
      </c>
      <c r="O127" s="73">
        <v>3917.7321780000002</v>
      </c>
      <c r="P127" s="73">
        <v>3902.321289</v>
      </c>
      <c r="Q127" s="73">
        <v>3887.1816410000001</v>
      </c>
      <c r="R127" s="73">
        <v>3871.6860350000002</v>
      </c>
      <c r="S127" s="73">
        <v>3856.4580080000001</v>
      </c>
      <c r="T127" s="73">
        <v>3841.1408689999998</v>
      </c>
      <c r="U127" s="73">
        <v>3825.5895999999998</v>
      </c>
      <c r="V127" s="73">
        <v>3810.553711</v>
      </c>
      <c r="W127" s="73">
        <v>3795.1042480000001</v>
      </c>
      <c r="X127" s="73">
        <v>3779.6782229999999</v>
      </c>
      <c r="Y127" s="73">
        <v>3764.4091800000001</v>
      </c>
      <c r="Z127" s="73">
        <v>3748.8051759999998</v>
      </c>
      <c r="AA127" s="73">
        <v>3733.5898440000001</v>
      </c>
      <c r="AB127" s="73">
        <v>3718.1291500000002</v>
      </c>
      <c r="AC127" s="73">
        <v>3702.7531739999999</v>
      </c>
      <c r="AD127" s="73">
        <v>3687.3203119999998</v>
      </c>
      <c r="AE127" s="73">
        <v>3672.2294919999999</v>
      </c>
      <c r="AF127" s="73">
        <v>3656.8779300000001</v>
      </c>
      <c r="AG127" s="73">
        <v>3641.9853520000001</v>
      </c>
      <c r="AH127" s="73">
        <v>3627.0097660000001</v>
      </c>
      <c r="AI127" s="72">
        <v>-5.2379999999999996E-3</v>
      </c>
    </row>
    <row r="129" spans="1:35" ht="15" customHeight="1" x14ac:dyDescent="0.25">
      <c r="B129" s="67" t="s">
        <v>52</v>
      </c>
    </row>
    <row r="130" spans="1:35" ht="15" customHeight="1" x14ac:dyDescent="0.25">
      <c r="A130" s="14" t="s">
        <v>251</v>
      </c>
      <c r="B130" s="68" t="s">
        <v>42</v>
      </c>
      <c r="C130" s="75">
        <v>536</v>
      </c>
      <c r="D130" s="75">
        <v>501</v>
      </c>
      <c r="E130" s="75">
        <v>578</v>
      </c>
      <c r="F130" s="75">
        <v>584</v>
      </c>
      <c r="G130" s="75">
        <v>590</v>
      </c>
      <c r="H130" s="75">
        <v>596</v>
      </c>
      <c r="I130" s="75">
        <v>602</v>
      </c>
      <c r="J130" s="75">
        <v>609</v>
      </c>
      <c r="K130" s="75">
        <v>615</v>
      </c>
      <c r="L130" s="75">
        <v>621</v>
      </c>
      <c r="M130" s="75">
        <v>627</v>
      </c>
      <c r="N130" s="75">
        <v>633</v>
      </c>
      <c r="O130" s="75">
        <v>639</v>
      </c>
      <c r="P130" s="75">
        <v>646</v>
      </c>
      <c r="Q130" s="75">
        <v>652</v>
      </c>
      <c r="R130" s="75">
        <v>658</v>
      </c>
      <c r="S130" s="75">
        <v>664</v>
      </c>
      <c r="T130" s="75">
        <v>671</v>
      </c>
      <c r="U130" s="75">
        <v>677</v>
      </c>
      <c r="V130" s="75">
        <v>683</v>
      </c>
      <c r="W130" s="75">
        <v>689</v>
      </c>
      <c r="X130" s="75">
        <v>696</v>
      </c>
      <c r="Y130" s="75">
        <v>702</v>
      </c>
      <c r="Z130" s="75">
        <v>708</v>
      </c>
      <c r="AA130" s="75">
        <v>714</v>
      </c>
      <c r="AB130" s="75">
        <v>721</v>
      </c>
      <c r="AC130" s="75">
        <v>727</v>
      </c>
      <c r="AD130" s="75">
        <v>733</v>
      </c>
      <c r="AE130" s="75">
        <v>739</v>
      </c>
      <c r="AF130" s="75">
        <v>746</v>
      </c>
      <c r="AG130" s="75">
        <v>752</v>
      </c>
      <c r="AH130" s="75">
        <v>758</v>
      </c>
      <c r="AI130" s="70">
        <v>1.1242E-2</v>
      </c>
    </row>
    <row r="131" spans="1:35" ht="15" customHeight="1" x14ac:dyDescent="0.25">
      <c r="A131" s="14" t="s">
        <v>250</v>
      </c>
      <c r="B131" s="68" t="s">
        <v>43</v>
      </c>
      <c r="C131" s="75">
        <v>786</v>
      </c>
      <c r="D131" s="75">
        <v>700</v>
      </c>
      <c r="E131" s="75">
        <v>820</v>
      </c>
      <c r="F131" s="75">
        <v>828</v>
      </c>
      <c r="G131" s="75">
        <v>837</v>
      </c>
      <c r="H131" s="75">
        <v>845</v>
      </c>
      <c r="I131" s="75">
        <v>853</v>
      </c>
      <c r="J131" s="75">
        <v>862</v>
      </c>
      <c r="K131" s="75">
        <v>870</v>
      </c>
      <c r="L131" s="75">
        <v>878</v>
      </c>
      <c r="M131" s="75">
        <v>886</v>
      </c>
      <c r="N131" s="75">
        <v>895</v>
      </c>
      <c r="O131" s="75">
        <v>903</v>
      </c>
      <c r="P131" s="75">
        <v>911</v>
      </c>
      <c r="Q131" s="75">
        <v>919</v>
      </c>
      <c r="R131" s="75">
        <v>928</v>
      </c>
      <c r="S131" s="75">
        <v>936</v>
      </c>
      <c r="T131" s="75">
        <v>944</v>
      </c>
      <c r="U131" s="75">
        <v>952</v>
      </c>
      <c r="V131" s="75">
        <v>961</v>
      </c>
      <c r="W131" s="75">
        <v>969</v>
      </c>
      <c r="X131" s="75">
        <v>977</v>
      </c>
      <c r="Y131" s="75">
        <v>985</v>
      </c>
      <c r="Z131" s="75">
        <v>994</v>
      </c>
      <c r="AA131" s="75">
        <v>1002</v>
      </c>
      <c r="AB131" s="75">
        <v>1010</v>
      </c>
      <c r="AC131" s="75">
        <v>1019</v>
      </c>
      <c r="AD131" s="75">
        <v>1027</v>
      </c>
      <c r="AE131" s="75">
        <v>1035</v>
      </c>
      <c r="AF131" s="75">
        <v>1043</v>
      </c>
      <c r="AG131" s="75">
        <v>1052</v>
      </c>
      <c r="AH131" s="75">
        <v>1060</v>
      </c>
      <c r="AI131" s="70">
        <v>9.6939999999999995E-3</v>
      </c>
    </row>
    <row r="132" spans="1:35" ht="15" customHeight="1" x14ac:dyDescent="0.25">
      <c r="A132" s="14" t="s">
        <v>249</v>
      </c>
      <c r="B132" s="68" t="s">
        <v>44</v>
      </c>
      <c r="C132" s="75">
        <v>830</v>
      </c>
      <c r="D132" s="75">
        <v>761</v>
      </c>
      <c r="E132" s="75">
        <v>855</v>
      </c>
      <c r="F132" s="75">
        <v>862</v>
      </c>
      <c r="G132" s="75">
        <v>868</v>
      </c>
      <c r="H132" s="75">
        <v>875</v>
      </c>
      <c r="I132" s="75">
        <v>881</v>
      </c>
      <c r="J132" s="75">
        <v>888</v>
      </c>
      <c r="K132" s="75">
        <v>894</v>
      </c>
      <c r="L132" s="75">
        <v>901</v>
      </c>
      <c r="M132" s="75">
        <v>907</v>
      </c>
      <c r="N132" s="75">
        <v>914</v>
      </c>
      <c r="O132" s="75">
        <v>920</v>
      </c>
      <c r="P132" s="75">
        <v>927</v>
      </c>
      <c r="Q132" s="75">
        <v>933</v>
      </c>
      <c r="R132" s="75">
        <v>940</v>
      </c>
      <c r="S132" s="75">
        <v>947</v>
      </c>
      <c r="T132" s="75">
        <v>953</v>
      </c>
      <c r="U132" s="75">
        <v>960</v>
      </c>
      <c r="V132" s="75">
        <v>966</v>
      </c>
      <c r="W132" s="75">
        <v>973</v>
      </c>
      <c r="X132" s="75">
        <v>979</v>
      </c>
      <c r="Y132" s="75">
        <v>986</v>
      </c>
      <c r="Z132" s="75">
        <v>993</v>
      </c>
      <c r="AA132" s="75">
        <v>999</v>
      </c>
      <c r="AB132" s="75">
        <v>1006</v>
      </c>
      <c r="AC132" s="75">
        <v>1012</v>
      </c>
      <c r="AD132" s="75">
        <v>1019</v>
      </c>
      <c r="AE132" s="75">
        <v>1026</v>
      </c>
      <c r="AF132" s="75">
        <v>1032</v>
      </c>
      <c r="AG132" s="75">
        <v>1039</v>
      </c>
      <c r="AH132" s="75">
        <v>1046</v>
      </c>
      <c r="AI132" s="70">
        <v>7.489E-3</v>
      </c>
    </row>
    <row r="133" spans="1:35" ht="15" customHeight="1" x14ac:dyDescent="0.25">
      <c r="A133" s="14" t="s">
        <v>248</v>
      </c>
      <c r="B133" s="68" t="s">
        <v>45</v>
      </c>
      <c r="C133" s="75">
        <v>961</v>
      </c>
      <c r="D133" s="75">
        <v>938</v>
      </c>
      <c r="E133" s="75">
        <v>1041</v>
      </c>
      <c r="F133" s="75">
        <v>1048</v>
      </c>
      <c r="G133" s="75">
        <v>1054</v>
      </c>
      <c r="H133" s="75">
        <v>1060</v>
      </c>
      <c r="I133" s="75">
        <v>1066</v>
      </c>
      <c r="J133" s="75">
        <v>1072</v>
      </c>
      <c r="K133" s="75">
        <v>1079</v>
      </c>
      <c r="L133" s="75">
        <v>1085</v>
      </c>
      <c r="M133" s="75">
        <v>1091</v>
      </c>
      <c r="N133" s="75">
        <v>1097</v>
      </c>
      <c r="O133" s="75">
        <v>1104</v>
      </c>
      <c r="P133" s="75">
        <v>1110</v>
      </c>
      <c r="Q133" s="75">
        <v>1116</v>
      </c>
      <c r="R133" s="75">
        <v>1123</v>
      </c>
      <c r="S133" s="75">
        <v>1129</v>
      </c>
      <c r="T133" s="75">
        <v>1136</v>
      </c>
      <c r="U133" s="75">
        <v>1142</v>
      </c>
      <c r="V133" s="75">
        <v>1148</v>
      </c>
      <c r="W133" s="75">
        <v>1155</v>
      </c>
      <c r="X133" s="75">
        <v>1161</v>
      </c>
      <c r="Y133" s="75">
        <v>1168</v>
      </c>
      <c r="Z133" s="75">
        <v>1174</v>
      </c>
      <c r="AA133" s="75">
        <v>1180</v>
      </c>
      <c r="AB133" s="75">
        <v>1187</v>
      </c>
      <c r="AC133" s="75">
        <v>1193</v>
      </c>
      <c r="AD133" s="75">
        <v>1200</v>
      </c>
      <c r="AE133" s="75">
        <v>1206</v>
      </c>
      <c r="AF133" s="75">
        <v>1213</v>
      </c>
      <c r="AG133" s="75">
        <v>1219</v>
      </c>
      <c r="AH133" s="75">
        <v>1225</v>
      </c>
      <c r="AI133" s="70">
        <v>7.8600000000000007E-3</v>
      </c>
    </row>
    <row r="134" spans="1:35" ht="15" customHeight="1" x14ac:dyDescent="0.25">
      <c r="A134" s="14" t="s">
        <v>247</v>
      </c>
      <c r="B134" s="68" t="s">
        <v>46</v>
      </c>
      <c r="C134" s="75">
        <v>2439</v>
      </c>
      <c r="D134" s="75">
        <v>2155</v>
      </c>
      <c r="E134" s="75">
        <v>2313</v>
      </c>
      <c r="F134" s="75">
        <v>2326</v>
      </c>
      <c r="G134" s="75">
        <v>2339</v>
      </c>
      <c r="H134" s="75">
        <v>2352</v>
      </c>
      <c r="I134" s="75">
        <v>2365</v>
      </c>
      <c r="J134" s="75">
        <v>2377</v>
      </c>
      <c r="K134" s="75">
        <v>2390</v>
      </c>
      <c r="L134" s="75">
        <v>2402</v>
      </c>
      <c r="M134" s="75">
        <v>2415</v>
      </c>
      <c r="N134" s="75">
        <v>2428</v>
      </c>
      <c r="O134" s="75">
        <v>2440</v>
      </c>
      <c r="P134" s="75">
        <v>2453</v>
      </c>
      <c r="Q134" s="75">
        <v>2466</v>
      </c>
      <c r="R134" s="75">
        <v>2479</v>
      </c>
      <c r="S134" s="75">
        <v>2491</v>
      </c>
      <c r="T134" s="75">
        <v>2504</v>
      </c>
      <c r="U134" s="75">
        <v>2517</v>
      </c>
      <c r="V134" s="75">
        <v>2530</v>
      </c>
      <c r="W134" s="75">
        <v>2542</v>
      </c>
      <c r="X134" s="75">
        <v>2555</v>
      </c>
      <c r="Y134" s="75">
        <v>2568</v>
      </c>
      <c r="Z134" s="75">
        <v>2581</v>
      </c>
      <c r="AA134" s="75">
        <v>2594</v>
      </c>
      <c r="AB134" s="75">
        <v>2606</v>
      </c>
      <c r="AC134" s="75">
        <v>2619</v>
      </c>
      <c r="AD134" s="75">
        <v>2632</v>
      </c>
      <c r="AE134" s="75">
        <v>2645</v>
      </c>
      <c r="AF134" s="75">
        <v>2658</v>
      </c>
      <c r="AG134" s="75">
        <v>2671</v>
      </c>
      <c r="AH134" s="75">
        <v>2683</v>
      </c>
      <c r="AI134" s="70">
        <v>3.0799999999999998E-3</v>
      </c>
    </row>
    <row r="135" spans="1:35" ht="15" customHeight="1" x14ac:dyDescent="0.25">
      <c r="A135" s="14" t="s">
        <v>246</v>
      </c>
      <c r="B135" s="68" t="s">
        <v>47</v>
      </c>
      <c r="C135" s="75">
        <v>1850</v>
      </c>
      <c r="D135" s="75">
        <v>1650</v>
      </c>
      <c r="E135" s="75">
        <v>1791</v>
      </c>
      <c r="F135" s="75">
        <v>1801</v>
      </c>
      <c r="G135" s="75">
        <v>1811</v>
      </c>
      <c r="H135" s="75">
        <v>1821</v>
      </c>
      <c r="I135" s="75">
        <v>1831</v>
      </c>
      <c r="J135" s="75">
        <v>1842</v>
      </c>
      <c r="K135" s="75">
        <v>1852</v>
      </c>
      <c r="L135" s="75">
        <v>1862</v>
      </c>
      <c r="M135" s="75">
        <v>1872</v>
      </c>
      <c r="N135" s="75">
        <v>1882</v>
      </c>
      <c r="O135" s="75">
        <v>1892</v>
      </c>
      <c r="P135" s="75">
        <v>1902</v>
      </c>
      <c r="Q135" s="75">
        <v>1913</v>
      </c>
      <c r="R135" s="75">
        <v>1923</v>
      </c>
      <c r="S135" s="75">
        <v>1933</v>
      </c>
      <c r="T135" s="75">
        <v>1943</v>
      </c>
      <c r="U135" s="75">
        <v>1954</v>
      </c>
      <c r="V135" s="75">
        <v>1964</v>
      </c>
      <c r="W135" s="75">
        <v>1974</v>
      </c>
      <c r="X135" s="75">
        <v>1984</v>
      </c>
      <c r="Y135" s="75">
        <v>1995</v>
      </c>
      <c r="Z135" s="75">
        <v>2005</v>
      </c>
      <c r="AA135" s="75">
        <v>2015</v>
      </c>
      <c r="AB135" s="75">
        <v>2025</v>
      </c>
      <c r="AC135" s="75">
        <v>2036</v>
      </c>
      <c r="AD135" s="75">
        <v>2046</v>
      </c>
      <c r="AE135" s="75">
        <v>2056</v>
      </c>
      <c r="AF135" s="75">
        <v>2066</v>
      </c>
      <c r="AG135" s="75">
        <v>2077</v>
      </c>
      <c r="AH135" s="75">
        <v>2087</v>
      </c>
      <c r="AI135" s="70">
        <v>3.8960000000000002E-3</v>
      </c>
    </row>
    <row r="136" spans="1:35" ht="15" customHeight="1" x14ac:dyDescent="0.25">
      <c r="A136" s="14" t="s">
        <v>245</v>
      </c>
      <c r="B136" s="68" t="s">
        <v>48</v>
      </c>
      <c r="C136" s="75">
        <v>2787</v>
      </c>
      <c r="D136" s="75">
        <v>2635</v>
      </c>
      <c r="E136" s="75">
        <v>2868</v>
      </c>
      <c r="F136" s="75">
        <v>2883</v>
      </c>
      <c r="G136" s="75">
        <v>2899</v>
      </c>
      <c r="H136" s="75">
        <v>2915</v>
      </c>
      <c r="I136" s="75">
        <v>2930</v>
      </c>
      <c r="J136" s="75">
        <v>2946</v>
      </c>
      <c r="K136" s="75">
        <v>2962</v>
      </c>
      <c r="L136" s="75">
        <v>2977</v>
      </c>
      <c r="M136" s="75">
        <v>2993</v>
      </c>
      <c r="N136" s="75">
        <v>3009</v>
      </c>
      <c r="O136" s="75">
        <v>3024</v>
      </c>
      <c r="P136" s="75">
        <v>3040</v>
      </c>
      <c r="Q136" s="75">
        <v>3056</v>
      </c>
      <c r="R136" s="75">
        <v>3071</v>
      </c>
      <c r="S136" s="75">
        <v>3087</v>
      </c>
      <c r="T136" s="75">
        <v>3103</v>
      </c>
      <c r="U136" s="75">
        <v>3118</v>
      </c>
      <c r="V136" s="75">
        <v>3134</v>
      </c>
      <c r="W136" s="75">
        <v>3149</v>
      </c>
      <c r="X136" s="75">
        <v>3165</v>
      </c>
      <c r="Y136" s="75">
        <v>3181</v>
      </c>
      <c r="Z136" s="75">
        <v>3196</v>
      </c>
      <c r="AA136" s="75">
        <v>3212</v>
      </c>
      <c r="AB136" s="75">
        <v>3227</v>
      </c>
      <c r="AC136" s="75">
        <v>3243</v>
      </c>
      <c r="AD136" s="75">
        <v>3259</v>
      </c>
      <c r="AE136" s="75">
        <v>3274</v>
      </c>
      <c r="AF136" s="75">
        <v>3290</v>
      </c>
      <c r="AG136" s="75">
        <v>3305</v>
      </c>
      <c r="AH136" s="75">
        <v>3321</v>
      </c>
      <c r="AI136" s="70">
        <v>5.6709999999999998E-3</v>
      </c>
    </row>
    <row r="137" spans="1:35" ht="15" customHeight="1" x14ac:dyDescent="0.25">
      <c r="A137" s="14" t="s">
        <v>244</v>
      </c>
      <c r="B137" s="68" t="s">
        <v>49</v>
      </c>
      <c r="C137" s="75">
        <v>1416</v>
      </c>
      <c r="D137" s="75">
        <v>1450</v>
      </c>
      <c r="E137" s="75">
        <v>1565</v>
      </c>
      <c r="F137" s="75">
        <v>1574</v>
      </c>
      <c r="G137" s="75">
        <v>1584</v>
      </c>
      <c r="H137" s="75">
        <v>1593</v>
      </c>
      <c r="I137" s="75">
        <v>1602</v>
      </c>
      <c r="J137" s="75">
        <v>1611</v>
      </c>
      <c r="K137" s="75">
        <v>1621</v>
      </c>
      <c r="L137" s="75">
        <v>1630</v>
      </c>
      <c r="M137" s="75">
        <v>1639</v>
      </c>
      <c r="N137" s="75">
        <v>1649</v>
      </c>
      <c r="O137" s="75">
        <v>1658</v>
      </c>
      <c r="P137" s="75">
        <v>1668</v>
      </c>
      <c r="Q137" s="75">
        <v>1678</v>
      </c>
      <c r="R137" s="75">
        <v>1687</v>
      </c>
      <c r="S137" s="75">
        <v>1697</v>
      </c>
      <c r="T137" s="75">
        <v>1707</v>
      </c>
      <c r="U137" s="75">
        <v>1716</v>
      </c>
      <c r="V137" s="75">
        <v>1726</v>
      </c>
      <c r="W137" s="75">
        <v>1736</v>
      </c>
      <c r="X137" s="75">
        <v>1745</v>
      </c>
      <c r="Y137" s="75">
        <v>1755</v>
      </c>
      <c r="Z137" s="75">
        <v>1765</v>
      </c>
      <c r="AA137" s="75">
        <v>1775</v>
      </c>
      <c r="AB137" s="75">
        <v>1785</v>
      </c>
      <c r="AC137" s="75">
        <v>1794</v>
      </c>
      <c r="AD137" s="75">
        <v>1804</v>
      </c>
      <c r="AE137" s="75">
        <v>1814</v>
      </c>
      <c r="AF137" s="75">
        <v>1824</v>
      </c>
      <c r="AG137" s="75">
        <v>1833</v>
      </c>
      <c r="AH137" s="75">
        <v>1843</v>
      </c>
      <c r="AI137" s="70">
        <v>8.5380000000000005E-3</v>
      </c>
    </row>
    <row r="138" spans="1:35" ht="15" customHeight="1" x14ac:dyDescent="0.25">
      <c r="A138" s="14" t="s">
        <v>243</v>
      </c>
      <c r="B138" s="68" t="s">
        <v>50</v>
      </c>
      <c r="C138" s="75">
        <v>832</v>
      </c>
      <c r="D138" s="75">
        <v>844</v>
      </c>
      <c r="E138" s="75">
        <v>979</v>
      </c>
      <c r="F138" s="75">
        <v>986</v>
      </c>
      <c r="G138" s="75">
        <v>993</v>
      </c>
      <c r="H138" s="75">
        <v>1001</v>
      </c>
      <c r="I138" s="75">
        <v>1008</v>
      </c>
      <c r="J138" s="75">
        <v>1015</v>
      </c>
      <c r="K138" s="75">
        <v>1023</v>
      </c>
      <c r="L138" s="75">
        <v>1030</v>
      </c>
      <c r="M138" s="75">
        <v>1038</v>
      </c>
      <c r="N138" s="75">
        <v>1045</v>
      </c>
      <c r="O138" s="75">
        <v>1053</v>
      </c>
      <c r="P138" s="75">
        <v>1060</v>
      </c>
      <c r="Q138" s="75">
        <v>1068</v>
      </c>
      <c r="R138" s="75">
        <v>1075</v>
      </c>
      <c r="S138" s="75">
        <v>1083</v>
      </c>
      <c r="T138" s="75">
        <v>1090</v>
      </c>
      <c r="U138" s="75">
        <v>1098</v>
      </c>
      <c r="V138" s="75">
        <v>1106</v>
      </c>
      <c r="W138" s="75">
        <v>1113</v>
      </c>
      <c r="X138" s="75">
        <v>1121</v>
      </c>
      <c r="Y138" s="75">
        <v>1129</v>
      </c>
      <c r="Z138" s="75">
        <v>1136</v>
      </c>
      <c r="AA138" s="75">
        <v>1144</v>
      </c>
      <c r="AB138" s="75">
        <v>1151</v>
      </c>
      <c r="AC138" s="75">
        <v>1159</v>
      </c>
      <c r="AD138" s="75">
        <v>1167</v>
      </c>
      <c r="AE138" s="75">
        <v>1174</v>
      </c>
      <c r="AF138" s="75">
        <v>1182</v>
      </c>
      <c r="AG138" s="75">
        <v>1190</v>
      </c>
      <c r="AH138" s="75">
        <v>1197</v>
      </c>
      <c r="AI138" s="70">
        <v>1.1802999999999999E-2</v>
      </c>
    </row>
    <row r="139" spans="1:35" ht="15" customHeight="1" x14ac:dyDescent="0.25">
      <c r="A139" s="14" t="s">
        <v>242</v>
      </c>
      <c r="B139" s="67" t="s">
        <v>51</v>
      </c>
      <c r="C139" s="73">
        <v>1487.7982179999999</v>
      </c>
      <c r="D139" s="73">
        <v>1383.6948239999999</v>
      </c>
      <c r="E139" s="73">
        <v>1524.3991699999999</v>
      </c>
      <c r="F139" s="73">
        <v>1536.3847659999999</v>
      </c>
      <c r="G139" s="73">
        <v>1548.4986570000001</v>
      </c>
      <c r="H139" s="73">
        <v>1560.7282709999999</v>
      </c>
      <c r="I139" s="73">
        <v>1572.5379640000001</v>
      </c>
      <c r="J139" s="73">
        <v>1584.6403809999999</v>
      </c>
      <c r="K139" s="73">
        <v>1596.9025879999999</v>
      </c>
      <c r="L139" s="73">
        <v>1608.6674800000001</v>
      </c>
      <c r="M139" s="73">
        <v>1620.806885</v>
      </c>
      <c r="N139" s="73">
        <v>1633.1281739999999</v>
      </c>
      <c r="O139" s="73">
        <v>1645.0283199999999</v>
      </c>
      <c r="P139" s="73">
        <v>1657.3134769999999</v>
      </c>
      <c r="Q139" s="73">
        <v>1669.665405</v>
      </c>
      <c r="R139" s="73">
        <v>1681.9101559999999</v>
      </c>
      <c r="S139" s="73">
        <v>1694.1701660000001</v>
      </c>
      <c r="T139" s="73">
        <v>1706.4693600000001</v>
      </c>
      <c r="U139" s="73">
        <v>1718.81897</v>
      </c>
      <c r="V139" s="73">
        <v>1731.3321530000001</v>
      </c>
      <c r="W139" s="73">
        <v>1743.4293210000001</v>
      </c>
      <c r="X139" s="73">
        <v>1755.825073</v>
      </c>
      <c r="Y139" s="73">
        <v>1768.5289310000001</v>
      </c>
      <c r="Z139" s="73">
        <v>1780.939087</v>
      </c>
      <c r="AA139" s="73">
        <v>1793.4376219999999</v>
      </c>
      <c r="AB139" s="73">
        <v>1805.6611330000001</v>
      </c>
      <c r="AC139" s="73">
        <v>1818.2692870000001</v>
      </c>
      <c r="AD139" s="73">
        <v>1830.994263</v>
      </c>
      <c r="AE139" s="73">
        <v>1843.3507079999999</v>
      </c>
      <c r="AF139" s="73">
        <v>1855.9666749999999</v>
      </c>
      <c r="AG139" s="73">
        <v>1868.435547</v>
      </c>
      <c r="AH139" s="73">
        <v>1880.51001</v>
      </c>
      <c r="AI139" s="72">
        <v>7.5849999999999997E-3</v>
      </c>
    </row>
    <row r="140" spans="1:35" ht="15" customHeight="1" thickBot="1" x14ac:dyDescent="0.3"/>
    <row r="141" spans="1:35" ht="15" customHeight="1" x14ac:dyDescent="0.25">
      <c r="B141" s="76" t="s">
        <v>101</v>
      </c>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row>
    <row r="142" spans="1:35" ht="15" customHeight="1" x14ac:dyDescent="0.25">
      <c r="B142" s="30" t="s">
        <v>589</v>
      </c>
    </row>
    <row r="143" spans="1:35" ht="15" customHeight="1" x14ac:dyDescent="0.25">
      <c r="B143" s="30" t="s">
        <v>102</v>
      </c>
    </row>
    <row r="144" spans="1:35" ht="15" customHeight="1" x14ac:dyDescent="0.25">
      <c r="B144" s="30" t="s">
        <v>590</v>
      </c>
    </row>
    <row r="145" spans="2:2" ht="15" customHeight="1" x14ac:dyDescent="0.25">
      <c r="B145" s="30" t="s">
        <v>103</v>
      </c>
    </row>
    <row r="146" spans="2:2" ht="15" customHeight="1" x14ac:dyDescent="0.25">
      <c r="B146" s="30" t="s">
        <v>426</v>
      </c>
    </row>
    <row r="147" spans="2:2" ht="15" customHeight="1" x14ac:dyDescent="0.25">
      <c r="B147" s="30" t="s">
        <v>561</v>
      </c>
    </row>
    <row r="148" spans="2:2" ht="15" customHeight="1" x14ac:dyDescent="0.25">
      <c r="B148" s="30" t="s">
        <v>562</v>
      </c>
    </row>
    <row r="149" spans="2:2" ht="15" customHeight="1" x14ac:dyDescent="0.25">
      <c r="B149" s="30" t="s">
        <v>591</v>
      </c>
    </row>
    <row r="150" spans="2:2" ht="15" customHeight="1" x14ac:dyDescent="0.25">
      <c r="B150" s="30" t="s">
        <v>592</v>
      </c>
    </row>
    <row r="151" spans="2:2" ht="15" customHeight="1" x14ac:dyDescent="0.25">
      <c r="B151" s="30" t="s">
        <v>563</v>
      </c>
    </row>
    <row r="152" spans="2:2" ht="15" customHeight="1" x14ac:dyDescent="0.25">
      <c r="B152" s="30" t="s">
        <v>593</v>
      </c>
    </row>
    <row r="153" spans="2:2" ht="15" customHeight="1" x14ac:dyDescent="0.25">
      <c r="B153" s="30" t="s">
        <v>594</v>
      </c>
    </row>
    <row r="154" spans="2:2" ht="15" customHeight="1" x14ac:dyDescent="0.25">
      <c r="B154" s="30" t="s">
        <v>595</v>
      </c>
    </row>
    <row r="155" spans="2:2" ht="15" customHeight="1" x14ac:dyDescent="0.25">
      <c r="B155" s="30" t="s">
        <v>60</v>
      </c>
    </row>
    <row r="156" spans="2:2" ht="15" customHeight="1" x14ac:dyDescent="0.25">
      <c r="B156" s="30" t="s">
        <v>61</v>
      </c>
    </row>
    <row r="157" spans="2:2" ht="15" customHeight="1" x14ac:dyDescent="0.25">
      <c r="B157" s="30" t="s">
        <v>596</v>
      </c>
    </row>
    <row r="158" spans="2:2" ht="15" customHeight="1" x14ac:dyDescent="0.25">
      <c r="B158" s="30" t="s">
        <v>597</v>
      </c>
    </row>
    <row r="159" spans="2:2" ht="15" customHeight="1" x14ac:dyDescent="0.25">
      <c r="B159" s="30" t="s">
        <v>598</v>
      </c>
    </row>
  </sheetData>
  <mergeCells count="1">
    <mergeCell ref="B141:AI141"/>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34"/>
  <sheetViews>
    <sheetView workbookViewId="0">
      <pane xSplit="2" ySplit="1" topLeftCell="C2" activePane="bottomRight" state="frozen"/>
      <selection activeCell="C52" sqref="C52"/>
      <selection pane="topRight" activeCell="C52" sqref="C52"/>
      <selection pane="bottomLeft" activeCell="C52" sqref="C52"/>
      <selection pane="bottomRight" sqref="A1:XFD1048576"/>
    </sheetView>
  </sheetViews>
  <sheetFormatPr defaultRowHeight="15" customHeight="1" x14ac:dyDescent="0.25"/>
  <cols>
    <col min="1" max="1" width="30.5703125" customWidth="1"/>
    <col min="2" max="2" width="45.7109375" customWidth="1"/>
  </cols>
  <sheetData>
    <row r="1" spans="1:35" ht="15" customHeight="1" thickBot="1" x14ac:dyDescent="0.3">
      <c r="B1" s="64" t="s">
        <v>584</v>
      </c>
      <c r="C1" s="66">
        <v>2019</v>
      </c>
      <c r="D1" s="66">
        <v>2020</v>
      </c>
      <c r="E1" s="66">
        <v>2021</v>
      </c>
      <c r="F1" s="66">
        <v>2022</v>
      </c>
      <c r="G1" s="66">
        <v>2023</v>
      </c>
      <c r="H1" s="66">
        <v>2024</v>
      </c>
      <c r="I1" s="66">
        <v>2025</v>
      </c>
      <c r="J1" s="66">
        <v>2026</v>
      </c>
      <c r="K1" s="66">
        <v>2027</v>
      </c>
      <c r="L1" s="66">
        <v>2028</v>
      </c>
      <c r="M1" s="66">
        <v>2029</v>
      </c>
      <c r="N1" s="66">
        <v>2030</v>
      </c>
      <c r="O1" s="66">
        <v>2031</v>
      </c>
      <c r="P1" s="66">
        <v>2032</v>
      </c>
      <c r="Q1" s="66">
        <v>2033</v>
      </c>
      <c r="R1" s="66">
        <v>2034</v>
      </c>
      <c r="S1" s="66">
        <v>2035</v>
      </c>
      <c r="T1" s="66">
        <v>2036</v>
      </c>
      <c r="U1" s="66">
        <v>2037</v>
      </c>
      <c r="V1" s="66">
        <v>2038</v>
      </c>
      <c r="W1" s="66">
        <v>2039</v>
      </c>
      <c r="X1" s="66">
        <v>2040</v>
      </c>
      <c r="Y1" s="66">
        <v>2041</v>
      </c>
      <c r="Z1" s="66">
        <v>2042</v>
      </c>
      <c r="AA1" s="66">
        <v>2043</v>
      </c>
      <c r="AB1" s="66">
        <v>2044</v>
      </c>
      <c r="AC1" s="66">
        <v>2045</v>
      </c>
      <c r="AD1" s="66">
        <v>2046</v>
      </c>
      <c r="AE1" s="66">
        <v>2047</v>
      </c>
      <c r="AF1" s="66">
        <v>2048</v>
      </c>
      <c r="AG1" s="66">
        <v>2049</v>
      </c>
      <c r="AH1" s="66">
        <v>2050</v>
      </c>
    </row>
    <row r="2" spans="1:35" ht="15" customHeight="1" thickTop="1" x14ac:dyDescent="0.25"/>
    <row r="3" spans="1:35" ht="15" customHeight="1" x14ac:dyDescent="0.25">
      <c r="C3" s="29" t="s">
        <v>343</v>
      </c>
      <c r="D3" s="29" t="s">
        <v>599</v>
      </c>
      <c r="E3" s="29"/>
      <c r="F3" s="29"/>
      <c r="G3" s="29"/>
    </row>
    <row r="4" spans="1:35" ht="15" customHeight="1" x14ac:dyDescent="0.25">
      <c r="C4" s="29" t="s">
        <v>342</v>
      </c>
      <c r="D4" s="29" t="s">
        <v>600</v>
      </c>
      <c r="E4" s="29"/>
      <c r="F4" s="29"/>
      <c r="G4" s="29" t="s">
        <v>601</v>
      </c>
    </row>
    <row r="5" spans="1:35" ht="15" customHeight="1" x14ac:dyDescent="0.25">
      <c r="C5" s="29" t="s">
        <v>341</v>
      </c>
      <c r="D5" s="29" t="s">
        <v>602</v>
      </c>
      <c r="E5" s="29"/>
      <c r="F5" s="29"/>
      <c r="G5" s="29"/>
    </row>
    <row r="6" spans="1:35" ht="15" customHeight="1" x14ac:dyDescent="0.25">
      <c r="C6" s="29" t="s">
        <v>340</v>
      </c>
      <c r="D6" s="29"/>
      <c r="E6" s="29" t="s">
        <v>603</v>
      </c>
      <c r="F6" s="29"/>
      <c r="G6" s="29"/>
    </row>
    <row r="10" spans="1:35" ht="15" customHeight="1" x14ac:dyDescent="0.25">
      <c r="A10" s="14" t="s">
        <v>420</v>
      </c>
      <c r="B10" s="65" t="s">
        <v>1</v>
      </c>
    </row>
    <row r="11" spans="1:35" ht="15" customHeight="1" x14ac:dyDescent="0.25">
      <c r="B11" s="64" t="s">
        <v>2</v>
      </c>
    </row>
    <row r="12" spans="1:35" ht="15" customHeight="1" x14ac:dyDescent="0.25">
      <c r="B12" s="64"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604</v>
      </c>
    </row>
    <row r="13" spans="1:35" ht="15" customHeight="1" thickBot="1" x14ac:dyDescent="0.3">
      <c r="B13" s="66" t="s">
        <v>4</v>
      </c>
      <c r="C13" s="66">
        <v>2019</v>
      </c>
      <c r="D13" s="66">
        <v>2020</v>
      </c>
      <c r="E13" s="66">
        <v>2021</v>
      </c>
      <c r="F13" s="66">
        <v>2022</v>
      </c>
      <c r="G13" s="66">
        <v>2023</v>
      </c>
      <c r="H13" s="66">
        <v>2024</v>
      </c>
      <c r="I13" s="66">
        <v>2025</v>
      </c>
      <c r="J13" s="66">
        <v>2026</v>
      </c>
      <c r="K13" s="66">
        <v>2027</v>
      </c>
      <c r="L13" s="66">
        <v>2028</v>
      </c>
      <c r="M13" s="66">
        <v>2029</v>
      </c>
      <c r="N13" s="66">
        <v>2030</v>
      </c>
      <c r="O13" s="66">
        <v>2031</v>
      </c>
      <c r="P13" s="66">
        <v>2032</v>
      </c>
      <c r="Q13" s="66">
        <v>2033</v>
      </c>
      <c r="R13" s="66">
        <v>2034</v>
      </c>
      <c r="S13" s="66">
        <v>2035</v>
      </c>
      <c r="T13" s="66">
        <v>2036</v>
      </c>
      <c r="U13" s="66">
        <v>2037</v>
      </c>
      <c r="V13" s="66">
        <v>2038</v>
      </c>
      <c r="W13" s="66">
        <v>2039</v>
      </c>
      <c r="X13" s="66">
        <v>2040</v>
      </c>
      <c r="Y13" s="66">
        <v>2041</v>
      </c>
      <c r="Z13" s="66">
        <v>2042</v>
      </c>
      <c r="AA13" s="66">
        <v>2043</v>
      </c>
      <c r="AB13" s="66">
        <v>2044</v>
      </c>
      <c r="AC13" s="66">
        <v>2045</v>
      </c>
      <c r="AD13" s="66">
        <v>2046</v>
      </c>
      <c r="AE13" s="66">
        <v>2047</v>
      </c>
      <c r="AF13" s="66">
        <v>2048</v>
      </c>
      <c r="AG13" s="66">
        <v>2049</v>
      </c>
      <c r="AH13" s="66">
        <v>2050</v>
      </c>
      <c r="AI13" s="66">
        <v>2050</v>
      </c>
    </row>
    <row r="14" spans="1:35" ht="15" customHeight="1" thickTop="1" x14ac:dyDescent="0.25"/>
    <row r="15" spans="1:35" ht="15" customHeight="1" x14ac:dyDescent="0.25">
      <c r="B15" s="67" t="s">
        <v>5</v>
      </c>
    </row>
    <row r="17" spans="1:35" ht="15" customHeight="1" x14ac:dyDescent="0.25">
      <c r="B17" s="67" t="s">
        <v>6</v>
      </c>
    </row>
    <row r="18" spans="1:35" ht="15" customHeight="1" x14ac:dyDescent="0.25">
      <c r="A18" s="14" t="s">
        <v>419</v>
      </c>
      <c r="B18" s="68" t="s">
        <v>7</v>
      </c>
      <c r="C18" s="74">
        <v>90.656058999999999</v>
      </c>
      <c r="D18" s="74">
        <v>91.743567999999996</v>
      </c>
      <c r="E18" s="74">
        <v>92.833213999999998</v>
      </c>
      <c r="F18" s="74">
        <v>93.896277999999995</v>
      </c>
      <c r="G18" s="74">
        <v>94.936356000000004</v>
      </c>
      <c r="H18" s="74">
        <v>95.946258999999998</v>
      </c>
      <c r="I18" s="74">
        <v>96.938041999999996</v>
      </c>
      <c r="J18" s="74">
        <v>97.921943999999996</v>
      </c>
      <c r="K18" s="74">
        <v>98.914764000000005</v>
      </c>
      <c r="L18" s="74">
        <v>99.917961000000005</v>
      </c>
      <c r="M18" s="74">
        <v>100.93259399999999</v>
      </c>
      <c r="N18" s="74">
        <v>101.960365</v>
      </c>
      <c r="O18" s="74">
        <v>102.99269099999999</v>
      </c>
      <c r="P18" s="74">
        <v>104.037888</v>
      </c>
      <c r="Q18" s="74">
        <v>105.085953</v>
      </c>
      <c r="R18" s="74">
        <v>106.13153800000001</v>
      </c>
      <c r="S18" s="74">
        <v>107.16295599999999</v>
      </c>
      <c r="T18" s="74">
        <v>108.172089</v>
      </c>
      <c r="U18" s="74">
        <v>109.166115</v>
      </c>
      <c r="V18" s="74">
        <v>110.14980300000001</v>
      </c>
      <c r="W18" s="74">
        <v>111.13314099999999</v>
      </c>
      <c r="X18" s="74">
        <v>112.12151299999999</v>
      </c>
      <c r="Y18" s="74">
        <v>113.121246</v>
      </c>
      <c r="Z18" s="74">
        <v>114.124863</v>
      </c>
      <c r="AA18" s="74">
        <v>115.13233200000001</v>
      </c>
      <c r="AB18" s="74">
        <v>116.14167</v>
      </c>
      <c r="AC18" s="74">
        <v>117.155151</v>
      </c>
      <c r="AD18" s="74">
        <v>118.18122099999999</v>
      </c>
      <c r="AE18" s="74">
        <v>119.221642</v>
      </c>
      <c r="AF18" s="74">
        <v>120.277863</v>
      </c>
      <c r="AG18" s="74">
        <v>121.350548</v>
      </c>
      <c r="AH18" s="74">
        <v>122.433083</v>
      </c>
      <c r="AI18" s="70">
        <v>9.7400000000000004E-3</v>
      </c>
    </row>
    <row r="19" spans="1:35" ht="15" customHeight="1" x14ac:dyDescent="0.25">
      <c r="A19" s="14" t="s">
        <v>418</v>
      </c>
      <c r="B19" s="68" t="s">
        <v>8</v>
      </c>
      <c r="C19" s="74">
        <v>2.1681460000000001</v>
      </c>
      <c r="D19" s="74">
        <v>2.1801020000000002</v>
      </c>
      <c r="E19" s="74">
        <v>2.1635450000000001</v>
      </c>
      <c r="F19" s="74">
        <v>2.150658</v>
      </c>
      <c r="G19" s="74">
        <v>2.1305429999999999</v>
      </c>
      <c r="H19" s="74">
        <v>2.1224750000000001</v>
      </c>
      <c r="I19" s="74">
        <v>2.1246200000000002</v>
      </c>
      <c r="J19" s="74">
        <v>2.1436480000000002</v>
      </c>
      <c r="K19" s="74">
        <v>2.1642640000000002</v>
      </c>
      <c r="L19" s="74">
        <v>2.1861030000000001</v>
      </c>
      <c r="M19" s="74">
        <v>2.2097739999999999</v>
      </c>
      <c r="N19" s="74">
        <v>2.2249940000000001</v>
      </c>
      <c r="O19" s="74">
        <v>2.2487089999999998</v>
      </c>
      <c r="P19" s="74">
        <v>2.2624610000000001</v>
      </c>
      <c r="Q19" s="74">
        <v>2.2709540000000001</v>
      </c>
      <c r="R19" s="74">
        <v>2.2677230000000002</v>
      </c>
      <c r="S19" s="74">
        <v>2.2562739999999999</v>
      </c>
      <c r="T19" s="74">
        <v>2.2518600000000002</v>
      </c>
      <c r="U19" s="74">
        <v>2.2521300000000002</v>
      </c>
      <c r="V19" s="74">
        <v>2.2622900000000001</v>
      </c>
      <c r="W19" s="74">
        <v>2.277882</v>
      </c>
      <c r="X19" s="74">
        <v>2.299823</v>
      </c>
      <c r="Y19" s="74">
        <v>2.3143150000000001</v>
      </c>
      <c r="Z19" s="74">
        <v>2.3288310000000001</v>
      </c>
      <c r="AA19" s="74">
        <v>2.341364</v>
      </c>
      <c r="AB19" s="74">
        <v>2.3561990000000002</v>
      </c>
      <c r="AC19" s="74">
        <v>2.3795959999999998</v>
      </c>
      <c r="AD19" s="74">
        <v>2.4048470000000002</v>
      </c>
      <c r="AE19" s="74">
        <v>2.4317150000000001</v>
      </c>
      <c r="AF19" s="74">
        <v>2.459381</v>
      </c>
      <c r="AG19" s="74">
        <v>2.4805839999999999</v>
      </c>
      <c r="AH19" s="74">
        <v>2.4911310000000002</v>
      </c>
      <c r="AI19" s="70">
        <v>4.4900000000000001E-3</v>
      </c>
    </row>
    <row r="20" spans="1:35" ht="15" customHeight="1" x14ac:dyDescent="0.25">
      <c r="A20" s="14" t="s">
        <v>417</v>
      </c>
      <c r="B20" s="67" t="s">
        <v>9</v>
      </c>
      <c r="C20" s="77">
        <v>92.824202999999997</v>
      </c>
      <c r="D20" s="77">
        <v>93.923668000000006</v>
      </c>
      <c r="E20" s="77">
        <v>94.996758</v>
      </c>
      <c r="F20" s="77">
        <v>96.046936000000002</v>
      </c>
      <c r="G20" s="77">
        <v>97.066901999999999</v>
      </c>
      <c r="H20" s="77">
        <v>98.068732999999995</v>
      </c>
      <c r="I20" s="77">
        <v>99.062659999999994</v>
      </c>
      <c r="J20" s="77">
        <v>100.06559</v>
      </c>
      <c r="K20" s="77">
        <v>101.079025</v>
      </c>
      <c r="L20" s="77">
        <v>102.10406500000001</v>
      </c>
      <c r="M20" s="77">
        <v>103.142365</v>
      </c>
      <c r="N20" s="77">
        <v>104.185356</v>
      </c>
      <c r="O20" s="77">
        <v>105.24140199999999</v>
      </c>
      <c r="P20" s="77">
        <v>106.300346</v>
      </c>
      <c r="Q20" s="77">
        <v>107.356903</v>
      </c>
      <c r="R20" s="77">
        <v>108.399261</v>
      </c>
      <c r="S20" s="77">
        <v>109.419228</v>
      </c>
      <c r="T20" s="77">
        <v>110.42395</v>
      </c>
      <c r="U20" s="77">
        <v>111.418243</v>
      </c>
      <c r="V20" s="77">
        <v>112.412094</v>
      </c>
      <c r="W20" s="77">
        <v>113.41102600000001</v>
      </c>
      <c r="X20" s="77">
        <v>114.421333</v>
      </c>
      <c r="Y20" s="77">
        <v>115.435562</v>
      </c>
      <c r="Z20" s="77">
        <v>116.45369700000001</v>
      </c>
      <c r="AA20" s="77">
        <v>117.47369399999999</v>
      </c>
      <c r="AB20" s="77">
        <v>118.497871</v>
      </c>
      <c r="AC20" s="77">
        <v>119.534744</v>
      </c>
      <c r="AD20" s="77">
        <v>120.586067</v>
      </c>
      <c r="AE20" s="77">
        <v>121.653358</v>
      </c>
      <c r="AF20" s="77">
        <v>122.737244</v>
      </c>
      <c r="AG20" s="77">
        <v>123.831131</v>
      </c>
      <c r="AH20" s="77">
        <v>124.92421</v>
      </c>
      <c r="AI20" s="72">
        <v>9.6270000000000001E-3</v>
      </c>
    </row>
    <row r="22" spans="1:35" ht="15" customHeight="1" x14ac:dyDescent="0.25">
      <c r="B22" s="67" t="s">
        <v>10</v>
      </c>
    </row>
    <row r="23" spans="1:35" ht="15" customHeight="1" x14ac:dyDescent="0.25">
      <c r="B23" s="67" t="s">
        <v>11</v>
      </c>
    </row>
    <row r="24" spans="1:35" ht="15" customHeight="1" x14ac:dyDescent="0.25">
      <c r="A24" s="14" t="s">
        <v>416</v>
      </c>
      <c r="B24" s="68" t="s">
        <v>12</v>
      </c>
      <c r="C24" s="74">
        <v>100.19055899999999</v>
      </c>
      <c r="D24" s="74">
        <v>98.251900000000006</v>
      </c>
      <c r="E24" s="74">
        <v>98.745994999999994</v>
      </c>
      <c r="F24" s="74">
        <v>98.488524999999996</v>
      </c>
      <c r="G24" s="74">
        <v>97.903778000000003</v>
      </c>
      <c r="H24" s="74">
        <v>97.301895000000002</v>
      </c>
      <c r="I24" s="74">
        <v>96.578720000000004</v>
      </c>
      <c r="J24" s="74">
        <v>95.726996999999997</v>
      </c>
      <c r="K24" s="74">
        <v>94.957977</v>
      </c>
      <c r="L24" s="74">
        <v>94.333740000000006</v>
      </c>
      <c r="M24" s="74">
        <v>93.828491</v>
      </c>
      <c r="N24" s="74">
        <v>93.181274000000002</v>
      </c>
      <c r="O24" s="74">
        <v>92.623016000000007</v>
      </c>
      <c r="P24" s="74">
        <v>92.117087999999995</v>
      </c>
      <c r="Q24" s="74">
        <v>91.613738999999995</v>
      </c>
      <c r="R24" s="74">
        <v>91.144112000000007</v>
      </c>
      <c r="S24" s="74">
        <v>90.764397000000002</v>
      </c>
      <c r="T24" s="74">
        <v>90.398437999999999</v>
      </c>
      <c r="U24" s="74">
        <v>90.050124999999994</v>
      </c>
      <c r="V24" s="74">
        <v>89.735184000000004</v>
      </c>
      <c r="W24" s="74">
        <v>89.467262000000005</v>
      </c>
      <c r="X24" s="74">
        <v>89.159462000000005</v>
      </c>
      <c r="Y24" s="74">
        <v>88.887009000000006</v>
      </c>
      <c r="Z24" s="74">
        <v>88.631111000000004</v>
      </c>
      <c r="AA24" s="74">
        <v>88.444580000000002</v>
      </c>
      <c r="AB24" s="74">
        <v>88.307060000000007</v>
      </c>
      <c r="AC24" s="74">
        <v>88.187736999999998</v>
      </c>
      <c r="AD24" s="74">
        <v>88.094322000000005</v>
      </c>
      <c r="AE24" s="74">
        <v>88.050606000000002</v>
      </c>
      <c r="AF24" s="74">
        <v>88.019881999999996</v>
      </c>
      <c r="AG24" s="74">
        <v>88.037368999999998</v>
      </c>
      <c r="AH24" s="74">
        <v>88.096252000000007</v>
      </c>
      <c r="AI24" s="70">
        <v>-4.1409999999999997E-3</v>
      </c>
    </row>
    <row r="25" spans="1:35" ht="15" customHeight="1" x14ac:dyDescent="0.25">
      <c r="A25" s="14" t="s">
        <v>415</v>
      </c>
      <c r="B25" s="68" t="s">
        <v>13</v>
      </c>
      <c r="C25" s="74">
        <v>96.179085000000001</v>
      </c>
      <c r="D25" s="74">
        <v>93.638435000000001</v>
      </c>
      <c r="E25" s="74">
        <v>92.668762000000001</v>
      </c>
      <c r="F25" s="74">
        <v>90.226814000000005</v>
      </c>
      <c r="G25" s="74">
        <v>87.444755999999998</v>
      </c>
      <c r="H25" s="74">
        <v>85.263580000000005</v>
      </c>
      <c r="I25" s="74">
        <v>81.975425999999999</v>
      </c>
      <c r="J25" s="74">
        <v>78.180335999999997</v>
      </c>
      <c r="K25" s="74">
        <v>76.294464000000005</v>
      </c>
      <c r="L25" s="74">
        <v>75.341599000000002</v>
      </c>
      <c r="M25" s="74">
        <v>74.649062999999998</v>
      </c>
      <c r="N25" s="74">
        <v>73.679955000000007</v>
      </c>
      <c r="O25" s="74">
        <v>72.815490999999994</v>
      </c>
      <c r="P25" s="74">
        <v>72.090903999999995</v>
      </c>
      <c r="Q25" s="74">
        <v>71.376091000000002</v>
      </c>
      <c r="R25" s="74">
        <v>70.623671999999999</v>
      </c>
      <c r="S25" s="74">
        <v>70.160911999999996</v>
      </c>
      <c r="T25" s="74">
        <v>69.243637000000007</v>
      </c>
      <c r="U25" s="74">
        <v>68.826995999999994</v>
      </c>
      <c r="V25" s="74">
        <v>68.057236000000003</v>
      </c>
      <c r="W25" s="74">
        <v>67.477553999999998</v>
      </c>
      <c r="X25" s="74">
        <v>66.955025000000006</v>
      </c>
      <c r="Y25" s="74">
        <v>66.577286000000001</v>
      </c>
      <c r="Z25" s="74">
        <v>66.205573999999999</v>
      </c>
      <c r="AA25" s="74">
        <v>65.952515000000005</v>
      </c>
      <c r="AB25" s="74">
        <v>65.616050999999999</v>
      </c>
      <c r="AC25" s="74">
        <v>65.411216999999994</v>
      </c>
      <c r="AD25" s="74">
        <v>65.289963</v>
      </c>
      <c r="AE25" s="74">
        <v>65.282722000000007</v>
      </c>
      <c r="AF25" s="74">
        <v>65.241050999999999</v>
      </c>
      <c r="AG25" s="74">
        <v>65.275092999999998</v>
      </c>
      <c r="AH25" s="74">
        <v>65.397232000000002</v>
      </c>
      <c r="AI25" s="70">
        <v>-1.2366E-2</v>
      </c>
    </row>
    <row r="26" spans="1:35" ht="15" customHeight="1" x14ac:dyDescent="0.25">
      <c r="A26" s="14" t="s">
        <v>414</v>
      </c>
      <c r="B26" s="68" t="s">
        <v>14</v>
      </c>
      <c r="C26" s="74">
        <v>196.36964399999999</v>
      </c>
      <c r="D26" s="74">
        <v>191.89033499999999</v>
      </c>
      <c r="E26" s="74">
        <v>191.41476399999999</v>
      </c>
      <c r="F26" s="74">
        <v>188.71533199999999</v>
      </c>
      <c r="G26" s="74">
        <v>185.34854100000001</v>
      </c>
      <c r="H26" s="74">
        <v>182.56547499999999</v>
      </c>
      <c r="I26" s="74">
        <v>178.55413799999999</v>
      </c>
      <c r="J26" s="74">
        <v>173.90733299999999</v>
      </c>
      <c r="K26" s="74">
        <v>171.252441</v>
      </c>
      <c r="L26" s="74">
        <v>169.67533900000001</v>
      </c>
      <c r="M26" s="74">
        <v>168.477554</v>
      </c>
      <c r="N26" s="74">
        <v>166.86123699999999</v>
      </c>
      <c r="O26" s="74">
        <v>165.43850699999999</v>
      </c>
      <c r="P26" s="74">
        <v>164.20799299999999</v>
      </c>
      <c r="Q26" s="74">
        <v>162.98983799999999</v>
      </c>
      <c r="R26" s="74">
        <v>161.76779199999999</v>
      </c>
      <c r="S26" s="74">
        <v>160.925308</v>
      </c>
      <c r="T26" s="74">
        <v>159.64207500000001</v>
      </c>
      <c r="U26" s="74">
        <v>158.87712099999999</v>
      </c>
      <c r="V26" s="74">
        <v>157.792419</v>
      </c>
      <c r="W26" s="74">
        <v>156.94482400000001</v>
      </c>
      <c r="X26" s="74">
        <v>156.114487</v>
      </c>
      <c r="Y26" s="74">
        <v>155.464294</v>
      </c>
      <c r="Z26" s="74">
        <v>154.83668499999999</v>
      </c>
      <c r="AA26" s="74">
        <v>154.39709500000001</v>
      </c>
      <c r="AB26" s="74">
        <v>153.92311100000001</v>
      </c>
      <c r="AC26" s="74">
        <v>153.59895299999999</v>
      </c>
      <c r="AD26" s="74">
        <v>153.384277</v>
      </c>
      <c r="AE26" s="74">
        <v>153.33332799999999</v>
      </c>
      <c r="AF26" s="74">
        <v>153.26092499999999</v>
      </c>
      <c r="AG26" s="74">
        <v>153.31246899999999</v>
      </c>
      <c r="AH26" s="74">
        <v>153.493484</v>
      </c>
      <c r="AI26" s="70">
        <v>-7.9150000000000002E-3</v>
      </c>
    </row>
    <row r="28" spans="1:35" ht="15" customHeight="1" x14ac:dyDescent="0.25">
      <c r="B28" s="67" t="s">
        <v>15</v>
      </c>
    </row>
    <row r="30" spans="1:35" ht="15" customHeight="1" x14ac:dyDescent="0.25">
      <c r="B30" s="67" t="s">
        <v>16</v>
      </c>
    </row>
    <row r="31" spans="1:35" ht="15" customHeight="1" x14ac:dyDescent="0.25">
      <c r="A31" s="14" t="s">
        <v>413</v>
      </c>
      <c r="B31" s="68" t="s">
        <v>17</v>
      </c>
      <c r="C31" s="69">
        <v>0.123694</v>
      </c>
      <c r="D31" s="69">
        <v>0.120809</v>
      </c>
      <c r="E31" s="69">
        <v>0.11840100000000001</v>
      </c>
      <c r="F31" s="69">
        <v>0.117414</v>
      </c>
      <c r="G31" s="69">
        <v>0.116748</v>
      </c>
      <c r="H31" s="69">
        <v>0.11583</v>
      </c>
      <c r="I31" s="69">
        <v>0.114735</v>
      </c>
      <c r="J31" s="69">
        <v>0.11351</v>
      </c>
      <c r="K31" s="69">
        <v>0.11239399999999999</v>
      </c>
      <c r="L31" s="69">
        <v>0.11139</v>
      </c>
      <c r="M31" s="69">
        <v>0.110565</v>
      </c>
      <c r="N31" s="69">
        <v>0.109708</v>
      </c>
      <c r="O31" s="69">
        <v>0.108765</v>
      </c>
      <c r="P31" s="69">
        <v>0.107728</v>
      </c>
      <c r="Q31" s="69">
        <v>0.10663499999999999</v>
      </c>
      <c r="R31" s="69">
        <v>0.10552</v>
      </c>
      <c r="S31" s="69">
        <v>0.10445500000000001</v>
      </c>
      <c r="T31" s="69">
        <v>0.103354</v>
      </c>
      <c r="U31" s="69">
        <v>0.102216</v>
      </c>
      <c r="V31" s="69">
        <v>0.101114</v>
      </c>
      <c r="W31" s="69">
        <v>0.100033</v>
      </c>
      <c r="X31" s="69">
        <v>9.8937999999999998E-2</v>
      </c>
      <c r="Y31" s="69">
        <v>9.7886000000000001E-2</v>
      </c>
      <c r="Z31" s="69">
        <v>9.6842999999999999E-2</v>
      </c>
      <c r="AA31" s="69">
        <v>9.5869999999999997E-2</v>
      </c>
      <c r="AB31" s="69">
        <v>9.4985E-2</v>
      </c>
      <c r="AC31" s="69">
        <v>9.4078999999999996E-2</v>
      </c>
      <c r="AD31" s="69">
        <v>9.3212000000000003E-2</v>
      </c>
      <c r="AE31" s="69">
        <v>9.2381000000000005E-2</v>
      </c>
      <c r="AF31" s="69">
        <v>9.1528999999999999E-2</v>
      </c>
      <c r="AG31" s="69">
        <v>9.0737999999999999E-2</v>
      </c>
      <c r="AH31" s="69">
        <v>8.9966000000000004E-2</v>
      </c>
      <c r="AI31" s="70">
        <v>-1.0218E-2</v>
      </c>
    </row>
    <row r="32" spans="1:35" ht="15" customHeight="1" x14ac:dyDescent="0.25">
      <c r="A32" s="14" t="s">
        <v>412</v>
      </c>
      <c r="B32" s="68" t="s">
        <v>18</v>
      </c>
      <c r="C32" s="69">
        <v>0.52509600000000001</v>
      </c>
      <c r="D32" s="69">
        <v>0.47882200000000003</v>
      </c>
      <c r="E32" s="69">
        <v>0.53144100000000005</v>
      </c>
      <c r="F32" s="69">
        <v>0.53363499999999997</v>
      </c>
      <c r="G32" s="69">
        <v>0.53495300000000001</v>
      </c>
      <c r="H32" s="69">
        <v>0.53578499999999996</v>
      </c>
      <c r="I32" s="69">
        <v>0.53556700000000002</v>
      </c>
      <c r="J32" s="69">
        <v>0.53511200000000003</v>
      </c>
      <c r="K32" s="69">
        <v>0.535636</v>
      </c>
      <c r="L32" s="69">
        <v>0.537138</v>
      </c>
      <c r="M32" s="69">
        <v>0.53994500000000001</v>
      </c>
      <c r="N32" s="69">
        <v>0.54288099999999995</v>
      </c>
      <c r="O32" s="69">
        <v>0.54592099999999999</v>
      </c>
      <c r="P32" s="69">
        <v>0.54892200000000002</v>
      </c>
      <c r="Q32" s="69">
        <v>0.55199900000000002</v>
      </c>
      <c r="R32" s="69">
        <v>0.55528999999999995</v>
      </c>
      <c r="S32" s="69">
        <v>0.55895399999999995</v>
      </c>
      <c r="T32" s="69">
        <v>0.56246099999999999</v>
      </c>
      <c r="U32" s="69">
        <v>0.56621299999999997</v>
      </c>
      <c r="V32" s="69">
        <v>0.57036699999999996</v>
      </c>
      <c r="W32" s="69">
        <v>0.57473799999999997</v>
      </c>
      <c r="X32" s="69">
        <v>0.57921299999999998</v>
      </c>
      <c r="Y32" s="69">
        <v>0.58393600000000001</v>
      </c>
      <c r="Z32" s="69">
        <v>0.58891899999999997</v>
      </c>
      <c r="AA32" s="69">
        <v>0.59438500000000005</v>
      </c>
      <c r="AB32" s="69">
        <v>0.60023700000000002</v>
      </c>
      <c r="AC32" s="69">
        <v>0.60657099999999997</v>
      </c>
      <c r="AD32" s="69">
        <v>0.61340099999999997</v>
      </c>
      <c r="AE32" s="69">
        <v>0.62049600000000005</v>
      </c>
      <c r="AF32" s="69">
        <v>0.62743300000000002</v>
      </c>
      <c r="AG32" s="69">
        <v>0.63519099999999995</v>
      </c>
      <c r="AH32" s="69">
        <v>0.64349900000000004</v>
      </c>
      <c r="AI32" s="70">
        <v>6.581E-3</v>
      </c>
    </row>
    <row r="33" spans="1:35" ht="15" customHeight="1" x14ac:dyDescent="0.25">
      <c r="A33" s="14" t="s">
        <v>411</v>
      </c>
      <c r="B33" s="68" t="s">
        <v>19</v>
      </c>
      <c r="C33" s="69">
        <v>2.5774999999999999E-2</v>
      </c>
      <c r="D33" s="69">
        <v>2.5534999999999999E-2</v>
      </c>
      <c r="E33" s="69">
        <v>2.5304E-2</v>
      </c>
      <c r="F33" s="69">
        <v>2.5097000000000001E-2</v>
      </c>
      <c r="G33" s="69">
        <v>2.4885000000000001E-2</v>
      </c>
      <c r="H33" s="69">
        <v>2.4646000000000001E-2</v>
      </c>
      <c r="I33" s="69">
        <v>2.4375000000000001E-2</v>
      </c>
      <c r="J33" s="69">
        <v>2.4087000000000001E-2</v>
      </c>
      <c r="K33" s="69">
        <v>2.3828999999999999E-2</v>
      </c>
      <c r="L33" s="69">
        <v>2.3607E-2</v>
      </c>
      <c r="M33" s="69">
        <v>2.3432000000000001E-2</v>
      </c>
      <c r="N33" s="69">
        <v>2.3262999999999999E-2</v>
      </c>
      <c r="O33" s="69">
        <v>2.3095000000000001E-2</v>
      </c>
      <c r="P33" s="69">
        <v>2.2912999999999999E-2</v>
      </c>
      <c r="Q33" s="69">
        <v>2.2724999999999999E-2</v>
      </c>
      <c r="R33" s="69">
        <v>2.2543000000000001E-2</v>
      </c>
      <c r="S33" s="69">
        <v>2.2370999999999999E-2</v>
      </c>
      <c r="T33" s="69">
        <v>2.2196E-2</v>
      </c>
      <c r="U33" s="69">
        <v>2.2016999999999998E-2</v>
      </c>
      <c r="V33" s="69">
        <v>2.1846000000000001E-2</v>
      </c>
      <c r="W33" s="69">
        <v>2.1680999999999999E-2</v>
      </c>
      <c r="X33" s="69">
        <v>2.1520999999999998E-2</v>
      </c>
      <c r="Y33" s="69">
        <v>2.1364999999999999E-2</v>
      </c>
      <c r="Z33" s="69">
        <v>2.1211000000000001E-2</v>
      </c>
      <c r="AA33" s="69">
        <v>2.1066000000000001E-2</v>
      </c>
      <c r="AB33" s="69">
        <v>2.0930000000000001E-2</v>
      </c>
      <c r="AC33" s="69">
        <v>2.0797E-2</v>
      </c>
      <c r="AD33" s="69">
        <v>2.0676E-2</v>
      </c>
      <c r="AE33" s="69">
        <v>2.0559999999999998E-2</v>
      </c>
      <c r="AF33" s="69">
        <v>2.0433E-2</v>
      </c>
      <c r="AG33" s="69">
        <v>2.0326E-2</v>
      </c>
      <c r="AH33" s="69">
        <v>2.0243000000000001E-2</v>
      </c>
      <c r="AI33" s="70">
        <v>-7.7640000000000001E-3</v>
      </c>
    </row>
    <row r="34" spans="1:35" ht="15" customHeight="1" x14ac:dyDescent="0.25">
      <c r="A34" s="14" t="s">
        <v>410</v>
      </c>
      <c r="B34" s="68" t="s">
        <v>20</v>
      </c>
      <c r="C34" s="69">
        <v>0.516957</v>
      </c>
      <c r="D34" s="69">
        <v>0.51720900000000003</v>
      </c>
      <c r="E34" s="69">
        <v>0.51685800000000004</v>
      </c>
      <c r="F34" s="69">
        <v>0.51602099999999995</v>
      </c>
      <c r="G34" s="69">
        <v>0.51530600000000004</v>
      </c>
      <c r="H34" s="69">
        <v>0.51425900000000002</v>
      </c>
      <c r="I34" s="69">
        <v>0.51240600000000003</v>
      </c>
      <c r="J34" s="69">
        <v>0.50145399999999996</v>
      </c>
      <c r="K34" s="69">
        <v>0.49191200000000002</v>
      </c>
      <c r="L34" s="69">
        <v>0.48384300000000002</v>
      </c>
      <c r="M34" s="69">
        <v>0.47739799999999999</v>
      </c>
      <c r="N34" s="69">
        <v>0.47087099999999998</v>
      </c>
      <c r="O34" s="69">
        <v>0.46502100000000002</v>
      </c>
      <c r="P34" s="69">
        <v>0.45939600000000003</v>
      </c>
      <c r="Q34" s="69">
        <v>0.45419300000000001</v>
      </c>
      <c r="R34" s="69">
        <v>0.44964300000000001</v>
      </c>
      <c r="S34" s="69">
        <v>0.44580900000000001</v>
      </c>
      <c r="T34" s="69">
        <v>0.44215900000000002</v>
      </c>
      <c r="U34" s="69">
        <v>0.43897000000000003</v>
      </c>
      <c r="V34" s="69">
        <v>0.43627300000000002</v>
      </c>
      <c r="W34" s="69">
        <v>0.43406</v>
      </c>
      <c r="X34" s="69">
        <v>0.430981</v>
      </c>
      <c r="Y34" s="69">
        <v>0.428232</v>
      </c>
      <c r="Z34" s="69">
        <v>0.425927</v>
      </c>
      <c r="AA34" s="69">
        <v>0.424259</v>
      </c>
      <c r="AB34" s="69">
        <v>0.42321500000000001</v>
      </c>
      <c r="AC34" s="69">
        <v>0.42247299999999999</v>
      </c>
      <c r="AD34" s="69">
        <v>0.42215799999999998</v>
      </c>
      <c r="AE34" s="69">
        <v>0.422344</v>
      </c>
      <c r="AF34" s="69">
        <v>0.42244999999999999</v>
      </c>
      <c r="AG34" s="69">
        <v>0.42328700000000002</v>
      </c>
      <c r="AH34" s="69">
        <v>0.424736</v>
      </c>
      <c r="AI34" s="70">
        <v>-6.3179999999999998E-3</v>
      </c>
    </row>
    <row r="35" spans="1:35" ht="15" customHeight="1" x14ac:dyDescent="0.25">
      <c r="A35" s="14" t="s">
        <v>409</v>
      </c>
      <c r="B35" s="68" t="s">
        <v>21</v>
      </c>
      <c r="C35" s="69">
        <v>8.5750000000000007E-2</v>
      </c>
      <c r="D35" s="69">
        <v>8.6093000000000003E-2</v>
      </c>
      <c r="E35" s="69">
        <v>8.6383000000000001E-2</v>
      </c>
      <c r="F35" s="69">
        <v>8.6516999999999997E-2</v>
      </c>
      <c r="G35" s="69">
        <v>8.6545999999999998E-2</v>
      </c>
      <c r="H35" s="69">
        <v>8.6439000000000002E-2</v>
      </c>
      <c r="I35" s="69">
        <v>8.6202000000000001E-2</v>
      </c>
      <c r="J35" s="69">
        <v>8.5890999999999995E-2</v>
      </c>
      <c r="K35" s="69">
        <v>8.5666000000000006E-2</v>
      </c>
      <c r="L35" s="69">
        <v>8.5569000000000006E-2</v>
      </c>
      <c r="M35" s="69">
        <v>8.5602999999999999E-2</v>
      </c>
      <c r="N35" s="69">
        <v>8.5636000000000004E-2</v>
      </c>
      <c r="O35" s="69">
        <v>8.5651000000000005E-2</v>
      </c>
      <c r="P35" s="69">
        <v>8.5624000000000006E-2</v>
      </c>
      <c r="Q35" s="69">
        <v>8.5566000000000003E-2</v>
      </c>
      <c r="R35" s="69">
        <v>8.5484000000000004E-2</v>
      </c>
      <c r="S35" s="69">
        <v>8.5405999999999996E-2</v>
      </c>
      <c r="T35" s="69">
        <v>8.5303000000000004E-2</v>
      </c>
      <c r="U35" s="69">
        <v>8.5169999999999996E-2</v>
      </c>
      <c r="V35" s="69">
        <v>8.5028000000000006E-2</v>
      </c>
      <c r="W35" s="69">
        <v>8.4903000000000006E-2</v>
      </c>
      <c r="X35" s="69">
        <v>8.4778999999999993E-2</v>
      </c>
      <c r="Y35" s="69">
        <v>8.4649000000000002E-2</v>
      </c>
      <c r="Z35" s="69">
        <v>8.4517999999999996E-2</v>
      </c>
      <c r="AA35" s="69">
        <v>8.4405999999999995E-2</v>
      </c>
      <c r="AB35" s="69">
        <v>8.4318000000000004E-2</v>
      </c>
      <c r="AC35" s="69">
        <v>8.4229999999999999E-2</v>
      </c>
      <c r="AD35" s="69">
        <v>8.4169999999999995E-2</v>
      </c>
      <c r="AE35" s="69">
        <v>8.4118999999999999E-2</v>
      </c>
      <c r="AF35" s="69">
        <v>8.4039000000000003E-2</v>
      </c>
      <c r="AG35" s="69">
        <v>8.3992999999999998E-2</v>
      </c>
      <c r="AH35" s="69">
        <v>8.3979999999999999E-2</v>
      </c>
      <c r="AI35" s="70">
        <v>-6.7199999999999996E-4</v>
      </c>
    </row>
    <row r="36" spans="1:35" ht="15" customHeight="1" x14ac:dyDescent="0.25">
      <c r="A36" s="14" t="s">
        <v>408</v>
      </c>
      <c r="B36" s="68" t="s">
        <v>22</v>
      </c>
      <c r="C36" s="69">
        <v>0.482074</v>
      </c>
      <c r="D36" s="69">
        <v>0.46977099999999999</v>
      </c>
      <c r="E36" s="69">
        <v>0.45932400000000001</v>
      </c>
      <c r="F36" s="69">
        <v>0.45079399999999997</v>
      </c>
      <c r="G36" s="69">
        <v>0.44423200000000002</v>
      </c>
      <c r="H36" s="69">
        <v>0.43865900000000002</v>
      </c>
      <c r="I36" s="69">
        <v>0.43334400000000001</v>
      </c>
      <c r="J36" s="69">
        <v>0.42841699999999999</v>
      </c>
      <c r="K36" s="69">
        <v>0.42516900000000002</v>
      </c>
      <c r="L36" s="69">
        <v>0.423375</v>
      </c>
      <c r="M36" s="69">
        <v>0.42313699999999999</v>
      </c>
      <c r="N36" s="69">
        <v>0.415603</v>
      </c>
      <c r="O36" s="69">
        <v>0.40948600000000002</v>
      </c>
      <c r="P36" s="69">
        <v>0.40415000000000001</v>
      </c>
      <c r="Q36" s="69">
        <v>0.39966299999999999</v>
      </c>
      <c r="R36" s="69">
        <v>0.39606599999999997</v>
      </c>
      <c r="S36" s="69">
        <v>0.39335199999999998</v>
      </c>
      <c r="T36" s="69">
        <v>0.39083000000000001</v>
      </c>
      <c r="U36" s="69">
        <v>0.38895999999999997</v>
      </c>
      <c r="V36" s="69">
        <v>0.38771699999999998</v>
      </c>
      <c r="W36" s="69">
        <v>0.38708399999999998</v>
      </c>
      <c r="X36" s="69">
        <v>0.37823400000000001</v>
      </c>
      <c r="Y36" s="69">
        <v>0.370842</v>
      </c>
      <c r="Z36" s="69">
        <v>0.36477700000000002</v>
      </c>
      <c r="AA36" s="69">
        <v>0.36000300000000002</v>
      </c>
      <c r="AB36" s="69">
        <v>0.35606599999999999</v>
      </c>
      <c r="AC36" s="69">
        <v>0.35241899999999998</v>
      </c>
      <c r="AD36" s="69">
        <v>0.34937499999999999</v>
      </c>
      <c r="AE36" s="69">
        <v>0.347217</v>
      </c>
      <c r="AF36" s="69">
        <v>0.34519699999999998</v>
      </c>
      <c r="AG36" s="69">
        <v>0.34409299999999998</v>
      </c>
      <c r="AH36" s="69">
        <v>0.343696</v>
      </c>
      <c r="AI36" s="70">
        <v>-1.0855E-2</v>
      </c>
    </row>
    <row r="37" spans="1:35" ht="15" customHeight="1" x14ac:dyDescent="0.25">
      <c r="A37" s="14" t="s">
        <v>407</v>
      </c>
      <c r="B37" s="68" t="s">
        <v>23</v>
      </c>
      <c r="C37" s="69">
        <v>0.65950900000000001</v>
      </c>
      <c r="D37" s="69">
        <v>0.66378300000000001</v>
      </c>
      <c r="E37" s="69">
        <v>0.66522899999999996</v>
      </c>
      <c r="F37" s="69">
        <v>0.66512899999999997</v>
      </c>
      <c r="G37" s="69">
        <v>0.66537299999999999</v>
      </c>
      <c r="H37" s="69">
        <v>0.66569699999999998</v>
      </c>
      <c r="I37" s="69">
        <v>0.66619099999999998</v>
      </c>
      <c r="J37" s="69">
        <v>0.66702899999999998</v>
      </c>
      <c r="K37" s="69">
        <v>0.66881199999999996</v>
      </c>
      <c r="L37" s="69">
        <v>0.67155100000000001</v>
      </c>
      <c r="M37" s="69">
        <v>0.67535500000000004</v>
      </c>
      <c r="N37" s="69">
        <v>0.677616</v>
      </c>
      <c r="O37" s="69">
        <v>0.68041499999999999</v>
      </c>
      <c r="P37" s="69">
        <v>0.68358099999999999</v>
      </c>
      <c r="Q37" s="69">
        <v>0.687029</v>
      </c>
      <c r="R37" s="69">
        <v>0.69068399999999996</v>
      </c>
      <c r="S37" s="69">
        <v>0.69453799999999999</v>
      </c>
      <c r="T37" s="69">
        <v>0.698488</v>
      </c>
      <c r="U37" s="69">
        <v>0.70249200000000001</v>
      </c>
      <c r="V37" s="69">
        <v>0.70667800000000003</v>
      </c>
      <c r="W37" s="69">
        <v>0.711144</v>
      </c>
      <c r="X37" s="69">
        <v>0.71545199999999998</v>
      </c>
      <c r="Y37" s="69">
        <v>0.71998700000000004</v>
      </c>
      <c r="Z37" s="69">
        <v>0.72470199999999996</v>
      </c>
      <c r="AA37" s="69">
        <v>0.72968</v>
      </c>
      <c r="AB37" s="69">
        <v>0.73495900000000003</v>
      </c>
      <c r="AC37" s="69">
        <v>0.74050000000000005</v>
      </c>
      <c r="AD37" s="69">
        <v>0.74646699999999999</v>
      </c>
      <c r="AE37" s="69">
        <v>0.75270000000000004</v>
      </c>
      <c r="AF37" s="69">
        <v>0.758996</v>
      </c>
      <c r="AG37" s="69">
        <v>0.76562600000000003</v>
      </c>
      <c r="AH37" s="69">
        <v>0.77251300000000001</v>
      </c>
      <c r="AI37" s="70">
        <v>5.1149999999999998E-3</v>
      </c>
    </row>
    <row r="38" spans="1:35" ht="15" customHeight="1" x14ac:dyDescent="0.25">
      <c r="A38" s="14" t="s">
        <v>406</v>
      </c>
      <c r="B38" s="68" t="s">
        <v>427</v>
      </c>
      <c r="C38" s="69">
        <v>0.33322499999999999</v>
      </c>
      <c r="D38" s="69">
        <v>0.32871899999999998</v>
      </c>
      <c r="E38" s="69">
        <v>0.325214</v>
      </c>
      <c r="F38" s="69">
        <v>0.32218999999999998</v>
      </c>
      <c r="G38" s="69">
        <v>0.31978299999999998</v>
      </c>
      <c r="H38" s="69">
        <v>0.31801299999999999</v>
      </c>
      <c r="I38" s="69">
        <v>0.31695000000000001</v>
      </c>
      <c r="J38" s="69">
        <v>0.31619700000000001</v>
      </c>
      <c r="K38" s="69">
        <v>0.31639200000000001</v>
      </c>
      <c r="L38" s="69">
        <v>0.317577</v>
      </c>
      <c r="M38" s="69">
        <v>0.31936199999999998</v>
      </c>
      <c r="N38" s="69">
        <v>0.32112499999999999</v>
      </c>
      <c r="O38" s="69">
        <v>0.32384499999999999</v>
      </c>
      <c r="P38" s="69">
        <v>0.32702199999999998</v>
      </c>
      <c r="Q38" s="69">
        <v>0.33018700000000001</v>
      </c>
      <c r="R38" s="69">
        <v>0.33334000000000003</v>
      </c>
      <c r="S38" s="69">
        <v>0.33696399999999999</v>
      </c>
      <c r="T38" s="69">
        <v>0.34055800000000003</v>
      </c>
      <c r="U38" s="69">
        <v>0.34411399999999998</v>
      </c>
      <c r="V38" s="69">
        <v>0.34768700000000002</v>
      </c>
      <c r="W38" s="69">
        <v>0.35076499999999999</v>
      </c>
      <c r="X38" s="69">
        <v>0.35386299999999998</v>
      </c>
      <c r="Y38" s="69">
        <v>0.35696499999999998</v>
      </c>
      <c r="Z38" s="69">
        <v>0.35900300000000002</v>
      </c>
      <c r="AA38" s="69">
        <v>0.36106199999999999</v>
      </c>
      <c r="AB38" s="69">
        <v>0.36205999999999999</v>
      </c>
      <c r="AC38" s="69">
        <v>0.36249999999999999</v>
      </c>
      <c r="AD38" s="69">
        <v>0.362402</v>
      </c>
      <c r="AE38" s="69">
        <v>0.36172199999999999</v>
      </c>
      <c r="AF38" s="69">
        <v>0.359265</v>
      </c>
      <c r="AG38" s="69">
        <v>0.356209</v>
      </c>
      <c r="AH38" s="69">
        <v>0.35136400000000001</v>
      </c>
      <c r="AI38" s="70">
        <v>1.7110000000000001E-3</v>
      </c>
    </row>
    <row r="39" spans="1:35" ht="15" customHeight="1" x14ac:dyDescent="0.25">
      <c r="A39" s="14" t="s">
        <v>405</v>
      </c>
      <c r="B39" s="68" t="s">
        <v>428</v>
      </c>
      <c r="C39" s="69">
        <v>0.41176800000000002</v>
      </c>
      <c r="D39" s="69">
        <v>0.43513099999999999</v>
      </c>
      <c r="E39" s="69">
        <v>0.457146</v>
      </c>
      <c r="F39" s="69">
        <v>0.47801500000000002</v>
      </c>
      <c r="G39" s="69">
        <v>0.49722699999999997</v>
      </c>
      <c r="H39" s="69">
        <v>0.51521600000000001</v>
      </c>
      <c r="I39" s="69">
        <v>0.53201100000000001</v>
      </c>
      <c r="J39" s="69">
        <v>0.54796100000000003</v>
      </c>
      <c r="K39" s="69">
        <v>0.563052</v>
      </c>
      <c r="L39" s="69">
        <v>0.57754899999999998</v>
      </c>
      <c r="M39" s="69">
        <v>0.59173600000000004</v>
      </c>
      <c r="N39" s="69">
        <v>0.60531299999999999</v>
      </c>
      <c r="O39" s="69">
        <v>0.61827500000000002</v>
      </c>
      <c r="P39" s="69">
        <v>0.63105500000000003</v>
      </c>
      <c r="Q39" s="69">
        <v>0.64307599999999998</v>
      </c>
      <c r="R39" s="69">
        <v>0.65481900000000004</v>
      </c>
      <c r="S39" s="69">
        <v>0.66625400000000001</v>
      </c>
      <c r="T39" s="69">
        <v>0.67766999999999999</v>
      </c>
      <c r="U39" s="69">
        <v>0.68879699999999999</v>
      </c>
      <c r="V39" s="69">
        <v>0.70031299999999996</v>
      </c>
      <c r="W39" s="69">
        <v>0.71200600000000003</v>
      </c>
      <c r="X39" s="69">
        <v>0.72446900000000003</v>
      </c>
      <c r="Y39" s="69">
        <v>0.73736199999999996</v>
      </c>
      <c r="Z39" s="69">
        <v>0.750973</v>
      </c>
      <c r="AA39" s="69">
        <v>0.76536700000000002</v>
      </c>
      <c r="AB39" s="69">
        <v>0.78090199999999999</v>
      </c>
      <c r="AC39" s="69">
        <v>0.79761800000000005</v>
      </c>
      <c r="AD39" s="69">
        <v>0.81562999999999997</v>
      </c>
      <c r="AE39" s="69">
        <v>0.835534</v>
      </c>
      <c r="AF39" s="69">
        <v>0.85696700000000003</v>
      </c>
      <c r="AG39" s="69">
        <v>0.88008600000000003</v>
      </c>
      <c r="AH39" s="69">
        <v>0.90549299999999999</v>
      </c>
      <c r="AI39" s="70">
        <v>2.5746000000000002E-2</v>
      </c>
    </row>
    <row r="40" spans="1:35" ht="15" customHeight="1" x14ac:dyDescent="0.25">
      <c r="A40" s="14" t="s">
        <v>404</v>
      </c>
      <c r="B40" s="68" t="s">
        <v>24</v>
      </c>
      <c r="C40" s="69">
        <v>1.4903839999999999</v>
      </c>
      <c r="D40" s="69">
        <v>1.528367</v>
      </c>
      <c r="E40" s="69">
        <v>1.5608280000000001</v>
      </c>
      <c r="F40" s="69">
        <v>1.5952090000000001</v>
      </c>
      <c r="G40" s="69">
        <v>1.6099509999999999</v>
      </c>
      <c r="H40" s="69">
        <v>1.625672</v>
      </c>
      <c r="I40" s="69">
        <v>1.6395919999999999</v>
      </c>
      <c r="J40" s="69">
        <v>1.6534070000000001</v>
      </c>
      <c r="K40" s="69">
        <v>1.66835</v>
      </c>
      <c r="L40" s="69">
        <v>1.6847810000000001</v>
      </c>
      <c r="M40" s="69">
        <v>1.7024239999999999</v>
      </c>
      <c r="N40" s="69">
        <v>1.7201679999999999</v>
      </c>
      <c r="O40" s="69">
        <v>1.7396259999999999</v>
      </c>
      <c r="P40" s="69">
        <v>1.759698</v>
      </c>
      <c r="Q40" s="69">
        <v>1.780208</v>
      </c>
      <c r="R40" s="69">
        <v>1.8014159999999999</v>
      </c>
      <c r="S40" s="69">
        <v>1.823836</v>
      </c>
      <c r="T40" s="69">
        <v>1.8458220000000001</v>
      </c>
      <c r="U40" s="69">
        <v>1.8696250000000001</v>
      </c>
      <c r="V40" s="69">
        <v>1.8945989999999999</v>
      </c>
      <c r="W40" s="69">
        <v>1.9210480000000001</v>
      </c>
      <c r="X40" s="69">
        <v>1.9488380000000001</v>
      </c>
      <c r="Y40" s="69">
        <v>1.97784</v>
      </c>
      <c r="Z40" s="69">
        <v>2.008292</v>
      </c>
      <c r="AA40" s="69">
        <v>2.0412859999999999</v>
      </c>
      <c r="AB40" s="69">
        <v>2.0759840000000001</v>
      </c>
      <c r="AC40" s="69">
        <v>2.1124550000000002</v>
      </c>
      <c r="AD40" s="69">
        <v>2.150433</v>
      </c>
      <c r="AE40" s="69">
        <v>2.1912929999999999</v>
      </c>
      <c r="AF40" s="69">
        <v>2.233676</v>
      </c>
      <c r="AG40" s="69">
        <v>2.2793510000000001</v>
      </c>
      <c r="AH40" s="69">
        <v>2.3277809999999999</v>
      </c>
      <c r="AI40" s="70">
        <v>1.4487E-2</v>
      </c>
    </row>
    <row r="41" spans="1:35" ht="15" customHeight="1" x14ac:dyDescent="0.25">
      <c r="A41" s="14" t="s">
        <v>403</v>
      </c>
      <c r="B41" s="67" t="s">
        <v>25</v>
      </c>
      <c r="C41" s="71">
        <v>4.6542310000000002</v>
      </c>
      <c r="D41" s="71">
        <v>4.6542389999999996</v>
      </c>
      <c r="E41" s="71">
        <v>4.7461289999999998</v>
      </c>
      <c r="F41" s="71">
        <v>4.7900210000000003</v>
      </c>
      <c r="G41" s="71">
        <v>4.8150040000000001</v>
      </c>
      <c r="H41" s="71">
        <v>4.8402149999999997</v>
      </c>
      <c r="I41" s="71">
        <v>4.8613730000000004</v>
      </c>
      <c r="J41" s="71">
        <v>4.8730659999999997</v>
      </c>
      <c r="K41" s="71">
        <v>4.8912120000000003</v>
      </c>
      <c r="L41" s="71">
        <v>4.9163800000000002</v>
      </c>
      <c r="M41" s="71">
        <v>4.9489570000000001</v>
      </c>
      <c r="N41" s="71">
        <v>4.9721840000000004</v>
      </c>
      <c r="O41" s="71">
        <v>5.0000999999999998</v>
      </c>
      <c r="P41" s="71">
        <v>5.0300890000000003</v>
      </c>
      <c r="Q41" s="71">
        <v>5.0612830000000004</v>
      </c>
      <c r="R41" s="71">
        <v>5.0948039999999999</v>
      </c>
      <c r="S41" s="71">
        <v>5.131939</v>
      </c>
      <c r="T41" s="71">
        <v>5.1688390000000002</v>
      </c>
      <c r="U41" s="71">
        <v>5.2085739999999996</v>
      </c>
      <c r="V41" s="71">
        <v>5.2516220000000002</v>
      </c>
      <c r="W41" s="71">
        <v>5.2974639999999997</v>
      </c>
      <c r="X41" s="71">
        <v>5.3362879999999997</v>
      </c>
      <c r="Y41" s="71">
        <v>5.3790639999999996</v>
      </c>
      <c r="Z41" s="71">
        <v>5.4251649999999998</v>
      </c>
      <c r="AA41" s="71">
        <v>5.4773829999999997</v>
      </c>
      <c r="AB41" s="71">
        <v>5.5336569999999998</v>
      </c>
      <c r="AC41" s="71">
        <v>5.5936409999999999</v>
      </c>
      <c r="AD41" s="71">
        <v>5.6579249999999996</v>
      </c>
      <c r="AE41" s="71">
        <v>5.728364</v>
      </c>
      <c r="AF41" s="71">
        <v>5.7999850000000004</v>
      </c>
      <c r="AG41" s="71">
        <v>5.8788999999999998</v>
      </c>
      <c r="AH41" s="71">
        <v>5.9632709999999998</v>
      </c>
      <c r="AI41" s="72">
        <v>8.0269999999999994E-3</v>
      </c>
    </row>
    <row r="43" spans="1:35" ht="15" customHeight="1" x14ac:dyDescent="0.25">
      <c r="B43" s="67" t="s">
        <v>26</v>
      </c>
    </row>
    <row r="44" spans="1:35" ht="15" customHeight="1" x14ac:dyDescent="0.25">
      <c r="A44" s="14" t="s">
        <v>402</v>
      </c>
      <c r="B44" s="68" t="s">
        <v>17</v>
      </c>
      <c r="C44" s="69">
        <v>1.881696</v>
      </c>
      <c r="D44" s="69">
        <v>1.860797</v>
      </c>
      <c r="E44" s="69">
        <v>1.846698</v>
      </c>
      <c r="F44" s="69">
        <v>1.8536300000000001</v>
      </c>
      <c r="G44" s="69">
        <v>1.8570310000000001</v>
      </c>
      <c r="H44" s="69">
        <v>1.858225</v>
      </c>
      <c r="I44" s="69">
        <v>1.8539369999999999</v>
      </c>
      <c r="J44" s="69">
        <v>1.8469979999999999</v>
      </c>
      <c r="K44" s="69">
        <v>1.8415900000000001</v>
      </c>
      <c r="L44" s="69">
        <v>1.839683</v>
      </c>
      <c r="M44" s="69">
        <v>1.8408359999999999</v>
      </c>
      <c r="N44" s="69">
        <v>1.8404879999999999</v>
      </c>
      <c r="O44" s="69">
        <v>1.841189</v>
      </c>
      <c r="P44" s="69">
        <v>1.8429759999999999</v>
      </c>
      <c r="Q44" s="69">
        <v>1.8436889999999999</v>
      </c>
      <c r="R44" s="69">
        <v>1.8438559999999999</v>
      </c>
      <c r="S44" s="69">
        <v>1.8456840000000001</v>
      </c>
      <c r="T44" s="69">
        <v>1.847324</v>
      </c>
      <c r="U44" s="69">
        <v>1.847712</v>
      </c>
      <c r="V44" s="69">
        <v>1.848012</v>
      </c>
      <c r="W44" s="69">
        <v>1.849396</v>
      </c>
      <c r="X44" s="69">
        <v>1.852584</v>
      </c>
      <c r="Y44" s="69">
        <v>1.8554280000000001</v>
      </c>
      <c r="Z44" s="69">
        <v>1.858066</v>
      </c>
      <c r="AA44" s="69">
        <v>1.8612230000000001</v>
      </c>
      <c r="AB44" s="69">
        <v>1.8648180000000001</v>
      </c>
      <c r="AC44" s="69">
        <v>1.8680369999999999</v>
      </c>
      <c r="AD44" s="69">
        <v>1.8709450000000001</v>
      </c>
      <c r="AE44" s="69">
        <v>1.874525</v>
      </c>
      <c r="AF44" s="69">
        <v>1.8786529999999999</v>
      </c>
      <c r="AG44" s="69">
        <v>1.8828290000000001</v>
      </c>
      <c r="AH44" s="69">
        <v>1.8866449999999999</v>
      </c>
      <c r="AI44" s="70">
        <v>8.5000000000000006E-5</v>
      </c>
    </row>
    <row r="45" spans="1:35" ht="15" customHeight="1" x14ac:dyDescent="0.25">
      <c r="A45" s="14" t="s">
        <v>401</v>
      </c>
      <c r="B45" s="68" t="s">
        <v>18</v>
      </c>
      <c r="C45" s="69">
        <v>2.7448E-2</v>
      </c>
      <c r="D45" s="69">
        <v>2.3040999999999999E-2</v>
      </c>
      <c r="E45" s="69">
        <v>2.6932999999999999E-2</v>
      </c>
      <c r="F45" s="69">
        <v>2.6727999999999998E-2</v>
      </c>
      <c r="G45" s="69">
        <v>2.6502000000000001E-2</v>
      </c>
      <c r="H45" s="69">
        <v>2.6254E-2</v>
      </c>
      <c r="I45" s="69">
        <v>2.5939E-2</v>
      </c>
      <c r="J45" s="69">
        <v>2.5642000000000002E-2</v>
      </c>
      <c r="K45" s="69">
        <v>2.5382999999999999E-2</v>
      </c>
      <c r="L45" s="69">
        <v>2.5180999999999999E-2</v>
      </c>
      <c r="M45" s="69">
        <v>2.5035000000000002E-2</v>
      </c>
      <c r="N45" s="69">
        <v>2.4872999999999999E-2</v>
      </c>
      <c r="O45" s="69">
        <v>2.4714E-2</v>
      </c>
      <c r="P45" s="69">
        <v>2.4589E-2</v>
      </c>
      <c r="Q45" s="69">
        <v>2.4458000000000001E-2</v>
      </c>
      <c r="R45" s="69">
        <v>2.4336E-2</v>
      </c>
      <c r="S45" s="69">
        <v>2.4235E-2</v>
      </c>
      <c r="T45" s="69">
        <v>2.4142E-2</v>
      </c>
      <c r="U45" s="69">
        <v>2.4043999999999999E-2</v>
      </c>
      <c r="V45" s="69">
        <v>2.3952000000000001E-2</v>
      </c>
      <c r="W45" s="69">
        <v>2.3872999999999998E-2</v>
      </c>
      <c r="X45" s="69">
        <v>2.3833E-2</v>
      </c>
      <c r="Y45" s="69">
        <v>2.3796999999999999E-2</v>
      </c>
      <c r="Z45" s="69">
        <v>2.3774E-2</v>
      </c>
      <c r="AA45" s="69">
        <v>2.3751000000000001E-2</v>
      </c>
      <c r="AB45" s="69">
        <v>2.3740000000000001E-2</v>
      </c>
      <c r="AC45" s="69">
        <v>2.3740000000000001E-2</v>
      </c>
      <c r="AD45" s="69">
        <v>2.3741000000000002E-2</v>
      </c>
      <c r="AE45" s="69">
        <v>2.3746E-2</v>
      </c>
      <c r="AF45" s="69">
        <v>2.3778000000000001E-2</v>
      </c>
      <c r="AG45" s="69">
        <v>2.3817999999999999E-2</v>
      </c>
      <c r="AH45" s="69">
        <v>2.3851000000000001E-2</v>
      </c>
      <c r="AI45" s="70">
        <v>-4.5209999999999998E-3</v>
      </c>
    </row>
    <row r="46" spans="1:35" ht="15" customHeight="1" x14ac:dyDescent="0.25">
      <c r="A46" s="14" t="s">
        <v>400</v>
      </c>
      <c r="B46" s="68" t="s">
        <v>19</v>
      </c>
      <c r="C46" s="69">
        <v>0.61037399999999997</v>
      </c>
      <c r="D46" s="69">
        <v>0.61994800000000005</v>
      </c>
      <c r="E46" s="69">
        <v>0.62658700000000001</v>
      </c>
      <c r="F46" s="69">
        <v>0.63220200000000004</v>
      </c>
      <c r="G46" s="69">
        <v>0.63691600000000004</v>
      </c>
      <c r="H46" s="69">
        <v>0.64107999999999998</v>
      </c>
      <c r="I46" s="69">
        <v>0.64364699999999997</v>
      </c>
      <c r="J46" s="69">
        <v>0.64567399999999997</v>
      </c>
      <c r="K46" s="69">
        <v>0.64838399999999996</v>
      </c>
      <c r="L46" s="69">
        <v>0.65251499999999996</v>
      </c>
      <c r="M46" s="69">
        <v>0.65771800000000002</v>
      </c>
      <c r="N46" s="69">
        <v>0.66100300000000001</v>
      </c>
      <c r="O46" s="69">
        <v>0.66517899999999996</v>
      </c>
      <c r="P46" s="69">
        <v>0.67033900000000002</v>
      </c>
      <c r="Q46" s="69">
        <v>0.67534099999999997</v>
      </c>
      <c r="R46" s="69">
        <v>0.68020599999999998</v>
      </c>
      <c r="S46" s="69">
        <v>0.68562100000000004</v>
      </c>
      <c r="T46" s="69">
        <v>0.69100799999999996</v>
      </c>
      <c r="U46" s="69">
        <v>0.69597299999999995</v>
      </c>
      <c r="V46" s="69">
        <v>0.70083700000000004</v>
      </c>
      <c r="W46" s="69">
        <v>0.70618300000000001</v>
      </c>
      <c r="X46" s="69">
        <v>0.71215600000000001</v>
      </c>
      <c r="Y46" s="69">
        <v>0.71802999999999995</v>
      </c>
      <c r="Z46" s="69">
        <v>0.72386700000000004</v>
      </c>
      <c r="AA46" s="69">
        <v>0.729823</v>
      </c>
      <c r="AB46" s="69">
        <v>0.73601700000000003</v>
      </c>
      <c r="AC46" s="69">
        <v>0.74202299999999999</v>
      </c>
      <c r="AD46" s="69">
        <v>0.74798600000000004</v>
      </c>
      <c r="AE46" s="69">
        <v>0.75410200000000005</v>
      </c>
      <c r="AF46" s="69">
        <v>0.76052900000000001</v>
      </c>
      <c r="AG46" s="69">
        <v>0.76686699999999997</v>
      </c>
      <c r="AH46" s="69">
        <v>0.77307999999999999</v>
      </c>
      <c r="AI46" s="70">
        <v>7.6519999999999999E-3</v>
      </c>
    </row>
    <row r="47" spans="1:35" ht="15" customHeight="1" x14ac:dyDescent="0.25">
      <c r="A47" s="14" t="s">
        <v>399</v>
      </c>
      <c r="B47" s="68" t="s">
        <v>21</v>
      </c>
      <c r="C47" s="69">
        <v>0.34074900000000002</v>
      </c>
      <c r="D47" s="69">
        <v>0.35034199999999999</v>
      </c>
      <c r="E47" s="69">
        <v>0.35801699999999997</v>
      </c>
      <c r="F47" s="69">
        <v>0.36489899999999997</v>
      </c>
      <c r="G47" s="69">
        <v>0.370921</v>
      </c>
      <c r="H47" s="69">
        <v>0.37637199999999998</v>
      </c>
      <c r="I47" s="69">
        <v>0.38078299999999998</v>
      </c>
      <c r="J47" s="69">
        <v>0.384959</v>
      </c>
      <c r="K47" s="69">
        <v>0.38955099999999998</v>
      </c>
      <c r="L47" s="69">
        <v>0.39494699999999999</v>
      </c>
      <c r="M47" s="69">
        <v>0.40095700000000001</v>
      </c>
      <c r="N47" s="69">
        <v>0.40543000000000001</v>
      </c>
      <c r="O47" s="69">
        <v>0.410547</v>
      </c>
      <c r="P47" s="69">
        <v>0.416356</v>
      </c>
      <c r="Q47" s="69">
        <v>0.42210900000000001</v>
      </c>
      <c r="R47" s="69">
        <v>0.427699</v>
      </c>
      <c r="S47" s="69">
        <v>0.43348300000000001</v>
      </c>
      <c r="T47" s="69">
        <v>0.43918099999999999</v>
      </c>
      <c r="U47" s="69">
        <v>0.444575</v>
      </c>
      <c r="V47" s="69">
        <v>0.44986500000000001</v>
      </c>
      <c r="W47" s="69">
        <v>0.45540599999999998</v>
      </c>
      <c r="X47" s="69">
        <v>0.461281</v>
      </c>
      <c r="Y47" s="69">
        <v>0.46713100000000002</v>
      </c>
      <c r="Z47" s="69">
        <v>0.47295199999999998</v>
      </c>
      <c r="AA47" s="69">
        <v>0.478856</v>
      </c>
      <c r="AB47" s="69">
        <v>0.48492000000000002</v>
      </c>
      <c r="AC47" s="69">
        <v>0.49094900000000002</v>
      </c>
      <c r="AD47" s="69">
        <v>0.497027</v>
      </c>
      <c r="AE47" s="69">
        <v>0.50324500000000005</v>
      </c>
      <c r="AF47" s="69">
        <v>0.50970700000000002</v>
      </c>
      <c r="AG47" s="69">
        <v>0.51614899999999997</v>
      </c>
      <c r="AH47" s="69">
        <v>0.52253300000000003</v>
      </c>
      <c r="AI47" s="70">
        <v>1.3887E-2</v>
      </c>
    </row>
    <row r="48" spans="1:35" ht="15" customHeight="1" x14ac:dyDescent="0.25">
      <c r="A48" s="14" t="s">
        <v>398</v>
      </c>
      <c r="B48" s="68" t="s">
        <v>27</v>
      </c>
      <c r="C48" s="69">
        <v>0.77453899999999998</v>
      </c>
      <c r="D48" s="69">
        <v>0.700048</v>
      </c>
      <c r="E48" s="69">
        <v>0.752305</v>
      </c>
      <c r="F48" s="69">
        <v>0.76191399999999998</v>
      </c>
      <c r="G48" s="69">
        <v>0.76398500000000003</v>
      </c>
      <c r="H48" s="69">
        <v>0.76568700000000001</v>
      </c>
      <c r="I48" s="69">
        <v>0.765374</v>
      </c>
      <c r="J48" s="69">
        <v>0.76483900000000005</v>
      </c>
      <c r="K48" s="69">
        <v>0.76435900000000001</v>
      </c>
      <c r="L48" s="69">
        <v>0.76500400000000002</v>
      </c>
      <c r="M48" s="69">
        <v>0.76638899999999999</v>
      </c>
      <c r="N48" s="69">
        <v>0.76752900000000002</v>
      </c>
      <c r="O48" s="69">
        <v>0.76896799999999998</v>
      </c>
      <c r="P48" s="69">
        <v>0.77055799999999997</v>
      </c>
      <c r="Q48" s="69">
        <v>0.77157100000000001</v>
      </c>
      <c r="R48" s="69">
        <v>0.77238399999999996</v>
      </c>
      <c r="S48" s="69">
        <v>0.77374799999999999</v>
      </c>
      <c r="T48" s="69">
        <v>0.77499300000000004</v>
      </c>
      <c r="U48" s="69">
        <v>0.77590700000000001</v>
      </c>
      <c r="V48" s="69">
        <v>0.77668300000000001</v>
      </c>
      <c r="W48" s="69">
        <v>0.77788400000000002</v>
      </c>
      <c r="X48" s="69">
        <v>0.77960799999999997</v>
      </c>
      <c r="Y48" s="69">
        <v>0.78122499999999995</v>
      </c>
      <c r="Z48" s="69">
        <v>0.78284600000000004</v>
      </c>
      <c r="AA48" s="69">
        <v>0.78439899999999996</v>
      </c>
      <c r="AB48" s="69">
        <v>0.78602899999999998</v>
      </c>
      <c r="AC48" s="69">
        <v>0.787466</v>
      </c>
      <c r="AD48" s="69">
        <v>0.78876800000000002</v>
      </c>
      <c r="AE48" s="69">
        <v>0.79012899999999997</v>
      </c>
      <c r="AF48" s="69">
        <v>0.79187300000000005</v>
      </c>
      <c r="AG48" s="69">
        <v>0.79323600000000005</v>
      </c>
      <c r="AH48" s="69">
        <v>0.79449000000000003</v>
      </c>
      <c r="AI48" s="70">
        <v>8.2100000000000001E-4</v>
      </c>
    </row>
    <row r="49" spans="1:35" ht="15" customHeight="1" x14ac:dyDescent="0.25">
      <c r="A49" s="14" t="s">
        <v>397</v>
      </c>
      <c r="B49" s="67" t="s">
        <v>25</v>
      </c>
      <c r="C49" s="71">
        <v>3.6348069999999999</v>
      </c>
      <c r="D49" s="71">
        <v>3.554176</v>
      </c>
      <c r="E49" s="71">
        <v>3.610541</v>
      </c>
      <c r="F49" s="71">
        <v>3.6393740000000001</v>
      </c>
      <c r="G49" s="71">
        <v>3.655354</v>
      </c>
      <c r="H49" s="71">
        <v>3.6676169999999999</v>
      </c>
      <c r="I49" s="71">
        <v>3.6696800000000001</v>
      </c>
      <c r="J49" s="71">
        <v>3.6681119999999998</v>
      </c>
      <c r="K49" s="71">
        <v>3.6692659999999999</v>
      </c>
      <c r="L49" s="71">
        <v>3.67733</v>
      </c>
      <c r="M49" s="71">
        <v>3.6909350000000001</v>
      </c>
      <c r="N49" s="71">
        <v>3.6993230000000001</v>
      </c>
      <c r="O49" s="71">
        <v>3.7105969999999999</v>
      </c>
      <c r="P49" s="71">
        <v>3.724818</v>
      </c>
      <c r="Q49" s="71">
        <v>3.737168</v>
      </c>
      <c r="R49" s="71">
        <v>3.7484820000000001</v>
      </c>
      <c r="S49" s="71">
        <v>3.762772</v>
      </c>
      <c r="T49" s="71">
        <v>3.7766479999999998</v>
      </c>
      <c r="U49" s="71">
        <v>3.788211</v>
      </c>
      <c r="V49" s="71">
        <v>3.7993480000000002</v>
      </c>
      <c r="W49" s="71">
        <v>3.8127409999999999</v>
      </c>
      <c r="X49" s="71">
        <v>3.8294609999999998</v>
      </c>
      <c r="Y49" s="71">
        <v>3.845612</v>
      </c>
      <c r="Z49" s="71">
        <v>3.8615059999999999</v>
      </c>
      <c r="AA49" s="71">
        <v>3.8780519999999998</v>
      </c>
      <c r="AB49" s="71">
        <v>3.8955250000000001</v>
      </c>
      <c r="AC49" s="71">
        <v>3.9122150000000002</v>
      </c>
      <c r="AD49" s="71">
        <v>3.9284669999999999</v>
      </c>
      <c r="AE49" s="71">
        <v>3.9457460000000002</v>
      </c>
      <c r="AF49" s="71">
        <v>3.9645389999999998</v>
      </c>
      <c r="AG49" s="71">
        <v>3.9828990000000002</v>
      </c>
      <c r="AH49" s="71">
        <v>4.0006000000000004</v>
      </c>
      <c r="AI49" s="72">
        <v>3.0980000000000001E-3</v>
      </c>
    </row>
    <row r="51" spans="1:35" ht="15" customHeight="1" x14ac:dyDescent="0.25">
      <c r="B51" s="67" t="s">
        <v>28</v>
      </c>
    </row>
    <row r="52" spans="1:35" ht="15" customHeight="1" x14ac:dyDescent="0.25">
      <c r="A52" s="14" t="s">
        <v>396</v>
      </c>
      <c r="B52" s="68" t="s">
        <v>17</v>
      </c>
      <c r="C52" s="69">
        <v>0.22666900000000001</v>
      </c>
      <c r="D52" s="69">
        <v>0.22198399999999999</v>
      </c>
      <c r="E52" s="69">
        <v>0.219446</v>
      </c>
      <c r="F52" s="69">
        <v>0.21928900000000001</v>
      </c>
      <c r="G52" s="69">
        <v>0.21885499999999999</v>
      </c>
      <c r="H52" s="69">
        <v>0.218058</v>
      </c>
      <c r="I52" s="69">
        <v>0.217256</v>
      </c>
      <c r="J52" s="69">
        <v>0.21574399999999999</v>
      </c>
      <c r="K52" s="69">
        <v>0.213669</v>
      </c>
      <c r="L52" s="69">
        <v>0.211422</v>
      </c>
      <c r="M52" s="69">
        <v>0.209062</v>
      </c>
      <c r="N52" s="69">
        <v>0.20676</v>
      </c>
      <c r="O52" s="69">
        <v>0.20441400000000001</v>
      </c>
      <c r="P52" s="69">
        <v>0.20217599999999999</v>
      </c>
      <c r="Q52" s="69">
        <v>0.199876</v>
      </c>
      <c r="R52" s="69">
        <v>0.19766400000000001</v>
      </c>
      <c r="S52" s="69">
        <v>0.19545000000000001</v>
      </c>
      <c r="T52" s="69">
        <v>0.19331300000000001</v>
      </c>
      <c r="U52" s="69">
        <v>0.19117400000000001</v>
      </c>
      <c r="V52" s="69">
        <v>0.18910299999999999</v>
      </c>
      <c r="W52" s="69">
        <v>0.18706100000000001</v>
      </c>
      <c r="X52" s="69">
        <v>0.184888</v>
      </c>
      <c r="Y52" s="69">
        <v>0.182889</v>
      </c>
      <c r="Z52" s="69">
        <v>0.18085100000000001</v>
      </c>
      <c r="AA52" s="69">
        <v>0.178897</v>
      </c>
      <c r="AB52" s="69">
        <v>0.17716199999999999</v>
      </c>
      <c r="AC52" s="69">
        <v>0.175539</v>
      </c>
      <c r="AD52" s="69">
        <v>0.17400299999999999</v>
      </c>
      <c r="AE52" s="69">
        <v>0.17255699999999999</v>
      </c>
      <c r="AF52" s="69">
        <v>0.171149</v>
      </c>
      <c r="AG52" s="69">
        <v>0.16975699999999999</v>
      </c>
      <c r="AH52" s="69">
        <v>0.16844600000000001</v>
      </c>
      <c r="AI52" s="70">
        <v>-9.5309999999999995E-3</v>
      </c>
    </row>
    <row r="53" spans="1:35" ht="15" customHeight="1" x14ac:dyDescent="0.25">
      <c r="A53" s="14" t="s">
        <v>395</v>
      </c>
      <c r="B53" s="68" t="s">
        <v>19</v>
      </c>
      <c r="C53" s="69">
        <v>6.4660000000000004E-3</v>
      </c>
      <c r="D53" s="69">
        <v>6.4590000000000003E-3</v>
      </c>
      <c r="E53" s="69">
        <v>6.509E-3</v>
      </c>
      <c r="F53" s="69">
        <v>6.5430000000000002E-3</v>
      </c>
      <c r="G53" s="69">
        <v>6.5659999999999998E-3</v>
      </c>
      <c r="H53" s="69">
        <v>6.5779999999999996E-3</v>
      </c>
      <c r="I53" s="69">
        <v>6.5919999999999998E-3</v>
      </c>
      <c r="J53" s="69">
        <v>6.5859999999999998E-3</v>
      </c>
      <c r="K53" s="69">
        <v>6.5659999999999998E-3</v>
      </c>
      <c r="L53" s="69">
        <v>6.5440000000000003E-3</v>
      </c>
      <c r="M53" s="69">
        <v>6.5160000000000001E-3</v>
      </c>
      <c r="N53" s="69">
        <v>6.489E-3</v>
      </c>
      <c r="O53" s="69">
        <v>6.4590000000000003E-3</v>
      </c>
      <c r="P53" s="69">
        <v>6.43E-3</v>
      </c>
      <c r="Q53" s="69">
        <v>6.3959999999999998E-3</v>
      </c>
      <c r="R53" s="69">
        <v>6.3610000000000003E-3</v>
      </c>
      <c r="S53" s="69">
        <v>6.3229999999999996E-3</v>
      </c>
      <c r="T53" s="69">
        <v>6.2849999999999998E-3</v>
      </c>
      <c r="U53" s="69">
        <v>6.2459999999999998E-3</v>
      </c>
      <c r="V53" s="69">
        <v>6.208E-3</v>
      </c>
      <c r="W53" s="69">
        <v>6.1729999999999997E-3</v>
      </c>
      <c r="X53" s="69">
        <v>6.1349999999999998E-3</v>
      </c>
      <c r="Y53" s="69">
        <v>6.1019999999999998E-3</v>
      </c>
      <c r="Z53" s="69">
        <v>6.0670000000000003E-3</v>
      </c>
      <c r="AA53" s="69">
        <v>6.032E-3</v>
      </c>
      <c r="AB53" s="69">
        <v>6.0029999999999997E-3</v>
      </c>
      <c r="AC53" s="69">
        <v>5.9779999999999998E-3</v>
      </c>
      <c r="AD53" s="69">
        <v>5.9560000000000004E-3</v>
      </c>
      <c r="AE53" s="69">
        <v>5.9360000000000003E-3</v>
      </c>
      <c r="AF53" s="69">
        <v>5.9179999999999996E-3</v>
      </c>
      <c r="AG53" s="69">
        <v>5.8989999999999997E-3</v>
      </c>
      <c r="AH53" s="69">
        <v>5.8809999999999999E-3</v>
      </c>
      <c r="AI53" s="70">
        <v>-3.0539999999999999E-3</v>
      </c>
    </row>
    <row r="54" spans="1:35" ht="15" customHeight="1" x14ac:dyDescent="0.25">
      <c r="A54" s="14" t="s">
        <v>394</v>
      </c>
      <c r="B54" s="68" t="s">
        <v>29</v>
      </c>
      <c r="C54" s="69">
        <v>0.104045</v>
      </c>
      <c r="D54" s="69">
        <v>0.110764</v>
      </c>
      <c r="E54" s="69">
        <v>0.111652</v>
      </c>
      <c r="F54" s="69">
        <v>0.112275</v>
      </c>
      <c r="G54" s="69">
        <v>0.113857</v>
      </c>
      <c r="H54" s="69">
        <v>0.115273</v>
      </c>
      <c r="I54" s="69">
        <v>0.116755</v>
      </c>
      <c r="J54" s="69">
        <v>0.117659</v>
      </c>
      <c r="K54" s="69">
        <v>0.118086</v>
      </c>
      <c r="L54" s="69">
        <v>0.11836099999999999</v>
      </c>
      <c r="M54" s="69">
        <v>0.118518</v>
      </c>
      <c r="N54" s="69">
        <v>0.11799</v>
      </c>
      <c r="O54" s="69">
        <v>0.117606</v>
      </c>
      <c r="P54" s="69">
        <v>0.11755</v>
      </c>
      <c r="Q54" s="69">
        <v>0.117537</v>
      </c>
      <c r="R54" s="69">
        <v>0.117589</v>
      </c>
      <c r="S54" s="69">
        <v>0.117661</v>
      </c>
      <c r="T54" s="69">
        <v>0.117772</v>
      </c>
      <c r="U54" s="69">
        <v>0.11785</v>
      </c>
      <c r="V54" s="69">
        <v>0.117946</v>
      </c>
      <c r="W54" s="69">
        <v>0.118045</v>
      </c>
      <c r="X54" s="69">
        <v>0.11805300000000001</v>
      </c>
      <c r="Y54" s="69">
        <v>0.11815299999999999</v>
      </c>
      <c r="Z54" s="69">
        <v>0.11817800000000001</v>
      </c>
      <c r="AA54" s="69">
        <v>0.118247</v>
      </c>
      <c r="AB54" s="69">
        <v>0.11842900000000001</v>
      </c>
      <c r="AC54" s="69">
        <v>0.118649</v>
      </c>
      <c r="AD54" s="69">
        <v>0.118898</v>
      </c>
      <c r="AE54" s="69">
        <v>0.119182</v>
      </c>
      <c r="AF54" s="69">
        <v>0.11948</v>
      </c>
      <c r="AG54" s="69">
        <v>0.119756</v>
      </c>
      <c r="AH54" s="69">
        <v>0.120059</v>
      </c>
      <c r="AI54" s="70">
        <v>4.6290000000000003E-3</v>
      </c>
    </row>
    <row r="55" spans="1:35" ht="15" customHeight="1" x14ac:dyDescent="0.25">
      <c r="A55" s="14" t="s">
        <v>393</v>
      </c>
      <c r="B55" s="67" t="s">
        <v>25</v>
      </c>
      <c r="C55" s="71">
        <v>0.33717999999999998</v>
      </c>
      <c r="D55" s="71">
        <v>0.33920800000000001</v>
      </c>
      <c r="E55" s="71">
        <v>0.33760699999999999</v>
      </c>
      <c r="F55" s="71">
        <v>0.33810699999999999</v>
      </c>
      <c r="G55" s="71">
        <v>0.33927800000000002</v>
      </c>
      <c r="H55" s="71">
        <v>0.33990900000000002</v>
      </c>
      <c r="I55" s="71">
        <v>0.34060299999999999</v>
      </c>
      <c r="J55" s="71">
        <v>0.33998899999999999</v>
      </c>
      <c r="K55" s="71">
        <v>0.33832200000000001</v>
      </c>
      <c r="L55" s="71">
        <v>0.33632699999999999</v>
      </c>
      <c r="M55" s="71">
        <v>0.334096</v>
      </c>
      <c r="N55" s="71">
        <v>0.33123999999999998</v>
      </c>
      <c r="O55" s="71">
        <v>0.32847900000000002</v>
      </c>
      <c r="P55" s="71">
        <v>0.326156</v>
      </c>
      <c r="Q55" s="71">
        <v>0.32380999999999999</v>
      </c>
      <c r="R55" s="71">
        <v>0.32161299999999998</v>
      </c>
      <c r="S55" s="71">
        <v>0.31943300000000002</v>
      </c>
      <c r="T55" s="71">
        <v>0.31736999999999999</v>
      </c>
      <c r="U55" s="71">
        <v>0.31526999999999999</v>
      </c>
      <c r="V55" s="71">
        <v>0.31325700000000001</v>
      </c>
      <c r="W55" s="71">
        <v>0.31127899999999997</v>
      </c>
      <c r="X55" s="71">
        <v>0.30907600000000002</v>
      </c>
      <c r="Y55" s="71">
        <v>0.307145</v>
      </c>
      <c r="Z55" s="71">
        <v>0.30509500000000001</v>
      </c>
      <c r="AA55" s="71">
        <v>0.303176</v>
      </c>
      <c r="AB55" s="71">
        <v>0.30159399999999997</v>
      </c>
      <c r="AC55" s="71">
        <v>0.30016599999999999</v>
      </c>
      <c r="AD55" s="71">
        <v>0.29885699999999998</v>
      </c>
      <c r="AE55" s="71">
        <v>0.29767500000000002</v>
      </c>
      <c r="AF55" s="71">
        <v>0.29654799999999998</v>
      </c>
      <c r="AG55" s="71">
        <v>0.29541200000000001</v>
      </c>
      <c r="AH55" s="71">
        <v>0.29438599999999998</v>
      </c>
      <c r="AI55" s="72">
        <v>-4.3689999999999996E-3</v>
      </c>
    </row>
    <row r="57" spans="1:35" ht="15" customHeight="1" x14ac:dyDescent="0.25">
      <c r="A57" s="14" t="s">
        <v>392</v>
      </c>
      <c r="B57" s="68" t="s">
        <v>30</v>
      </c>
      <c r="C57" s="69">
        <v>0.13072</v>
      </c>
      <c r="D57" s="69">
        <v>0.13072</v>
      </c>
      <c r="E57" s="69">
        <v>0.13072</v>
      </c>
      <c r="F57" s="69">
        <v>0.13072</v>
      </c>
      <c r="G57" s="69">
        <v>0.13072</v>
      </c>
      <c r="H57" s="69">
        <v>0.13072</v>
      </c>
      <c r="I57" s="69">
        <v>0.13072</v>
      </c>
      <c r="J57" s="69">
        <v>0.13072</v>
      </c>
      <c r="K57" s="69">
        <v>0.13072</v>
      </c>
      <c r="L57" s="69">
        <v>0.13072</v>
      </c>
      <c r="M57" s="69">
        <v>0.13072</v>
      </c>
      <c r="N57" s="69">
        <v>0.13072</v>
      </c>
      <c r="O57" s="69">
        <v>0.13072</v>
      </c>
      <c r="P57" s="69">
        <v>0.13072</v>
      </c>
      <c r="Q57" s="69">
        <v>0.13072</v>
      </c>
      <c r="R57" s="69">
        <v>0.13072</v>
      </c>
      <c r="S57" s="69">
        <v>0.13072</v>
      </c>
      <c r="T57" s="69">
        <v>0.13072</v>
      </c>
      <c r="U57" s="69">
        <v>0.13072</v>
      </c>
      <c r="V57" s="69">
        <v>0.13072</v>
      </c>
      <c r="W57" s="69">
        <v>0.13072</v>
      </c>
      <c r="X57" s="69">
        <v>0.13072</v>
      </c>
      <c r="Y57" s="69">
        <v>0.13072</v>
      </c>
      <c r="Z57" s="69">
        <v>0.13072</v>
      </c>
      <c r="AA57" s="69">
        <v>0.13072</v>
      </c>
      <c r="AB57" s="69">
        <v>0.13072</v>
      </c>
      <c r="AC57" s="69">
        <v>0.13072</v>
      </c>
      <c r="AD57" s="69">
        <v>0.13072</v>
      </c>
      <c r="AE57" s="69">
        <v>0.13072</v>
      </c>
      <c r="AF57" s="69">
        <v>0.13072</v>
      </c>
      <c r="AG57" s="69">
        <v>0.13072</v>
      </c>
      <c r="AH57" s="69">
        <v>0.13072</v>
      </c>
      <c r="AI57" s="70">
        <v>0</v>
      </c>
    </row>
    <row r="58" spans="1:35" ht="15" customHeight="1" x14ac:dyDescent="0.25">
      <c r="A58" s="14" t="s">
        <v>391</v>
      </c>
      <c r="B58" s="68" t="s">
        <v>31</v>
      </c>
      <c r="C58" s="69">
        <v>0.54317099999999996</v>
      </c>
      <c r="D58" s="69">
        <v>0.54983499999999996</v>
      </c>
      <c r="E58" s="69">
        <v>0.55555299999999996</v>
      </c>
      <c r="F58" s="69">
        <v>0.56129799999999996</v>
      </c>
      <c r="G58" s="69">
        <v>0.56286000000000003</v>
      </c>
      <c r="H58" s="69">
        <v>0.56381199999999998</v>
      </c>
      <c r="I58" s="69">
        <v>0.56496800000000003</v>
      </c>
      <c r="J58" s="69">
        <v>0.56708999999999998</v>
      </c>
      <c r="K58" s="69">
        <v>0.56874000000000002</v>
      </c>
      <c r="L58" s="69">
        <v>0.57110099999999997</v>
      </c>
      <c r="M58" s="69">
        <v>0.57298400000000005</v>
      </c>
      <c r="N58" s="69">
        <v>0.57465699999999997</v>
      </c>
      <c r="O58" s="69">
        <v>0.57787900000000003</v>
      </c>
      <c r="P58" s="69">
        <v>0.58029500000000001</v>
      </c>
      <c r="Q58" s="69">
        <v>0.58238800000000002</v>
      </c>
      <c r="R58" s="69">
        <v>0.58433400000000002</v>
      </c>
      <c r="S58" s="69">
        <v>0.58650500000000005</v>
      </c>
      <c r="T58" s="69">
        <v>0.58857499999999996</v>
      </c>
      <c r="U58" s="69">
        <v>0.59045099999999995</v>
      </c>
      <c r="V58" s="69">
        <v>0.59237200000000001</v>
      </c>
      <c r="W58" s="69">
        <v>0.59436900000000004</v>
      </c>
      <c r="X58" s="69">
        <v>0.59619800000000001</v>
      </c>
      <c r="Y58" s="69">
        <v>0.59818000000000005</v>
      </c>
      <c r="Z58" s="69">
        <v>0.59893399999999997</v>
      </c>
      <c r="AA58" s="69">
        <v>0.60058</v>
      </c>
      <c r="AB58" s="69">
        <v>0.60270199999999996</v>
      </c>
      <c r="AC58" s="69">
        <v>0.60475599999999996</v>
      </c>
      <c r="AD58" s="69">
        <v>0.60697800000000002</v>
      </c>
      <c r="AE58" s="69">
        <v>0.60914500000000005</v>
      </c>
      <c r="AF58" s="69">
        <v>0.61152600000000001</v>
      </c>
      <c r="AG58" s="69">
        <v>0.61383699999999997</v>
      </c>
      <c r="AH58" s="69">
        <v>0.61637799999999998</v>
      </c>
      <c r="AI58" s="70">
        <v>4.0870000000000004E-3</v>
      </c>
    </row>
    <row r="60" spans="1:35" ht="15" customHeight="1" x14ac:dyDescent="0.25">
      <c r="B60" s="67" t="s">
        <v>32</v>
      </c>
    </row>
    <row r="61" spans="1:35" ht="15" customHeight="1" x14ac:dyDescent="0.25">
      <c r="A61" s="14" t="s">
        <v>390</v>
      </c>
      <c r="B61" s="68" t="s">
        <v>17</v>
      </c>
      <c r="C61" s="69">
        <v>2.2320600000000002</v>
      </c>
      <c r="D61" s="69">
        <v>2.2035900000000002</v>
      </c>
      <c r="E61" s="69">
        <v>2.1845439999999998</v>
      </c>
      <c r="F61" s="69">
        <v>2.190334</v>
      </c>
      <c r="G61" s="69">
        <v>2.192634</v>
      </c>
      <c r="H61" s="69">
        <v>2.192113</v>
      </c>
      <c r="I61" s="69">
        <v>2.1859280000000001</v>
      </c>
      <c r="J61" s="69">
        <v>2.1762519999999999</v>
      </c>
      <c r="K61" s="69">
        <v>2.1676540000000002</v>
      </c>
      <c r="L61" s="69">
        <v>2.162496</v>
      </c>
      <c r="M61" s="69">
        <v>2.1604619999999999</v>
      </c>
      <c r="N61" s="69">
        <v>2.1569569999999998</v>
      </c>
      <c r="O61" s="69">
        <v>2.154369</v>
      </c>
      <c r="P61" s="69">
        <v>2.1528800000000001</v>
      </c>
      <c r="Q61" s="69">
        <v>2.1501999999999999</v>
      </c>
      <c r="R61" s="69">
        <v>2.1470389999999999</v>
      </c>
      <c r="S61" s="69">
        <v>2.1455890000000002</v>
      </c>
      <c r="T61" s="69">
        <v>2.1439900000000001</v>
      </c>
      <c r="U61" s="69">
        <v>2.1411020000000001</v>
      </c>
      <c r="V61" s="69">
        <v>2.1382279999999998</v>
      </c>
      <c r="W61" s="69">
        <v>2.1364899999999998</v>
      </c>
      <c r="X61" s="69">
        <v>2.1364100000000001</v>
      </c>
      <c r="Y61" s="69">
        <v>2.1362040000000002</v>
      </c>
      <c r="Z61" s="69">
        <v>2.1357599999999999</v>
      </c>
      <c r="AA61" s="69">
        <v>2.1359900000000001</v>
      </c>
      <c r="AB61" s="69">
        <v>2.136965</v>
      </c>
      <c r="AC61" s="69">
        <v>2.1376559999999998</v>
      </c>
      <c r="AD61" s="69">
        <v>2.1381600000000001</v>
      </c>
      <c r="AE61" s="69">
        <v>2.139462</v>
      </c>
      <c r="AF61" s="69">
        <v>2.1413310000000001</v>
      </c>
      <c r="AG61" s="69">
        <v>2.1433239999999998</v>
      </c>
      <c r="AH61" s="69">
        <v>2.145057</v>
      </c>
      <c r="AI61" s="70">
        <v>-1.2819999999999999E-3</v>
      </c>
    </row>
    <row r="62" spans="1:35" ht="15" customHeight="1" x14ac:dyDescent="0.25">
      <c r="A62" s="14" t="s">
        <v>389</v>
      </c>
      <c r="B62" s="68" t="s">
        <v>18</v>
      </c>
      <c r="C62" s="69">
        <v>0.55254400000000004</v>
      </c>
      <c r="D62" s="69">
        <v>0.50186299999999995</v>
      </c>
      <c r="E62" s="69">
        <v>0.55837400000000004</v>
      </c>
      <c r="F62" s="69">
        <v>0.56036300000000006</v>
      </c>
      <c r="G62" s="69">
        <v>0.56145500000000004</v>
      </c>
      <c r="H62" s="69">
        <v>0.56203899999999996</v>
      </c>
      <c r="I62" s="69">
        <v>0.56150699999999998</v>
      </c>
      <c r="J62" s="69">
        <v>0.560755</v>
      </c>
      <c r="K62" s="69">
        <v>0.56101900000000005</v>
      </c>
      <c r="L62" s="69">
        <v>0.56231900000000001</v>
      </c>
      <c r="M62" s="69">
        <v>0.56498099999999996</v>
      </c>
      <c r="N62" s="69">
        <v>0.56775399999999998</v>
      </c>
      <c r="O62" s="69">
        <v>0.570635</v>
      </c>
      <c r="P62" s="69">
        <v>0.57351099999999999</v>
      </c>
      <c r="Q62" s="69">
        <v>0.576457</v>
      </c>
      <c r="R62" s="69">
        <v>0.57962599999999997</v>
      </c>
      <c r="S62" s="69">
        <v>0.58318899999999996</v>
      </c>
      <c r="T62" s="69">
        <v>0.58660299999999999</v>
      </c>
      <c r="U62" s="69">
        <v>0.59025700000000003</v>
      </c>
      <c r="V62" s="69">
        <v>0.59431900000000004</v>
      </c>
      <c r="W62" s="69">
        <v>0.598611</v>
      </c>
      <c r="X62" s="69">
        <v>0.60304500000000005</v>
      </c>
      <c r="Y62" s="69">
        <v>0.60773299999999997</v>
      </c>
      <c r="Z62" s="69">
        <v>0.61269200000000001</v>
      </c>
      <c r="AA62" s="69">
        <v>0.61813600000000002</v>
      </c>
      <c r="AB62" s="69">
        <v>0.623977</v>
      </c>
      <c r="AC62" s="69">
        <v>0.63031099999999995</v>
      </c>
      <c r="AD62" s="69">
        <v>0.63714199999999999</v>
      </c>
      <c r="AE62" s="69">
        <v>0.64424199999999998</v>
      </c>
      <c r="AF62" s="69">
        <v>0.65121099999999998</v>
      </c>
      <c r="AG62" s="69">
        <v>0.65900899999999996</v>
      </c>
      <c r="AH62" s="69">
        <v>0.66735</v>
      </c>
      <c r="AI62" s="70">
        <v>6.1079999999999997E-3</v>
      </c>
    </row>
    <row r="63" spans="1:35" ht="15" customHeight="1" x14ac:dyDescent="0.25">
      <c r="A63" s="14" t="s">
        <v>388</v>
      </c>
      <c r="B63" s="68" t="s">
        <v>19</v>
      </c>
      <c r="C63" s="69">
        <v>0.64261500000000005</v>
      </c>
      <c r="D63" s="69">
        <v>0.65194200000000002</v>
      </c>
      <c r="E63" s="69">
        <v>0.65839899999999996</v>
      </c>
      <c r="F63" s="69">
        <v>0.66384200000000004</v>
      </c>
      <c r="G63" s="69">
        <v>0.66836600000000002</v>
      </c>
      <c r="H63" s="69">
        <v>0.67230400000000001</v>
      </c>
      <c r="I63" s="69">
        <v>0.67461300000000002</v>
      </c>
      <c r="J63" s="69">
        <v>0.67634799999999995</v>
      </c>
      <c r="K63" s="69">
        <v>0.67877900000000002</v>
      </c>
      <c r="L63" s="69">
        <v>0.68266499999999997</v>
      </c>
      <c r="M63" s="69">
        <v>0.687666</v>
      </c>
      <c r="N63" s="69">
        <v>0.69075399999999998</v>
      </c>
      <c r="O63" s="69">
        <v>0.69473300000000004</v>
      </c>
      <c r="P63" s="69">
        <v>0.69968200000000003</v>
      </c>
      <c r="Q63" s="69">
        <v>0.70446200000000003</v>
      </c>
      <c r="R63" s="69">
        <v>0.70911000000000002</v>
      </c>
      <c r="S63" s="69">
        <v>0.71431500000000003</v>
      </c>
      <c r="T63" s="69">
        <v>0.71948800000000002</v>
      </c>
      <c r="U63" s="69">
        <v>0.72423499999999996</v>
      </c>
      <c r="V63" s="69">
        <v>0.72889099999999996</v>
      </c>
      <c r="W63" s="69">
        <v>0.73403700000000005</v>
      </c>
      <c r="X63" s="69">
        <v>0.73981200000000003</v>
      </c>
      <c r="Y63" s="69">
        <v>0.74549699999999997</v>
      </c>
      <c r="Z63" s="69">
        <v>0.75114499999999995</v>
      </c>
      <c r="AA63" s="69">
        <v>0.75692099999999995</v>
      </c>
      <c r="AB63" s="69">
        <v>0.76295000000000002</v>
      </c>
      <c r="AC63" s="69">
        <v>0.76879699999999995</v>
      </c>
      <c r="AD63" s="69">
        <v>0.77461800000000003</v>
      </c>
      <c r="AE63" s="69">
        <v>0.78059800000000001</v>
      </c>
      <c r="AF63" s="69">
        <v>0.78688100000000005</v>
      </c>
      <c r="AG63" s="69">
        <v>0.79309200000000002</v>
      </c>
      <c r="AH63" s="69">
        <v>0.79920400000000003</v>
      </c>
      <c r="AI63" s="70">
        <v>7.0590000000000002E-3</v>
      </c>
    </row>
    <row r="64" spans="1:35" ht="15" customHeight="1" x14ac:dyDescent="0.25">
      <c r="A64" s="14" t="s">
        <v>387</v>
      </c>
      <c r="B64" s="68" t="s">
        <v>20</v>
      </c>
      <c r="C64" s="69">
        <v>0.516957</v>
      </c>
      <c r="D64" s="69">
        <v>0.51720900000000003</v>
      </c>
      <c r="E64" s="69">
        <v>0.51685800000000004</v>
      </c>
      <c r="F64" s="69">
        <v>0.51602099999999995</v>
      </c>
      <c r="G64" s="69">
        <v>0.51530600000000004</v>
      </c>
      <c r="H64" s="69">
        <v>0.51425900000000002</v>
      </c>
      <c r="I64" s="69">
        <v>0.51240600000000003</v>
      </c>
      <c r="J64" s="69">
        <v>0.50145399999999996</v>
      </c>
      <c r="K64" s="69">
        <v>0.49191200000000002</v>
      </c>
      <c r="L64" s="69">
        <v>0.48384300000000002</v>
      </c>
      <c r="M64" s="69">
        <v>0.47739799999999999</v>
      </c>
      <c r="N64" s="69">
        <v>0.47087099999999998</v>
      </c>
      <c r="O64" s="69">
        <v>0.46502100000000002</v>
      </c>
      <c r="P64" s="69">
        <v>0.45939600000000003</v>
      </c>
      <c r="Q64" s="69">
        <v>0.45419300000000001</v>
      </c>
      <c r="R64" s="69">
        <v>0.44964300000000001</v>
      </c>
      <c r="S64" s="69">
        <v>0.44580900000000001</v>
      </c>
      <c r="T64" s="69">
        <v>0.44215900000000002</v>
      </c>
      <c r="U64" s="69">
        <v>0.43897000000000003</v>
      </c>
      <c r="V64" s="69">
        <v>0.43627300000000002</v>
      </c>
      <c r="W64" s="69">
        <v>0.43406</v>
      </c>
      <c r="X64" s="69">
        <v>0.430981</v>
      </c>
      <c r="Y64" s="69">
        <v>0.428232</v>
      </c>
      <c r="Z64" s="69">
        <v>0.425927</v>
      </c>
      <c r="AA64" s="69">
        <v>0.424259</v>
      </c>
      <c r="AB64" s="69">
        <v>0.42321500000000001</v>
      </c>
      <c r="AC64" s="69">
        <v>0.42247299999999999</v>
      </c>
      <c r="AD64" s="69">
        <v>0.42215799999999998</v>
      </c>
      <c r="AE64" s="69">
        <v>0.422344</v>
      </c>
      <c r="AF64" s="69">
        <v>0.42244999999999999</v>
      </c>
      <c r="AG64" s="69">
        <v>0.42328700000000002</v>
      </c>
      <c r="AH64" s="69">
        <v>0.424736</v>
      </c>
      <c r="AI64" s="70">
        <v>-6.3179999999999998E-3</v>
      </c>
    </row>
    <row r="65" spans="1:35" ht="15" customHeight="1" x14ac:dyDescent="0.25">
      <c r="A65" s="14" t="s">
        <v>386</v>
      </c>
      <c r="B65" s="68" t="s">
        <v>21</v>
      </c>
      <c r="C65" s="69">
        <v>0.42649900000000002</v>
      </c>
      <c r="D65" s="69">
        <v>0.43643500000000002</v>
      </c>
      <c r="E65" s="69">
        <v>0.44440099999999999</v>
      </c>
      <c r="F65" s="69">
        <v>0.45141700000000001</v>
      </c>
      <c r="G65" s="69">
        <v>0.45746599999999998</v>
      </c>
      <c r="H65" s="69">
        <v>0.46281</v>
      </c>
      <c r="I65" s="69">
        <v>0.46698600000000001</v>
      </c>
      <c r="J65" s="69">
        <v>0.47084999999999999</v>
      </c>
      <c r="K65" s="69">
        <v>0.47521600000000003</v>
      </c>
      <c r="L65" s="69">
        <v>0.480516</v>
      </c>
      <c r="M65" s="69">
        <v>0.48655900000000002</v>
      </c>
      <c r="N65" s="69">
        <v>0.491066</v>
      </c>
      <c r="O65" s="69">
        <v>0.496197</v>
      </c>
      <c r="P65" s="69">
        <v>0.50198100000000001</v>
      </c>
      <c r="Q65" s="69">
        <v>0.50767499999999999</v>
      </c>
      <c r="R65" s="69">
        <v>0.51318399999999997</v>
      </c>
      <c r="S65" s="69">
        <v>0.51888900000000004</v>
      </c>
      <c r="T65" s="69">
        <v>0.52448499999999998</v>
      </c>
      <c r="U65" s="69">
        <v>0.52974500000000002</v>
      </c>
      <c r="V65" s="69">
        <v>0.53489299999999995</v>
      </c>
      <c r="W65" s="69">
        <v>0.54030900000000004</v>
      </c>
      <c r="X65" s="69">
        <v>0.54605999999999999</v>
      </c>
      <c r="Y65" s="69">
        <v>0.55178000000000005</v>
      </c>
      <c r="Z65" s="69">
        <v>0.55747000000000002</v>
      </c>
      <c r="AA65" s="69">
        <v>0.56326200000000004</v>
      </c>
      <c r="AB65" s="69">
        <v>0.56923900000000005</v>
      </c>
      <c r="AC65" s="69">
        <v>0.575179</v>
      </c>
      <c r="AD65" s="69">
        <v>0.58119699999999996</v>
      </c>
      <c r="AE65" s="69">
        <v>0.587364</v>
      </c>
      <c r="AF65" s="69">
        <v>0.593746</v>
      </c>
      <c r="AG65" s="69">
        <v>0.60014199999999995</v>
      </c>
      <c r="AH65" s="69">
        <v>0.60651299999999997</v>
      </c>
      <c r="AI65" s="70">
        <v>1.1423000000000001E-2</v>
      </c>
    </row>
    <row r="66" spans="1:35" ht="15" customHeight="1" x14ac:dyDescent="0.25">
      <c r="A66" s="14" t="s">
        <v>385</v>
      </c>
      <c r="B66" s="68" t="s">
        <v>22</v>
      </c>
      <c r="C66" s="69">
        <v>0.482074</v>
      </c>
      <c r="D66" s="69">
        <v>0.46977099999999999</v>
      </c>
      <c r="E66" s="69">
        <v>0.45932400000000001</v>
      </c>
      <c r="F66" s="69">
        <v>0.45079399999999997</v>
      </c>
      <c r="G66" s="69">
        <v>0.44423200000000002</v>
      </c>
      <c r="H66" s="69">
        <v>0.43865900000000002</v>
      </c>
      <c r="I66" s="69">
        <v>0.43334400000000001</v>
      </c>
      <c r="J66" s="69">
        <v>0.42841699999999999</v>
      </c>
      <c r="K66" s="69">
        <v>0.42516900000000002</v>
      </c>
      <c r="L66" s="69">
        <v>0.423375</v>
      </c>
      <c r="M66" s="69">
        <v>0.42313699999999999</v>
      </c>
      <c r="N66" s="69">
        <v>0.415603</v>
      </c>
      <c r="O66" s="69">
        <v>0.40948600000000002</v>
      </c>
      <c r="P66" s="69">
        <v>0.40415000000000001</v>
      </c>
      <c r="Q66" s="69">
        <v>0.39966299999999999</v>
      </c>
      <c r="R66" s="69">
        <v>0.39606599999999997</v>
      </c>
      <c r="S66" s="69">
        <v>0.39335199999999998</v>
      </c>
      <c r="T66" s="69">
        <v>0.39083000000000001</v>
      </c>
      <c r="U66" s="69">
        <v>0.38895999999999997</v>
      </c>
      <c r="V66" s="69">
        <v>0.38771699999999998</v>
      </c>
      <c r="W66" s="69">
        <v>0.38708399999999998</v>
      </c>
      <c r="X66" s="69">
        <v>0.37823400000000001</v>
      </c>
      <c r="Y66" s="69">
        <v>0.370842</v>
      </c>
      <c r="Z66" s="69">
        <v>0.36477700000000002</v>
      </c>
      <c r="AA66" s="69">
        <v>0.36000300000000002</v>
      </c>
      <c r="AB66" s="69">
        <v>0.35606599999999999</v>
      </c>
      <c r="AC66" s="69">
        <v>0.35241899999999998</v>
      </c>
      <c r="AD66" s="69">
        <v>0.34937499999999999</v>
      </c>
      <c r="AE66" s="69">
        <v>0.347217</v>
      </c>
      <c r="AF66" s="69">
        <v>0.34519699999999998</v>
      </c>
      <c r="AG66" s="69">
        <v>0.34409299999999998</v>
      </c>
      <c r="AH66" s="69">
        <v>0.343696</v>
      </c>
      <c r="AI66" s="70">
        <v>-1.0855E-2</v>
      </c>
    </row>
    <row r="67" spans="1:35" ht="15" customHeight="1" x14ac:dyDescent="0.25">
      <c r="A67" s="14" t="s">
        <v>384</v>
      </c>
      <c r="B67" s="68" t="s">
        <v>23</v>
      </c>
      <c r="C67" s="69">
        <v>0.65950900000000001</v>
      </c>
      <c r="D67" s="69">
        <v>0.66378300000000001</v>
      </c>
      <c r="E67" s="69">
        <v>0.66522899999999996</v>
      </c>
      <c r="F67" s="69">
        <v>0.66512899999999997</v>
      </c>
      <c r="G67" s="69">
        <v>0.66537299999999999</v>
      </c>
      <c r="H67" s="69">
        <v>0.66569699999999998</v>
      </c>
      <c r="I67" s="69">
        <v>0.66619099999999998</v>
      </c>
      <c r="J67" s="69">
        <v>0.66702899999999998</v>
      </c>
      <c r="K67" s="69">
        <v>0.66881199999999996</v>
      </c>
      <c r="L67" s="69">
        <v>0.67155100000000001</v>
      </c>
      <c r="M67" s="69">
        <v>0.67535500000000004</v>
      </c>
      <c r="N67" s="69">
        <v>0.677616</v>
      </c>
      <c r="O67" s="69">
        <v>0.68041499999999999</v>
      </c>
      <c r="P67" s="69">
        <v>0.68358099999999999</v>
      </c>
      <c r="Q67" s="69">
        <v>0.687029</v>
      </c>
      <c r="R67" s="69">
        <v>0.69068399999999996</v>
      </c>
      <c r="S67" s="69">
        <v>0.69453799999999999</v>
      </c>
      <c r="T67" s="69">
        <v>0.698488</v>
      </c>
      <c r="U67" s="69">
        <v>0.70249200000000001</v>
      </c>
      <c r="V67" s="69">
        <v>0.70667800000000003</v>
      </c>
      <c r="W67" s="69">
        <v>0.711144</v>
      </c>
      <c r="X67" s="69">
        <v>0.71545199999999998</v>
      </c>
      <c r="Y67" s="69">
        <v>0.71998700000000004</v>
      </c>
      <c r="Z67" s="69">
        <v>0.72470199999999996</v>
      </c>
      <c r="AA67" s="69">
        <v>0.72968</v>
      </c>
      <c r="AB67" s="69">
        <v>0.73495900000000003</v>
      </c>
      <c r="AC67" s="69">
        <v>0.74050000000000005</v>
      </c>
      <c r="AD67" s="69">
        <v>0.74646699999999999</v>
      </c>
      <c r="AE67" s="69">
        <v>0.75270000000000004</v>
      </c>
      <c r="AF67" s="69">
        <v>0.758996</v>
      </c>
      <c r="AG67" s="69">
        <v>0.76562600000000003</v>
      </c>
      <c r="AH67" s="69">
        <v>0.77251300000000001</v>
      </c>
      <c r="AI67" s="70">
        <v>5.1149999999999998E-3</v>
      </c>
    </row>
    <row r="68" spans="1:35" ht="15" customHeight="1" x14ac:dyDescent="0.25">
      <c r="A68" s="14" t="s">
        <v>383</v>
      </c>
      <c r="B68" s="68" t="s">
        <v>427</v>
      </c>
      <c r="C68" s="69">
        <v>0.33322499999999999</v>
      </c>
      <c r="D68" s="69">
        <v>0.32871899999999998</v>
      </c>
      <c r="E68" s="69">
        <v>0.325214</v>
      </c>
      <c r="F68" s="69">
        <v>0.32218999999999998</v>
      </c>
      <c r="G68" s="69">
        <v>0.31978299999999998</v>
      </c>
      <c r="H68" s="69">
        <v>0.31801299999999999</v>
      </c>
      <c r="I68" s="69">
        <v>0.31695000000000001</v>
      </c>
      <c r="J68" s="69">
        <v>0.31619700000000001</v>
      </c>
      <c r="K68" s="69">
        <v>0.31639200000000001</v>
      </c>
      <c r="L68" s="69">
        <v>0.317577</v>
      </c>
      <c r="M68" s="69">
        <v>0.31936199999999998</v>
      </c>
      <c r="N68" s="69">
        <v>0.32112499999999999</v>
      </c>
      <c r="O68" s="69">
        <v>0.32384499999999999</v>
      </c>
      <c r="P68" s="69">
        <v>0.32702199999999998</v>
      </c>
      <c r="Q68" s="69">
        <v>0.33018700000000001</v>
      </c>
      <c r="R68" s="69">
        <v>0.33334000000000003</v>
      </c>
      <c r="S68" s="69">
        <v>0.33696399999999999</v>
      </c>
      <c r="T68" s="69">
        <v>0.34055800000000003</v>
      </c>
      <c r="U68" s="69">
        <v>0.34411399999999998</v>
      </c>
      <c r="V68" s="69">
        <v>0.34768700000000002</v>
      </c>
      <c r="W68" s="69">
        <v>0.35076499999999999</v>
      </c>
      <c r="X68" s="69">
        <v>0.35386299999999998</v>
      </c>
      <c r="Y68" s="69">
        <v>0.35696499999999998</v>
      </c>
      <c r="Z68" s="69">
        <v>0.35900300000000002</v>
      </c>
      <c r="AA68" s="69">
        <v>0.36106199999999999</v>
      </c>
      <c r="AB68" s="69">
        <v>0.36205999999999999</v>
      </c>
      <c r="AC68" s="69">
        <v>0.36249999999999999</v>
      </c>
      <c r="AD68" s="69">
        <v>0.362402</v>
      </c>
      <c r="AE68" s="69">
        <v>0.36172199999999999</v>
      </c>
      <c r="AF68" s="69">
        <v>0.359265</v>
      </c>
      <c r="AG68" s="69">
        <v>0.356209</v>
      </c>
      <c r="AH68" s="69">
        <v>0.35136400000000001</v>
      </c>
      <c r="AI68" s="70">
        <v>1.7110000000000001E-3</v>
      </c>
    </row>
    <row r="69" spans="1:35" ht="15" customHeight="1" x14ac:dyDescent="0.25">
      <c r="A69" s="14" t="s">
        <v>382</v>
      </c>
      <c r="B69" s="68" t="s">
        <v>428</v>
      </c>
      <c r="C69" s="69">
        <v>0.41176800000000002</v>
      </c>
      <c r="D69" s="69">
        <v>0.43513099999999999</v>
      </c>
      <c r="E69" s="69">
        <v>0.457146</v>
      </c>
      <c r="F69" s="69">
        <v>0.47801500000000002</v>
      </c>
      <c r="G69" s="69">
        <v>0.49722699999999997</v>
      </c>
      <c r="H69" s="69">
        <v>0.51521600000000001</v>
      </c>
      <c r="I69" s="69">
        <v>0.53201100000000001</v>
      </c>
      <c r="J69" s="69">
        <v>0.54796100000000003</v>
      </c>
      <c r="K69" s="69">
        <v>0.563052</v>
      </c>
      <c r="L69" s="69">
        <v>0.57754899999999998</v>
      </c>
      <c r="M69" s="69">
        <v>0.59173600000000004</v>
      </c>
      <c r="N69" s="69">
        <v>0.60531299999999999</v>
      </c>
      <c r="O69" s="69">
        <v>0.61827500000000002</v>
      </c>
      <c r="P69" s="69">
        <v>0.63105500000000003</v>
      </c>
      <c r="Q69" s="69">
        <v>0.64307599999999998</v>
      </c>
      <c r="R69" s="69">
        <v>0.65481900000000004</v>
      </c>
      <c r="S69" s="69">
        <v>0.66625400000000001</v>
      </c>
      <c r="T69" s="69">
        <v>0.67766999999999999</v>
      </c>
      <c r="U69" s="69">
        <v>0.68879699999999999</v>
      </c>
      <c r="V69" s="69">
        <v>0.70031299999999996</v>
      </c>
      <c r="W69" s="69">
        <v>0.71200600000000003</v>
      </c>
      <c r="X69" s="69">
        <v>0.72446900000000003</v>
      </c>
      <c r="Y69" s="69">
        <v>0.73736199999999996</v>
      </c>
      <c r="Z69" s="69">
        <v>0.750973</v>
      </c>
      <c r="AA69" s="69">
        <v>0.76536700000000002</v>
      </c>
      <c r="AB69" s="69">
        <v>0.78090199999999999</v>
      </c>
      <c r="AC69" s="69">
        <v>0.79761800000000005</v>
      </c>
      <c r="AD69" s="69">
        <v>0.81562999999999997</v>
      </c>
      <c r="AE69" s="69">
        <v>0.835534</v>
      </c>
      <c r="AF69" s="69">
        <v>0.85696700000000003</v>
      </c>
      <c r="AG69" s="69">
        <v>0.88008600000000003</v>
      </c>
      <c r="AH69" s="69">
        <v>0.90549299999999999</v>
      </c>
      <c r="AI69" s="70">
        <v>2.5746000000000002E-2</v>
      </c>
    </row>
    <row r="70" spans="1:35" ht="15" customHeight="1" x14ac:dyDescent="0.25">
      <c r="A70" s="14" t="s">
        <v>381</v>
      </c>
      <c r="B70" s="68" t="s">
        <v>33</v>
      </c>
      <c r="C70" s="69">
        <v>3.042859</v>
      </c>
      <c r="D70" s="69">
        <v>3.0197349999999998</v>
      </c>
      <c r="E70" s="69">
        <v>3.1110600000000002</v>
      </c>
      <c r="F70" s="69">
        <v>3.161416</v>
      </c>
      <c r="G70" s="69">
        <v>3.1813729999999998</v>
      </c>
      <c r="H70" s="69">
        <v>3.2011639999999999</v>
      </c>
      <c r="I70" s="69">
        <v>3.217409</v>
      </c>
      <c r="J70" s="69">
        <v>3.2337159999999998</v>
      </c>
      <c r="K70" s="69">
        <v>3.2502559999999998</v>
      </c>
      <c r="L70" s="69">
        <v>3.2699669999999998</v>
      </c>
      <c r="M70" s="69">
        <v>3.2910360000000001</v>
      </c>
      <c r="N70" s="69">
        <v>3.3110650000000001</v>
      </c>
      <c r="O70" s="69">
        <v>3.3348</v>
      </c>
      <c r="P70" s="69">
        <v>3.3588209999999998</v>
      </c>
      <c r="Q70" s="69">
        <v>3.382425</v>
      </c>
      <c r="R70" s="69">
        <v>3.4064429999999999</v>
      </c>
      <c r="S70" s="69">
        <v>3.432471</v>
      </c>
      <c r="T70" s="69">
        <v>3.4578829999999998</v>
      </c>
      <c r="U70" s="69">
        <v>3.4845540000000002</v>
      </c>
      <c r="V70" s="69">
        <v>3.512321</v>
      </c>
      <c r="W70" s="69">
        <v>3.5420669999999999</v>
      </c>
      <c r="X70" s="69">
        <v>3.5734170000000001</v>
      </c>
      <c r="Y70" s="69">
        <v>3.6061200000000002</v>
      </c>
      <c r="Z70" s="69">
        <v>3.6389710000000002</v>
      </c>
      <c r="AA70" s="69">
        <v>3.675233</v>
      </c>
      <c r="AB70" s="69">
        <v>3.7138659999999999</v>
      </c>
      <c r="AC70" s="69">
        <v>3.7540460000000002</v>
      </c>
      <c r="AD70" s="69">
        <v>3.795798</v>
      </c>
      <c r="AE70" s="69">
        <v>3.840468</v>
      </c>
      <c r="AF70" s="69">
        <v>3.8872749999999998</v>
      </c>
      <c r="AG70" s="69">
        <v>3.9369000000000001</v>
      </c>
      <c r="AH70" s="69">
        <v>3.9894280000000002</v>
      </c>
      <c r="AI70" s="70">
        <v>8.7749999999999998E-3</v>
      </c>
    </row>
    <row r="71" spans="1:35" ht="15" customHeight="1" x14ac:dyDescent="0.25">
      <c r="A71" s="14" t="s">
        <v>380</v>
      </c>
      <c r="B71" s="67" t="s">
        <v>25</v>
      </c>
      <c r="C71" s="71">
        <v>9.3001090000000008</v>
      </c>
      <c r="D71" s="71">
        <v>9.2281790000000008</v>
      </c>
      <c r="E71" s="71">
        <v>9.3805490000000002</v>
      </c>
      <c r="F71" s="71">
        <v>9.4595210000000005</v>
      </c>
      <c r="G71" s="71">
        <v>9.5032169999999994</v>
      </c>
      <c r="H71" s="71">
        <v>9.5422740000000008</v>
      </c>
      <c r="I71" s="71">
        <v>9.5673449999999995</v>
      </c>
      <c r="J71" s="71">
        <v>9.5789790000000004</v>
      </c>
      <c r="K71" s="71">
        <v>9.5982599999999998</v>
      </c>
      <c r="L71" s="71">
        <v>9.6318579999999994</v>
      </c>
      <c r="M71" s="71">
        <v>9.6776920000000004</v>
      </c>
      <c r="N71" s="71">
        <v>9.7081239999999998</v>
      </c>
      <c r="O71" s="71">
        <v>9.747776</v>
      </c>
      <c r="P71" s="71">
        <v>9.7920780000000001</v>
      </c>
      <c r="Q71" s="71">
        <v>9.8353669999999997</v>
      </c>
      <c r="R71" s="71">
        <v>9.8799539999999997</v>
      </c>
      <c r="S71" s="71">
        <v>9.9313699999999994</v>
      </c>
      <c r="T71" s="71">
        <v>9.9821530000000003</v>
      </c>
      <c r="U71" s="71">
        <v>10.033227</v>
      </c>
      <c r="V71" s="71">
        <v>10.087319000000001</v>
      </c>
      <c r="W71" s="71">
        <v>10.146573999999999</v>
      </c>
      <c r="X71" s="71">
        <v>10.201744</v>
      </c>
      <c r="Y71" s="71">
        <v>10.260721</v>
      </c>
      <c r="Z71" s="71">
        <v>10.321421000000001</v>
      </c>
      <c r="AA71" s="71">
        <v>10.389912000000001</v>
      </c>
      <c r="AB71" s="71">
        <v>10.464199000000001</v>
      </c>
      <c r="AC71" s="71">
        <v>10.541499</v>
      </c>
      <c r="AD71" s="71">
        <v>10.622947999999999</v>
      </c>
      <c r="AE71" s="71">
        <v>10.711652000000001</v>
      </c>
      <c r="AF71" s="71">
        <v>10.803318000000001</v>
      </c>
      <c r="AG71" s="71">
        <v>10.901768000000001</v>
      </c>
      <c r="AH71" s="71">
        <v>11.005355</v>
      </c>
      <c r="AI71" s="72">
        <v>5.4460000000000003E-3</v>
      </c>
    </row>
    <row r="73" spans="1:35" ht="15" customHeight="1" x14ac:dyDescent="0.25">
      <c r="A73" s="14" t="s">
        <v>379</v>
      </c>
      <c r="B73" s="67" t="s">
        <v>34</v>
      </c>
      <c r="C73" s="71">
        <v>8.9277470000000001</v>
      </c>
      <c r="D73" s="71">
        <v>8.7948660000000007</v>
      </c>
      <c r="E73" s="71">
        <v>8.8032319999999995</v>
      </c>
      <c r="F73" s="71">
        <v>8.6660090000000007</v>
      </c>
      <c r="G73" s="71">
        <v>8.4879909999999992</v>
      </c>
      <c r="H73" s="71">
        <v>8.3616910000000004</v>
      </c>
      <c r="I73" s="71">
        <v>8.1207039999999999</v>
      </c>
      <c r="J73" s="71">
        <v>7.8231609999999998</v>
      </c>
      <c r="K73" s="71">
        <v>7.7117709999999997</v>
      </c>
      <c r="L73" s="71">
        <v>7.6926839999999999</v>
      </c>
      <c r="M73" s="71">
        <v>7.6994809999999996</v>
      </c>
      <c r="N73" s="71">
        <v>7.6763729999999999</v>
      </c>
      <c r="O73" s="71">
        <v>7.6632049999999996</v>
      </c>
      <c r="P73" s="71">
        <v>7.6632879999999997</v>
      </c>
      <c r="Q73" s="71">
        <v>7.6627159999999996</v>
      </c>
      <c r="R73" s="71">
        <v>7.6555540000000004</v>
      </c>
      <c r="S73" s="71">
        <v>7.6769530000000001</v>
      </c>
      <c r="T73" s="71">
        <v>7.6461560000000004</v>
      </c>
      <c r="U73" s="71">
        <v>7.6685829999999999</v>
      </c>
      <c r="V73" s="71">
        <v>7.6504570000000003</v>
      </c>
      <c r="W73" s="71">
        <v>7.6526990000000001</v>
      </c>
      <c r="X73" s="71">
        <v>7.6610829999999996</v>
      </c>
      <c r="Y73" s="71">
        <v>7.6853860000000003</v>
      </c>
      <c r="Z73" s="71">
        <v>7.7098839999999997</v>
      </c>
      <c r="AA73" s="71">
        <v>7.7476859999999999</v>
      </c>
      <c r="AB73" s="71">
        <v>7.7753620000000003</v>
      </c>
      <c r="AC73" s="71">
        <v>7.8189130000000002</v>
      </c>
      <c r="AD73" s="71">
        <v>7.8730599999999997</v>
      </c>
      <c r="AE73" s="71">
        <v>7.9418629999999997</v>
      </c>
      <c r="AF73" s="71">
        <v>8.0075070000000004</v>
      </c>
      <c r="AG73" s="71">
        <v>8.0830889999999993</v>
      </c>
      <c r="AH73" s="71">
        <v>8.1696980000000003</v>
      </c>
      <c r="AI73" s="72">
        <v>-2.8579999999999999E-3</v>
      </c>
    </row>
    <row r="75" spans="1:35" ht="15" customHeight="1" x14ac:dyDescent="0.25">
      <c r="B75" s="67" t="s">
        <v>35</v>
      </c>
    </row>
    <row r="76" spans="1:35" ht="15" customHeight="1" x14ac:dyDescent="0.25">
      <c r="A76" s="14" t="s">
        <v>378</v>
      </c>
      <c r="B76" s="68" t="s">
        <v>17</v>
      </c>
      <c r="C76" s="69">
        <v>2.4693309999999999</v>
      </c>
      <c r="D76" s="69">
        <v>2.4318749999999998</v>
      </c>
      <c r="E76" s="69">
        <v>2.4041570000000001</v>
      </c>
      <c r="F76" s="69">
        <v>2.4027579999999999</v>
      </c>
      <c r="G76" s="69">
        <v>2.3984399999999999</v>
      </c>
      <c r="H76" s="69">
        <v>2.3922150000000002</v>
      </c>
      <c r="I76" s="69">
        <v>2.3775879999999998</v>
      </c>
      <c r="J76" s="69">
        <v>2.358479</v>
      </c>
      <c r="K76" s="69">
        <v>2.3448609999999999</v>
      </c>
      <c r="L76" s="69">
        <v>2.336789</v>
      </c>
      <c r="M76" s="69">
        <v>2.3324760000000002</v>
      </c>
      <c r="N76" s="69">
        <v>2.3263310000000001</v>
      </c>
      <c r="O76" s="69">
        <v>2.3210639999999998</v>
      </c>
      <c r="P76" s="69">
        <v>2.317002</v>
      </c>
      <c r="Q76" s="69">
        <v>2.3116439999999998</v>
      </c>
      <c r="R76" s="69">
        <v>2.3055949999999998</v>
      </c>
      <c r="S76" s="69">
        <v>2.3018459999999998</v>
      </c>
      <c r="T76" s="69">
        <v>2.2968790000000001</v>
      </c>
      <c r="U76" s="69">
        <v>2.2915939999999999</v>
      </c>
      <c r="V76" s="69">
        <v>2.2855279999999998</v>
      </c>
      <c r="W76" s="69">
        <v>2.2809979999999999</v>
      </c>
      <c r="X76" s="69">
        <v>2.2784499999999999</v>
      </c>
      <c r="Y76" s="69">
        <v>2.2760590000000001</v>
      </c>
      <c r="Z76" s="69">
        <v>2.273387</v>
      </c>
      <c r="AA76" s="69">
        <v>2.2715969999999999</v>
      </c>
      <c r="AB76" s="69">
        <v>2.2704279999999999</v>
      </c>
      <c r="AC76" s="69">
        <v>2.2691620000000001</v>
      </c>
      <c r="AD76" s="69">
        <v>2.2678660000000002</v>
      </c>
      <c r="AE76" s="69">
        <v>2.2675399999999999</v>
      </c>
      <c r="AF76" s="69">
        <v>2.2676959999999999</v>
      </c>
      <c r="AG76" s="69">
        <v>2.2680829999999998</v>
      </c>
      <c r="AH76" s="69">
        <v>2.2683110000000002</v>
      </c>
      <c r="AI76" s="70">
        <v>-2.735E-3</v>
      </c>
    </row>
    <row r="77" spans="1:35" ht="15" customHeight="1" x14ac:dyDescent="0.25">
      <c r="A77" s="14" t="s">
        <v>377</v>
      </c>
      <c r="B77" s="68" t="s">
        <v>18</v>
      </c>
      <c r="C77" s="69">
        <v>1.5597829999999999</v>
      </c>
      <c r="D77" s="69">
        <v>1.4066669999999999</v>
      </c>
      <c r="E77" s="69">
        <v>1.544103</v>
      </c>
      <c r="F77" s="69">
        <v>1.5258050000000001</v>
      </c>
      <c r="G77" s="69">
        <v>1.5044820000000001</v>
      </c>
      <c r="H77" s="69">
        <v>1.487633</v>
      </c>
      <c r="I77" s="69">
        <v>1.456148</v>
      </c>
      <c r="J77" s="69">
        <v>1.4198170000000001</v>
      </c>
      <c r="K77" s="69">
        <v>1.4055340000000001</v>
      </c>
      <c r="L77" s="69">
        <v>1.402782</v>
      </c>
      <c r="M77" s="69">
        <v>1.405016</v>
      </c>
      <c r="N77" s="69">
        <v>1.405888</v>
      </c>
      <c r="O77" s="69">
        <v>1.4073199999999999</v>
      </c>
      <c r="P77" s="69">
        <v>1.409788</v>
      </c>
      <c r="Q77" s="69">
        <v>1.412177</v>
      </c>
      <c r="R77" s="69">
        <v>1.414015</v>
      </c>
      <c r="S77" s="69">
        <v>1.4193370000000001</v>
      </c>
      <c r="T77" s="69">
        <v>1.418639</v>
      </c>
      <c r="U77" s="69">
        <v>1.4238919999999999</v>
      </c>
      <c r="V77" s="69">
        <v>1.425219</v>
      </c>
      <c r="W77" s="69">
        <v>1.428877</v>
      </c>
      <c r="X77" s="69">
        <v>1.434596</v>
      </c>
      <c r="Y77" s="69">
        <v>1.4420360000000001</v>
      </c>
      <c r="Z77" s="69">
        <v>1.449624</v>
      </c>
      <c r="AA77" s="69">
        <v>1.4588859999999999</v>
      </c>
      <c r="AB77" s="69">
        <v>1.467373</v>
      </c>
      <c r="AC77" s="69">
        <v>1.4781899999999999</v>
      </c>
      <c r="AD77" s="69">
        <v>1.490696</v>
      </c>
      <c r="AE77" s="69">
        <v>1.5045029999999999</v>
      </c>
      <c r="AF77" s="69">
        <v>1.51745</v>
      </c>
      <c r="AG77" s="69">
        <v>1.532354</v>
      </c>
      <c r="AH77" s="69">
        <v>1.548945</v>
      </c>
      <c r="AI77" s="70">
        <v>-2.2499999999999999E-4</v>
      </c>
    </row>
    <row r="78" spans="1:35" ht="15" customHeight="1" x14ac:dyDescent="0.25">
      <c r="A78" s="14" t="s">
        <v>376</v>
      </c>
      <c r="B78" s="68" t="s">
        <v>19</v>
      </c>
      <c r="C78" s="69">
        <v>0.692056</v>
      </c>
      <c r="D78" s="69">
        <v>0.70019399999999998</v>
      </c>
      <c r="E78" s="69">
        <v>0.70533299999999999</v>
      </c>
      <c r="F78" s="69">
        <v>0.70924799999999999</v>
      </c>
      <c r="G78" s="69">
        <v>0.71223400000000003</v>
      </c>
      <c r="H78" s="69">
        <v>0.71487999999999996</v>
      </c>
      <c r="I78" s="69">
        <v>0.71532899999999999</v>
      </c>
      <c r="J78" s="69">
        <v>0.71501700000000001</v>
      </c>
      <c r="K78" s="69">
        <v>0.71634900000000001</v>
      </c>
      <c r="L78" s="69">
        <v>0.71960299999999999</v>
      </c>
      <c r="M78" s="69">
        <v>0.72412100000000001</v>
      </c>
      <c r="N78" s="69">
        <v>0.72666900000000001</v>
      </c>
      <c r="O78" s="69">
        <v>0.730128</v>
      </c>
      <c r="P78" s="69">
        <v>0.73458999999999997</v>
      </c>
      <c r="Q78" s="69">
        <v>0.73886700000000005</v>
      </c>
      <c r="R78" s="69">
        <v>0.74298399999999998</v>
      </c>
      <c r="S78" s="69">
        <v>0.74778100000000003</v>
      </c>
      <c r="T78" s="69">
        <v>0.75232200000000005</v>
      </c>
      <c r="U78" s="69">
        <v>0.75665099999999996</v>
      </c>
      <c r="V78" s="69">
        <v>0.76071500000000003</v>
      </c>
      <c r="W78" s="69">
        <v>0.76535799999999998</v>
      </c>
      <c r="X78" s="69">
        <v>0.77071000000000001</v>
      </c>
      <c r="Y78" s="69">
        <v>0.77602199999999999</v>
      </c>
      <c r="Z78" s="69">
        <v>0.78128900000000001</v>
      </c>
      <c r="AA78" s="69">
        <v>0.78671800000000003</v>
      </c>
      <c r="AB78" s="69">
        <v>0.79235900000000004</v>
      </c>
      <c r="AC78" s="69">
        <v>0.79786699999999999</v>
      </c>
      <c r="AD78" s="69">
        <v>0.80338900000000002</v>
      </c>
      <c r="AE78" s="69">
        <v>0.80910199999999999</v>
      </c>
      <c r="AF78" s="69">
        <v>0.81509100000000001</v>
      </c>
      <c r="AG78" s="69">
        <v>0.82103800000000005</v>
      </c>
      <c r="AH78" s="69">
        <v>0.82693700000000003</v>
      </c>
      <c r="AI78" s="70">
        <v>5.7600000000000004E-3</v>
      </c>
    </row>
    <row r="79" spans="1:35" ht="15" customHeight="1" x14ac:dyDescent="0.25">
      <c r="A79" s="14" t="s">
        <v>375</v>
      </c>
      <c r="B79" s="68" t="s">
        <v>20</v>
      </c>
      <c r="C79" s="69">
        <v>1.5085839999999999</v>
      </c>
      <c r="D79" s="69">
        <v>1.4945520000000001</v>
      </c>
      <c r="E79" s="69">
        <v>1.4755389999999999</v>
      </c>
      <c r="F79" s="69">
        <v>1.449595</v>
      </c>
      <c r="G79" s="69">
        <v>1.423699</v>
      </c>
      <c r="H79" s="69">
        <v>1.402666</v>
      </c>
      <c r="I79" s="69">
        <v>1.3683559999999999</v>
      </c>
      <c r="J79" s="69">
        <v>1.3064819999999999</v>
      </c>
      <c r="K79" s="69">
        <v>1.2674890000000001</v>
      </c>
      <c r="L79" s="69">
        <v>1.240915</v>
      </c>
      <c r="M79" s="69">
        <v>1.2201230000000001</v>
      </c>
      <c r="N79" s="69">
        <v>1.1978310000000001</v>
      </c>
      <c r="O79" s="69">
        <v>1.1777169999999999</v>
      </c>
      <c r="P79" s="69">
        <v>1.1592819999999999</v>
      </c>
      <c r="Q79" s="69">
        <v>1.1418360000000001</v>
      </c>
      <c r="R79" s="69">
        <v>1.125284</v>
      </c>
      <c r="S79" s="69">
        <v>1.1127009999999999</v>
      </c>
      <c r="T79" s="69">
        <v>1.096236</v>
      </c>
      <c r="U79" s="69">
        <v>1.0852660000000001</v>
      </c>
      <c r="V79" s="69">
        <v>1.0718270000000001</v>
      </c>
      <c r="W79" s="69">
        <v>1.061102</v>
      </c>
      <c r="X79" s="69">
        <v>1.049723</v>
      </c>
      <c r="Y79" s="69">
        <v>1.040071</v>
      </c>
      <c r="Z79" s="69">
        <v>1.0312269999999999</v>
      </c>
      <c r="AA79" s="69">
        <v>1.024367</v>
      </c>
      <c r="AB79" s="69">
        <v>1.0178769999999999</v>
      </c>
      <c r="AC79" s="69">
        <v>1.0130140000000001</v>
      </c>
      <c r="AD79" s="69">
        <v>1.0095959999999999</v>
      </c>
      <c r="AE79" s="69">
        <v>1.0078849999999999</v>
      </c>
      <c r="AF79" s="69">
        <v>1.005687</v>
      </c>
      <c r="AG79" s="69">
        <v>1.0052779999999999</v>
      </c>
      <c r="AH79" s="69">
        <v>1.0066250000000001</v>
      </c>
      <c r="AI79" s="70">
        <v>-1.2966E-2</v>
      </c>
    </row>
    <row r="80" spans="1:35" ht="15" customHeight="1" x14ac:dyDescent="0.25">
      <c r="A80" s="14" t="s">
        <v>374</v>
      </c>
      <c r="B80" s="68" t="s">
        <v>21</v>
      </c>
      <c r="C80" s="69">
        <v>0.59098399999999995</v>
      </c>
      <c r="D80" s="69">
        <v>0.59912100000000001</v>
      </c>
      <c r="E80" s="69">
        <v>0.604626</v>
      </c>
      <c r="F80" s="69">
        <v>0.60794199999999998</v>
      </c>
      <c r="G80" s="69">
        <v>0.61003099999999999</v>
      </c>
      <c r="H80" s="69">
        <v>0.61213700000000004</v>
      </c>
      <c r="I80" s="69">
        <v>0.61098300000000005</v>
      </c>
      <c r="J80" s="69">
        <v>0.60873699999999997</v>
      </c>
      <c r="K80" s="69">
        <v>0.61028199999999999</v>
      </c>
      <c r="L80" s="69">
        <v>0.61440600000000001</v>
      </c>
      <c r="M80" s="69">
        <v>0.61973800000000001</v>
      </c>
      <c r="N80" s="69">
        <v>0.62327699999999997</v>
      </c>
      <c r="O80" s="69">
        <v>0.627467</v>
      </c>
      <c r="P80" s="69">
        <v>0.63242900000000002</v>
      </c>
      <c r="Q80" s="69">
        <v>0.63722199999999996</v>
      </c>
      <c r="R80" s="69">
        <v>0.64163400000000004</v>
      </c>
      <c r="S80" s="69">
        <v>0.64664900000000003</v>
      </c>
      <c r="T80" s="69">
        <v>0.65067299999999995</v>
      </c>
      <c r="U80" s="69">
        <v>0.65514099999999997</v>
      </c>
      <c r="V80" s="69">
        <v>0.65876000000000001</v>
      </c>
      <c r="W80" s="69">
        <v>0.66295999999999999</v>
      </c>
      <c r="X80" s="69">
        <v>0.66777399999999998</v>
      </c>
      <c r="Y80" s="69">
        <v>0.67272399999999999</v>
      </c>
      <c r="Z80" s="69">
        <v>0.67758099999999999</v>
      </c>
      <c r="AA80" s="69">
        <v>0.68265299999999995</v>
      </c>
      <c r="AB80" s="69">
        <v>0.68771400000000005</v>
      </c>
      <c r="AC80" s="69">
        <v>0.69291700000000001</v>
      </c>
      <c r="AD80" s="69">
        <v>0.69832000000000005</v>
      </c>
      <c r="AE80" s="69">
        <v>0.70398700000000003</v>
      </c>
      <c r="AF80" s="69">
        <v>0.70977100000000004</v>
      </c>
      <c r="AG80" s="69">
        <v>0.71562700000000001</v>
      </c>
      <c r="AH80" s="69">
        <v>0.72156600000000004</v>
      </c>
      <c r="AI80" s="70">
        <v>6.4609999999999997E-3</v>
      </c>
    </row>
    <row r="81" spans="1:35" ht="15" customHeight="1" x14ac:dyDescent="0.25">
      <c r="A81" s="14" t="s">
        <v>373</v>
      </c>
      <c r="B81" s="68" t="s">
        <v>22</v>
      </c>
      <c r="C81" s="69">
        <v>1.406787</v>
      </c>
      <c r="D81" s="69">
        <v>1.3574729999999999</v>
      </c>
      <c r="E81" s="69">
        <v>1.311288</v>
      </c>
      <c r="F81" s="69">
        <v>1.2663610000000001</v>
      </c>
      <c r="G81" s="69">
        <v>1.227333</v>
      </c>
      <c r="H81" s="69">
        <v>1.1964630000000001</v>
      </c>
      <c r="I81" s="69">
        <v>1.1572260000000001</v>
      </c>
      <c r="J81" s="69">
        <v>1.116193</v>
      </c>
      <c r="K81" s="69">
        <v>1.0955159999999999</v>
      </c>
      <c r="L81" s="69">
        <v>1.085831</v>
      </c>
      <c r="M81" s="69">
        <v>1.0814440000000001</v>
      </c>
      <c r="N81" s="69">
        <v>1.0572379999999999</v>
      </c>
      <c r="O81" s="69">
        <v>1.0370680000000001</v>
      </c>
      <c r="P81" s="69">
        <v>1.019868</v>
      </c>
      <c r="Q81" s="69">
        <v>1.0047489999999999</v>
      </c>
      <c r="R81" s="69">
        <v>0.99120299999999995</v>
      </c>
      <c r="S81" s="69">
        <v>0.98177499999999995</v>
      </c>
      <c r="T81" s="69">
        <v>0.96897599999999995</v>
      </c>
      <c r="U81" s="69">
        <v>0.96162700000000001</v>
      </c>
      <c r="V81" s="69">
        <v>0.95253600000000005</v>
      </c>
      <c r="W81" s="69">
        <v>0.94626399999999999</v>
      </c>
      <c r="X81" s="69">
        <v>0.92124799999999996</v>
      </c>
      <c r="Y81" s="69">
        <v>0.90068599999999999</v>
      </c>
      <c r="Z81" s="69">
        <v>0.88317400000000001</v>
      </c>
      <c r="AA81" s="69">
        <v>0.86922200000000005</v>
      </c>
      <c r="AB81" s="69">
        <v>0.85637600000000003</v>
      </c>
      <c r="AC81" s="69">
        <v>0.84503799999999996</v>
      </c>
      <c r="AD81" s="69">
        <v>0.835534</v>
      </c>
      <c r="AE81" s="69">
        <v>0.82860299999999998</v>
      </c>
      <c r="AF81" s="69">
        <v>0.82177800000000001</v>
      </c>
      <c r="AG81" s="69">
        <v>0.81719699999999995</v>
      </c>
      <c r="AH81" s="69">
        <v>0.81456099999999998</v>
      </c>
      <c r="AI81" s="70">
        <v>-1.7472000000000001E-2</v>
      </c>
    </row>
    <row r="82" spans="1:35" ht="15" customHeight="1" x14ac:dyDescent="0.25">
      <c r="A82" s="14" t="s">
        <v>372</v>
      </c>
      <c r="B82" s="68" t="s">
        <v>23</v>
      </c>
      <c r="C82" s="69">
        <v>1.9245779999999999</v>
      </c>
      <c r="D82" s="69">
        <v>1.9180980000000001</v>
      </c>
      <c r="E82" s="69">
        <v>1.8991130000000001</v>
      </c>
      <c r="F82" s="69">
        <v>1.868466</v>
      </c>
      <c r="G82" s="69">
        <v>1.8383080000000001</v>
      </c>
      <c r="H82" s="69">
        <v>1.8157179999999999</v>
      </c>
      <c r="I82" s="69">
        <v>1.7790319999999999</v>
      </c>
      <c r="J82" s="69">
        <v>1.73787</v>
      </c>
      <c r="K82" s="69">
        <v>1.7233000000000001</v>
      </c>
      <c r="L82" s="69">
        <v>1.7223299999999999</v>
      </c>
      <c r="M82" s="69">
        <v>1.7260580000000001</v>
      </c>
      <c r="N82" s="69">
        <v>1.7237629999999999</v>
      </c>
      <c r="O82" s="69">
        <v>1.7232259999999999</v>
      </c>
      <c r="P82" s="69">
        <v>1.7250099999999999</v>
      </c>
      <c r="Q82" s="69">
        <v>1.727182</v>
      </c>
      <c r="R82" s="69">
        <v>1.728521</v>
      </c>
      <c r="S82" s="69">
        <v>1.7335100000000001</v>
      </c>
      <c r="T82" s="69">
        <v>1.731746</v>
      </c>
      <c r="U82" s="69">
        <v>1.7367710000000001</v>
      </c>
      <c r="V82" s="69">
        <v>1.7361519999999999</v>
      </c>
      <c r="W82" s="69">
        <v>1.738461</v>
      </c>
      <c r="X82" s="69">
        <v>1.742596</v>
      </c>
      <c r="Y82" s="69">
        <v>1.7486759999999999</v>
      </c>
      <c r="Z82" s="69">
        <v>1.7545999999999999</v>
      </c>
      <c r="AA82" s="69">
        <v>1.7618020000000001</v>
      </c>
      <c r="AB82" s="69">
        <v>1.7676529999999999</v>
      </c>
      <c r="AC82" s="69">
        <v>1.7755879999999999</v>
      </c>
      <c r="AD82" s="69">
        <v>1.785183</v>
      </c>
      <c r="AE82" s="69">
        <v>1.7962499999999999</v>
      </c>
      <c r="AF82" s="69">
        <v>1.806873</v>
      </c>
      <c r="AG82" s="69">
        <v>1.818311</v>
      </c>
      <c r="AH82" s="69">
        <v>1.830859</v>
      </c>
      <c r="AI82" s="70">
        <v>-1.609E-3</v>
      </c>
    </row>
    <row r="83" spans="1:35" ht="15" customHeight="1" x14ac:dyDescent="0.25">
      <c r="A83" s="14" t="s">
        <v>371</v>
      </c>
      <c r="B83" s="68" t="s">
        <v>427</v>
      </c>
      <c r="C83" s="69">
        <v>0.97241699999999998</v>
      </c>
      <c r="D83" s="69">
        <v>0.94988300000000003</v>
      </c>
      <c r="E83" s="69">
        <v>0.92842999999999998</v>
      </c>
      <c r="F83" s="69">
        <v>0.90508999999999995</v>
      </c>
      <c r="G83" s="69">
        <v>0.88350200000000001</v>
      </c>
      <c r="H83" s="69">
        <v>0.86739500000000003</v>
      </c>
      <c r="I83" s="69">
        <v>0.84640099999999996</v>
      </c>
      <c r="J83" s="69">
        <v>0.82381599999999999</v>
      </c>
      <c r="K83" s="69">
        <v>0.81523299999999999</v>
      </c>
      <c r="L83" s="69">
        <v>0.81449199999999999</v>
      </c>
      <c r="M83" s="69">
        <v>0.81621999999999995</v>
      </c>
      <c r="N83" s="69">
        <v>0.81689900000000004</v>
      </c>
      <c r="O83" s="69">
        <v>0.82017399999999996</v>
      </c>
      <c r="P83" s="69">
        <v>0.82523599999999997</v>
      </c>
      <c r="Q83" s="69">
        <v>0.83008700000000002</v>
      </c>
      <c r="R83" s="69">
        <v>0.83422300000000005</v>
      </c>
      <c r="S83" s="69">
        <v>0.84103300000000003</v>
      </c>
      <c r="T83" s="69">
        <v>0.844337</v>
      </c>
      <c r="U83" s="69">
        <v>0.85075299999999998</v>
      </c>
      <c r="V83" s="69">
        <v>0.85418899999999998</v>
      </c>
      <c r="W83" s="69">
        <v>0.85748000000000002</v>
      </c>
      <c r="X83" s="69">
        <v>0.86188799999999999</v>
      </c>
      <c r="Y83" s="69">
        <v>0.866981</v>
      </c>
      <c r="Z83" s="69">
        <v>0.86919400000000002</v>
      </c>
      <c r="AA83" s="69">
        <v>0.87177899999999997</v>
      </c>
      <c r="AB83" s="69">
        <v>0.87079099999999998</v>
      </c>
      <c r="AC83" s="69">
        <v>0.86921099999999996</v>
      </c>
      <c r="AD83" s="69">
        <v>0.86668800000000001</v>
      </c>
      <c r="AE83" s="69">
        <v>0.86321599999999998</v>
      </c>
      <c r="AF83" s="69">
        <v>0.85526999999999997</v>
      </c>
      <c r="AG83" s="69">
        <v>0.84597199999999995</v>
      </c>
      <c r="AH83" s="69">
        <v>0.83273399999999997</v>
      </c>
      <c r="AI83" s="70">
        <v>-4.9899999999999996E-3</v>
      </c>
    </row>
    <row r="84" spans="1:35" ht="15" customHeight="1" x14ac:dyDescent="0.25">
      <c r="A84" s="14" t="s">
        <v>370</v>
      </c>
      <c r="B84" s="68" t="s">
        <v>428</v>
      </c>
      <c r="C84" s="69">
        <v>1.2016230000000001</v>
      </c>
      <c r="D84" s="69">
        <v>1.257374</v>
      </c>
      <c r="E84" s="69">
        <v>1.305072</v>
      </c>
      <c r="F84" s="69">
        <v>1.34283</v>
      </c>
      <c r="G84" s="69">
        <v>1.37375</v>
      </c>
      <c r="H84" s="69">
        <v>1.4052739999999999</v>
      </c>
      <c r="I84" s="69">
        <v>1.420712</v>
      </c>
      <c r="J84" s="69">
        <v>1.427651</v>
      </c>
      <c r="K84" s="69">
        <v>1.450793</v>
      </c>
      <c r="L84" s="69">
        <v>1.4812430000000001</v>
      </c>
      <c r="M84" s="69">
        <v>1.5123470000000001</v>
      </c>
      <c r="N84" s="69">
        <v>1.5398339999999999</v>
      </c>
      <c r="O84" s="69">
        <v>1.565849</v>
      </c>
      <c r="P84" s="69">
        <v>1.5924609999999999</v>
      </c>
      <c r="Q84" s="69">
        <v>1.6166849999999999</v>
      </c>
      <c r="R84" s="69">
        <v>1.6387620000000001</v>
      </c>
      <c r="S84" s="69">
        <v>1.6629149999999999</v>
      </c>
      <c r="T84" s="69">
        <v>1.680132</v>
      </c>
      <c r="U84" s="69">
        <v>1.7029129999999999</v>
      </c>
      <c r="V84" s="69">
        <v>1.720515</v>
      </c>
      <c r="W84" s="69">
        <v>1.740567</v>
      </c>
      <c r="X84" s="69">
        <v>1.7645599999999999</v>
      </c>
      <c r="Y84" s="69">
        <v>1.7908740000000001</v>
      </c>
      <c r="Z84" s="69">
        <v>1.8182050000000001</v>
      </c>
      <c r="AA84" s="69">
        <v>1.847969</v>
      </c>
      <c r="AB84" s="69">
        <v>1.87815</v>
      </c>
      <c r="AC84" s="69">
        <v>1.9125460000000001</v>
      </c>
      <c r="AD84" s="69">
        <v>1.950588</v>
      </c>
      <c r="AE84" s="69">
        <v>1.9939279999999999</v>
      </c>
      <c r="AF84" s="69">
        <v>2.0401030000000002</v>
      </c>
      <c r="AG84" s="69">
        <v>2.0901450000000001</v>
      </c>
      <c r="AH84" s="69">
        <v>2.1460210000000002</v>
      </c>
      <c r="AI84" s="70">
        <v>1.8884000000000001E-2</v>
      </c>
    </row>
    <row r="85" spans="1:35" ht="15" customHeight="1" x14ac:dyDescent="0.25">
      <c r="A85" s="14" t="s">
        <v>369</v>
      </c>
      <c r="B85" s="68" t="s">
        <v>33</v>
      </c>
      <c r="C85" s="69">
        <v>5.9017140000000001</v>
      </c>
      <c r="D85" s="69">
        <v>5.907807</v>
      </c>
      <c r="E85" s="69">
        <v>6.0061210000000003</v>
      </c>
      <c r="F85" s="69">
        <v>6.0474360000000003</v>
      </c>
      <c r="G85" s="69">
        <v>6.0194289999999997</v>
      </c>
      <c r="H85" s="69">
        <v>6.0095850000000004</v>
      </c>
      <c r="I85" s="69">
        <v>5.9562739999999996</v>
      </c>
      <c r="J85" s="69">
        <v>5.8880759999999999</v>
      </c>
      <c r="K85" s="69">
        <v>5.880674</v>
      </c>
      <c r="L85" s="69">
        <v>5.9061519999999996</v>
      </c>
      <c r="M85" s="69">
        <v>5.9396310000000003</v>
      </c>
      <c r="N85" s="69">
        <v>5.9667680000000001</v>
      </c>
      <c r="O85" s="69">
        <v>6.0009699999999997</v>
      </c>
      <c r="P85" s="69">
        <v>6.039701</v>
      </c>
      <c r="Q85" s="69">
        <v>6.0776370000000002</v>
      </c>
      <c r="R85" s="69">
        <v>6.1132860000000004</v>
      </c>
      <c r="S85" s="69">
        <v>6.1607779999999996</v>
      </c>
      <c r="T85" s="69">
        <v>6.1883689999999998</v>
      </c>
      <c r="U85" s="69">
        <v>6.2372030000000001</v>
      </c>
      <c r="V85" s="69">
        <v>6.2723339999999999</v>
      </c>
      <c r="W85" s="69">
        <v>6.3172069999999998</v>
      </c>
      <c r="X85" s="69">
        <v>6.3712819999999999</v>
      </c>
      <c r="Y85" s="69">
        <v>6.4319769999999998</v>
      </c>
      <c r="Z85" s="69">
        <v>6.4930219999999998</v>
      </c>
      <c r="AA85" s="69">
        <v>6.5626040000000003</v>
      </c>
      <c r="AB85" s="69">
        <v>6.6308400000000001</v>
      </c>
      <c r="AC85" s="69">
        <v>6.7068810000000001</v>
      </c>
      <c r="AD85" s="69">
        <v>6.7881470000000004</v>
      </c>
      <c r="AE85" s="69">
        <v>6.8784989999999997</v>
      </c>
      <c r="AF85" s="69">
        <v>6.9711069999999999</v>
      </c>
      <c r="AG85" s="69">
        <v>7.0708529999999996</v>
      </c>
      <c r="AH85" s="69">
        <v>7.1784939999999997</v>
      </c>
      <c r="AI85" s="70">
        <v>6.3379999999999999E-3</v>
      </c>
    </row>
    <row r="86" spans="1:35" ht="15" customHeight="1" x14ac:dyDescent="0.25">
      <c r="A86" s="14" t="s">
        <v>368</v>
      </c>
      <c r="B86" s="67" t="s">
        <v>9</v>
      </c>
      <c r="C86" s="71">
        <v>18.227855999999999</v>
      </c>
      <c r="D86" s="71">
        <v>18.023045</v>
      </c>
      <c r="E86" s="71">
        <v>18.183781</v>
      </c>
      <c r="F86" s="71">
        <v>18.125530000000001</v>
      </c>
      <c r="G86" s="71">
        <v>17.991206999999999</v>
      </c>
      <c r="H86" s="71">
        <v>17.903964999999999</v>
      </c>
      <c r="I86" s="71">
        <v>17.688048999999999</v>
      </c>
      <c r="J86" s="71">
        <v>17.402139999999999</v>
      </c>
      <c r="K86" s="71">
        <v>17.310030000000001</v>
      </c>
      <c r="L86" s="71">
        <v>17.324541</v>
      </c>
      <c r="M86" s="71">
        <v>17.377174</v>
      </c>
      <c r="N86" s="71">
        <v>17.384497</v>
      </c>
      <c r="O86" s="71">
        <v>17.410979999999999</v>
      </c>
      <c r="P86" s="71">
        <v>17.455366000000001</v>
      </c>
      <c r="Q86" s="71">
        <v>17.498083000000001</v>
      </c>
      <c r="R86" s="71">
        <v>17.535506999999999</v>
      </c>
      <c r="S86" s="71">
        <v>17.608322000000001</v>
      </c>
      <c r="T86" s="71">
        <v>17.628309000000002</v>
      </c>
      <c r="U86" s="71">
        <v>17.701809000000001</v>
      </c>
      <c r="V86" s="71">
        <v>17.737776</v>
      </c>
      <c r="W86" s="71">
        <v>17.799272999999999</v>
      </c>
      <c r="X86" s="71">
        <v>17.862826999999999</v>
      </c>
      <c r="Y86" s="71">
        <v>17.946107999999999</v>
      </c>
      <c r="Z86" s="71">
        <v>18.031303000000001</v>
      </c>
      <c r="AA86" s="71">
        <v>18.137598000000001</v>
      </c>
      <c r="AB86" s="71">
        <v>18.239560999999998</v>
      </c>
      <c r="AC86" s="71">
        <v>18.360413000000001</v>
      </c>
      <c r="AD86" s="71">
        <v>18.496008</v>
      </c>
      <c r="AE86" s="71">
        <v>18.653514999999999</v>
      </c>
      <c r="AF86" s="71">
        <v>18.810825000000001</v>
      </c>
      <c r="AG86" s="71">
        <v>18.984856000000001</v>
      </c>
      <c r="AH86" s="71">
        <v>19.175052999999998</v>
      </c>
      <c r="AI86" s="72">
        <v>1.6360000000000001E-3</v>
      </c>
    </row>
    <row r="88" spans="1:35" ht="15" customHeight="1" x14ac:dyDescent="0.25">
      <c r="B88" s="67" t="s">
        <v>36</v>
      </c>
    </row>
    <row r="89" spans="1:35" ht="15" customHeight="1" x14ac:dyDescent="0.25">
      <c r="A89" s="14" t="s">
        <v>367</v>
      </c>
      <c r="B89" s="68" t="s">
        <v>37</v>
      </c>
      <c r="C89" s="69">
        <v>7.5358999999999995E-2</v>
      </c>
      <c r="D89" s="69">
        <v>7.5405E-2</v>
      </c>
      <c r="E89" s="69">
        <v>7.5851000000000002E-2</v>
      </c>
      <c r="F89" s="69">
        <v>7.4803999999999995E-2</v>
      </c>
      <c r="G89" s="69">
        <v>7.3541999999999996E-2</v>
      </c>
      <c r="H89" s="69">
        <v>7.2072999999999998E-2</v>
      </c>
      <c r="I89" s="69">
        <v>7.1346000000000007E-2</v>
      </c>
      <c r="J89" s="69">
        <v>6.9267999999999996E-2</v>
      </c>
      <c r="K89" s="69">
        <v>6.8525000000000003E-2</v>
      </c>
      <c r="L89" s="69">
        <v>6.8497000000000002E-2</v>
      </c>
      <c r="M89" s="69">
        <v>6.8464999999999998E-2</v>
      </c>
      <c r="N89" s="69">
        <v>6.8363999999999994E-2</v>
      </c>
      <c r="O89" s="69">
        <v>6.8606E-2</v>
      </c>
      <c r="P89" s="69">
        <v>6.8515000000000006E-2</v>
      </c>
      <c r="Q89" s="69">
        <v>6.8554000000000004E-2</v>
      </c>
      <c r="R89" s="69">
        <v>6.8528000000000006E-2</v>
      </c>
      <c r="S89" s="69">
        <v>6.8557999999999994E-2</v>
      </c>
      <c r="T89" s="69">
        <v>6.8545999999999996E-2</v>
      </c>
      <c r="U89" s="69">
        <v>6.8488999999999994E-2</v>
      </c>
      <c r="V89" s="69">
        <v>6.8428000000000003E-2</v>
      </c>
      <c r="W89" s="69">
        <v>6.8392999999999995E-2</v>
      </c>
      <c r="X89" s="69">
        <v>6.8280999999999994E-2</v>
      </c>
      <c r="Y89" s="69">
        <v>6.8481E-2</v>
      </c>
      <c r="Z89" s="69">
        <v>6.8330000000000002E-2</v>
      </c>
      <c r="AA89" s="69">
        <v>6.8470000000000003E-2</v>
      </c>
      <c r="AB89" s="69">
        <v>6.8599999999999994E-2</v>
      </c>
      <c r="AC89" s="69">
        <v>6.8774000000000002E-2</v>
      </c>
      <c r="AD89" s="69">
        <v>6.8781999999999996E-2</v>
      </c>
      <c r="AE89" s="69">
        <v>6.8633E-2</v>
      </c>
      <c r="AF89" s="69">
        <v>6.8469000000000002E-2</v>
      </c>
      <c r="AG89" s="69">
        <v>6.8332000000000004E-2</v>
      </c>
      <c r="AH89" s="69">
        <v>6.8263000000000004E-2</v>
      </c>
      <c r="AI89" s="70">
        <v>-3.1849999999999999E-3</v>
      </c>
    </row>
    <row r="90" spans="1:35" ht="15" customHeight="1" x14ac:dyDescent="0.25">
      <c r="A90" s="14" t="s">
        <v>366</v>
      </c>
      <c r="B90" s="68" t="s">
        <v>38</v>
      </c>
      <c r="C90" s="69">
        <v>0.162357</v>
      </c>
      <c r="D90" s="69">
        <v>0.191388</v>
      </c>
      <c r="E90" s="69">
        <v>0.22096199999999999</v>
      </c>
      <c r="F90" s="69">
        <v>0.23848800000000001</v>
      </c>
      <c r="G90" s="69">
        <v>0.24532100000000001</v>
      </c>
      <c r="H90" s="69">
        <v>0.24859700000000001</v>
      </c>
      <c r="I90" s="69">
        <v>0.25914799999999999</v>
      </c>
      <c r="J90" s="69">
        <v>0.26745000000000002</v>
      </c>
      <c r="K90" s="69">
        <v>0.27436700000000003</v>
      </c>
      <c r="L90" s="69">
        <v>0.28275600000000001</v>
      </c>
      <c r="M90" s="69">
        <v>0.29075000000000001</v>
      </c>
      <c r="N90" s="69">
        <v>0.29976199999999997</v>
      </c>
      <c r="O90" s="69">
        <v>0.30687199999999998</v>
      </c>
      <c r="P90" s="69">
        <v>0.31256299999999998</v>
      </c>
      <c r="Q90" s="69">
        <v>0.317963</v>
      </c>
      <c r="R90" s="69">
        <v>0.32328099999999999</v>
      </c>
      <c r="S90" s="69">
        <v>0.32683600000000002</v>
      </c>
      <c r="T90" s="69">
        <v>0.33554600000000001</v>
      </c>
      <c r="U90" s="69">
        <v>0.34004800000000002</v>
      </c>
      <c r="V90" s="69">
        <v>0.34452700000000003</v>
      </c>
      <c r="W90" s="69">
        <v>0.34814899999999999</v>
      </c>
      <c r="X90" s="69">
        <v>0.35192400000000001</v>
      </c>
      <c r="Y90" s="69">
        <v>0.35914400000000002</v>
      </c>
      <c r="Z90" s="69">
        <v>0.363203</v>
      </c>
      <c r="AA90" s="69">
        <v>0.368031</v>
      </c>
      <c r="AB90" s="69">
        <v>0.37183500000000003</v>
      </c>
      <c r="AC90" s="69">
        <v>0.37736999999999998</v>
      </c>
      <c r="AD90" s="69">
        <v>0.38397500000000001</v>
      </c>
      <c r="AE90" s="69">
        <v>0.38643899999999998</v>
      </c>
      <c r="AF90" s="69">
        <v>0.39174700000000001</v>
      </c>
      <c r="AG90" s="69">
        <v>0.39354099999999997</v>
      </c>
      <c r="AH90" s="69">
        <v>0.39591799999999999</v>
      </c>
      <c r="AI90" s="70">
        <v>2.9172E-2</v>
      </c>
    </row>
    <row r="91" spans="1:35" ht="15" customHeight="1" x14ac:dyDescent="0.25">
      <c r="A91" s="14" t="s">
        <v>365</v>
      </c>
      <c r="B91" s="68" t="s">
        <v>39</v>
      </c>
      <c r="C91" s="69">
        <v>7.071E-3</v>
      </c>
      <c r="D91" s="69">
        <v>7.0099999999999997E-3</v>
      </c>
      <c r="E91" s="69">
        <v>7.0049999999999999E-3</v>
      </c>
      <c r="F91" s="69">
        <v>6.8989999999999998E-3</v>
      </c>
      <c r="G91" s="69">
        <v>6.7710000000000001E-3</v>
      </c>
      <c r="H91" s="69">
        <v>6.6819999999999996E-3</v>
      </c>
      <c r="I91" s="69">
        <v>6.6470000000000001E-3</v>
      </c>
      <c r="J91" s="69">
        <v>6.4689999999999999E-3</v>
      </c>
      <c r="K91" s="69">
        <v>6.4250000000000002E-3</v>
      </c>
      <c r="L91" s="69">
        <v>6.4289999999999998E-3</v>
      </c>
      <c r="M91" s="69">
        <v>6.4120000000000002E-3</v>
      </c>
      <c r="N91" s="69">
        <v>6.3959999999999998E-3</v>
      </c>
      <c r="O91" s="69">
        <v>6.4029999999999998E-3</v>
      </c>
      <c r="P91" s="69">
        <v>6.3940000000000004E-3</v>
      </c>
      <c r="Q91" s="69">
        <v>6.3839999999999999E-3</v>
      </c>
      <c r="R91" s="69">
        <v>6.3790000000000001E-3</v>
      </c>
      <c r="S91" s="69">
        <v>6.3709999999999999E-3</v>
      </c>
      <c r="T91" s="69">
        <v>6.3689999999999997E-3</v>
      </c>
      <c r="U91" s="69">
        <v>6.3579999999999999E-3</v>
      </c>
      <c r="V91" s="69">
        <v>6.3579999999999999E-3</v>
      </c>
      <c r="W91" s="69">
        <v>6.3449999999999999E-3</v>
      </c>
      <c r="X91" s="69">
        <v>6.3330000000000001E-3</v>
      </c>
      <c r="Y91" s="69">
        <v>6.3330000000000001E-3</v>
      </c>
      <c r="Z91" s="69">
        <v>6.3350000000000004E-3</v>
      </c>
      <c r="AA91" s="69">
        <v>6.326E-3</v>
      </c>
      <c r="AB91" s="69">
        <v>6.3119999999999999E-3</v>
      </c>
      <c r="AC91" s="69">
        <v>6.313E-3</v>
      </c>
      <c r="AD91" s="69">
        <v>6.3080000000000002E-3</v>
      </c>
      <c r="AE91" s="69">
        <v>6.2940000000000001E-3</v>
      </c>
      <c r="AF91" s="69">
        <v>6.2859999999999999E-3</v>
      </c>
      <c r="AG91" s="69">
        <v>6.2779999999999997E-3</v>
      </c>
      <c r="AH91" s="69">
        <v>6.2760000000000003E-3</v>
      </c>
      <c r="AI91" s="70">
        <v>-3.839E-3</v>
      </c>
    </row>
    <row r="92" spans="1:35" ht="15" customHeight="1" x14ac:dyDescent="0.25">
      <c r="A92" s="14" t="s">
        <v>364</v>
      </c>
      <c r="B92" s="67" t="s">
        <v>40</v>
      </c>
      <c r="C92" s="71">
        <v>0.244787</v>
      </c>
      <c r="D92" s="71">
        <v>0.27380399999999999</v>
      </c>
      <c r="E92" s="71">
        <v>0.30381799999999998</v>
      </c>
      <c r="F92" s="71">
        <v>0.320191</v>
      </c>
      <c r="G92" s="71">
        <v>0.32563500000000001</v>
      </c>
      <c r="H92" s="71">
        <v>0.32735199999999998</v>
      </c>
      <c r="I92" s="71">
        <v>0.33714100000000002</v>
      </c>
      <c r="J92" s="71">
        <v>0.34318700000000002</v>
      </c>
      <c r="K92" s="71">
        <v>0.34931699999999999</v>
      </c>
      <c r="L92" s="71">
        <v>0.35768299999999997</v>
      </c>
      <c r="M92" s="71">
        <v>0.36562800000000001</v>
      </c>
      <c r="N92" s="71">
        <v>0.37452200000000002</v>
      </c>
      <c r="O92" s="71">
        <v>0.38188100000000003</v>
      </c>
      <c r="P92" s="71">
        <v>0.38747199999999998</v>
      </c>
      <c r="Q92" s="71">
        <v>0.39290199999999997</v>
      </c>
      <c r="R92" s="71">
        <v>0.39818900000000002</v>
      </c>
      <c r="S92" s="71">
        <v>0.40176600000000001</v>
      </c>
      <c r="T92" s="71">
        <v>0.41046100000000002</v>
      </c>
      <c r="U92" s="71">
        <v>0.41489500000000001</v>
      </c>
      <c r="V92" s="71">
        <v>0.41931299999999999</v>
      </c>
      <c r="W92" s="71">
        <v>0.42288700000000001</v>
      </c>
      <c r="X92" s="71">
        <v>0.426537</v>
      </c>
      <c r="Y92" s="71">
        <v>0.43395800000000001</v>
      </c>
      <c r="Z92" s="71">
        <v>0.43786799999999998</v>
      </c>
      <c r="AA92" s="71">
        <v>0.44282700000000003</v>
      </c>
      <c r="AB92" s="71">
        <v>0.44674599999999998</v>
      </c>
      <c r="AC92" s="71">
        <v>0.452457</v>
      </c>
      <c r="AD92" s="71">
        <v>0.459065</v>
      </c>
      <c r="AE92" s="71">
        <v>0.461366</v>
      </c>
      <c r="AF92" s="71">
        <v>0.46650200000000003</v>
      </c>
      <c r="AG92" s="71">
        <v>0.46815099999999998</v>
      </c>
      <c r="AH92" s="71">
        <v>0.47045599999999999</v>
      </c>
      <c r="AI92" s="72">
        <v>2.1298000000000001E-2</v>
      </c>
    </row>
    <row r="94" spans="1:35" ht="15" customHeight="1" x14ac:dyDescent="0.25">
      <c r="B94" s="67" t="s">
        <v>41</v>
      </c>
    </row>
    <row r="95" spans="1:35" ht="15" customHeight="1" x14ac:dyDescent="0.25">
      <c r="A95" s="14" t="s">
        <v>363</v>
      </c>
      <c r="B95" s="68" t="s">
        <v>42</v>
      </c>
      <c r="C95" s="75">
        <v>6396</v>
      </c>
      <c r="D95" s="75">
        <v>6230</v>
      </c>
      <c r="E95" s="75">
        <v>6120</v>
      </c>
      <c r="F95" s="75">
        <v>6103</v>
      </c>
      <c r="G95" s="75">
        <v>6087</v>
      </c>
      <c r="H95" s="75">
        <v>6070</v>
      </c>
      <c r="I95" s="75">
        <v>6053</v>
      </c>
      <c r="J95" s="75">
        <v>6036</v>
      </c>
      <c r="K95" s="75">
        <v>6020</v>
      </c>
      <c r="L95" s="75">
        <v>6003</v>
      </c>
      <c r="M95" s="75">
        <v>5986</v>
      </c>
      <c r="N95" s="75">
        <v>5969</v>
      </c>
      <c r="O95" s="75">
        <v>5952</v>
      </c>
      <c r="P95" s="75">
        <v>5935</v>
      </c>
      <c r="Q95" s="75">
        <v>5918</v>
      </c>
      <c r="R95" s="75">
        <v>5901</v>
      </c>
      <c r="S95" s="75">
        <v>5884</v>
      </c>
      <c r="T95" s="75">
        <v>5867</v>
      </c>
      <c r="U95" s="75">
        <v>5850</v>
      </c>
      <c r="V95" s="75">
        <v>5833</v>
      </c>
      <c r="W95" s="75">
        <v>5816</v>
      </c>
      <c r="X95" s="75">
        <v>5799</v>
      </c>
      <c r="Y95" s="75">
        <v>5781</v>
      </c>
      <c r="Z95" s="75">
        <v>5764</v>
      </c>
      <c r="AA95" s="75">
        <v>5747</v>
      </c>
      <c r="AB95" s="75">
        <v>5730</v>
      </c>
      <c r="AC95" s="75">
        <v>5713</v>
      </c>
      <c r="AD95" s="75">
        <v>5696</v>
      </c>
      <c r="AE95" s="75">
        <v>5679</v>
      </c>
      <c r="AF95" s="75">
        <v>5662</v>
      </c>
      <c r="AG95" s="75">
        <v>5645</v>
      </c>
      <c r="AH95" s="75">
        <v>5628</v>
      </c>
      <c r="AI95" s="70">
        <v>-4.1180000000000001E-3</v>
      </c>
    </row>
    <row r="96" spans="1:35" ht="15" customHeight="1" x14ac:dyDescent="0.25">
      <c r="A96" s="14" t="s">
        <v>362</v>
      </c>
      <c r="B96" s="68" t="s">
        <v>43</v>
      </c>
      <c r="C96" s="75">
        <v>5657</v>
      </c>
      <c r="D96" s="75">
        <v>5603</v>
      </c>
      <c r="E96" s="75">
        <v>5518</v>
      </c>
      <c r="F96" s="75">
        <v>5503</v>
      </c>
      <c r="G96" s="75">
        <v>5489</v>
      </c>
      <c r="H96" s="75">
        <v>5475</v>
      </c>
      <c r="I96" s="75">
        <v>5460</v>
      </c>
      <c r="J96" s="75">
        <v>5446</v>
      </c>
      <c r="K96" s="75">
        <v>5432</v>
      </c>
      <c r="L96" s="75">
        <v>5417</v>
      </c>
      <c r="M96" s="75">
        <v>5403</v>
      </c>
      <c r="N96" s="75">
        <v>5389</v>
      </c>
      <c r="O96" s="75">
        <v>5375</v>
      </c>
      <c r="P96" s="75">
        <v>5360</v>
      </c>
      <c r="Q96" s="75">
        <v>5346</v>
      </c>
      <c r="R96" s="75">
        <v>5332</v>
      </c>
      <c r="S96" s="75">
        <v>5317</v>
      </c>
      <c r="T96" s="75">
        <v>5303</v>
      </c>
      <c r="U96" s="75">
        <v>5289</v>
      </c>
      <c r="V96" s="75">
        <v>5275</v>
      </c>
      <c r="W96" s="75">
        <v>5260</v>
      </c>
      <c r="X96" s="75">
        <v>5246</v>
      </c>
      <c r="Y96" s="75">
        <v>5232</v>
      </c>
      <c r="Z96" s="75">
        <v>5218</v>
      </c>
      <c r="AA96" s="75">
        <v>5203</v>
      </c>
      <c r="AB96" s="75">
        <v>5189</v>
      </c>
      <c r="AC96" s="75">
        <v>5175</v>
      </c>
      <c r="AD96" s="75">
        <v>5161</v>
      </c>
      <c r="AE96" s="75">
        <v>5147</v>
      </c>
      <c r="AF96" s="75">
        <v>5132</v>
      </c>
      <c r="AG96" s="75">
        <v>5118</v>
      </c>
      <c r="AH96" s="75">
        <v>5104</v>
      </c>
      <c r="AI96" s="70">
        <v>-3.313E-3</v>
      </c>
    </row>
    <row r="97" spans="1:35" ht="15" customHeight="1" x14ac:dyDescent="0.25">
      <c r="A97" s="14" t="s">
        <v>361</v>
      </c>
      <c r="B97" s="68" t="s">
        <v>44</v>
      </c>
      <c r="C97" s="75">
        <v>6389</v>
      </c>
      <c r="D97" s="75">
        <v>6159</v>
      </c>
      <c r="E97" s="75">
        <v>6088</v>
      </c>
      <c r="F97" s="75">
        <v>6078</v>
      </c>
      <c r="G97" s="75">
        <v>6068</v>
      </c>
      <c r="H97" s="75">
        <v>6059</v>
      </c>
      <c r="I97" s="75">
        <v>6049</v>
      </c>
      <c r="J97" s="75">
        <v>6039</v>
      </c>
      <c r="K97" s="75">
        <v>6029</v>
      </c>
      <c r="L97" s="75">
        <v>6019</v>
      </c>
      <c r="M97" s="75">
        <v>6009</v>
      </c>
      <c r="N97" s="75">
        <v>5999</v>
      </c>
      <c r="O97" s="75">
        <v>5990</v>
      </c>
      <c r="P97" s="75">
        <v>5980</v>
      </c>
      <c r="Q97" s="75">
        <v>5970</v>
      </c>
      <c r="R97" s="75">
        <v>5960</v>
      </c>
      <c r="S97" s="75">
        <v>5950</v>
      </c>
      <c r="T97" s="75">
        <v>5940</v>
      </c>
      <c r="U97" s="75">
        <v>5930</v>
      </c>
      <c r="V97" s="75">
        <v>5920</v>
      </c>
      <c r="W97" s="75">
        <v>5910</v>
      </c>
      <c r="X97" s="75">
        <v>5900</v>
      </c>
      <c r="Y97" s="75">
        <v>5890</v>
      </c>
      <c r="Z97" s="75">
        <v>5880</v>
      </c>
      <c r="AA97" s="75">
        <v>5870</v>
      </c>
      <c r="AB97" s="75">
        <v>5860</v>
      </c>
      <c r="AC97" s="75">
        <v>5850</v>
      </c>
      <c r="AD97" s="75">
        <v>5840</v>
      </c>
      <c r="AE97" s="75">
        <v>5830</v>
      </c>
      <c r="AF97" s="75">
        <v>5820</v>
      </c>
      <c r="AG97" s="75">
        <v>5810</v>
      </c>
      <c r="AH97" s="75">
        <v>5800</v>
      </c>
      <c r="AI97" s="70">
        <v>-3.1150000000000001E-3</v>
      </c>
    </row>
    <row r="98" spans="1:35" ht="15" customHeight="1" x14ac:dyDescent="0.25">
      <c r="A98" s="14" t="s">
        <v>360</v>
      </c>
      <c r="B98" s="68" t="s">
        <v>45</v>
      </c>
      <c r="C98" s="75">
        <v>6946</v>
      </c>
      <c r="D98" s="75">
        <v>6447</v>
      </c>
      <c r="E98" s="75">
        <v>6360</v>
      </c>
      <c r="F98" s="75">
        <v>6351</v>
      </c>
      <c r="G98" s="75">
        <v>6342</v>
      </c>
      <c r="H98" s="75">
        <v>6332</v>
      </c>
      <c r="I98" s="75">
        <v>6323</v>
      </c>
      <c r="J98" s="75">
        <v>6313</v>
      </c>
      <c r="K98" s="75">
        <v>6304</v>
      </c>
      <c r="L98" s="75">
        <v>6294</v>
      </c>
      <c r="M98" s="75">
        <v>6284</v>
      </c>
      <c r="N98" s="75">
        <v>6274</v>
      </c>
      <c r="O98" s="75">
        <v>6264</v>
      </c>
      <c r="P98" s="75">
        <v>6254</v>
      </c>
      <c r="Q98" s="75">
        <v>6244</v>
      </c>
      <c r="R98" s="75">
        <v>6234</v>
      </c>
      <c r="S98" s="75">
        <v>6224</v>
      </c>
      <c r="T98" s="75">
        <v>6214</v>
      </c>
      <c r="U98" s="75">
        <v>6203</v>
      </c>
      <c r="V98" s="75">
        <v>6193</v>
      </c>
      <c r="W98" s="75">
        <v>6183</v>
      </c>
      <c r="X98" s="75">
        <v>6172</v>
      </c>
      <c r="Y98" s="75">
        <v>6162</v>
      </c>
      <c r="Z98" s="75">
        <v>6152</v>
      </c>
      <c r="AA98" s="75">
        <v>6141</v>
      </c>
      <c r="AB98" s="75">
        <v>6131</v>
      </c>
      <c r="AC98" s="75">
        <v>6120</v>
      </c>
      <c r="AD98" s="75">
        <v>6110</v>
      </c>
      <c r="AE98" s="75">
        <v>6099</v>
      </c>
      <c r="AF98" s="75">
        <v>6089</v>
      </c>
      <c r="AG98" s="75">
        <v>6078</v>
      </c>
      <c r="AH98" s="75">
        <v>6068</v>
      </c>
      <c r="AI98" s="70">
        <v>-4.3499999999999997E-3</v>
      </c>
    </row>
    <row r="99" spans="1:35" ht="15" customHeight="1" x14ac:dyDescent="0.25">
      <c r="A99" s="14" t="s">
        <v>359</v>
      </c>
      <c r="B99" s="68" t="s">
        <v>46</v>
      </c>
      <c r="C99" s="75">
        <v>2436</v>
      </c>
      <c r="D99" s="75">
        <v>2550</v>
      </c>
      <c r="E99" s="75">
        <v>2538</v>
      </c>
      <c r="F99" s="75">
        <v>2530</v>
      </c>
      <c r="G99" s="75">
        <v>2522</v>
      </c>
      <c r="H99" s="75">
        <v>2514</v>
      </c>
      <c r="I99" s="75">
        <v>2506</v>
      </c>
      <c r="J99" s="75">
        <v>2498</v>
      </c>
      <c r="K99" s="75">
        <v>2491</v>
      </c>
      <c r="L99" s="75">
        <v>2483</v>
      </c>
      <c r="M99" s="75">
        <v>2475</v>
      </c>
      <c r="N99" s="75">
        <v>2468</v>
      </c>
      <c r="O99" s="75">
        <v>2460</v>
      </c>
      <c r="P99" s="75">
        <v>2452</v>
      </c>
      <c r="Q99" s="75">
        <v>2445</v>
      </c>
      <c r="R99" s="75">
        <v>2437</v>
      </c>
      <c r="S99" s="75">
        <v>2430</v>
      </c>
      <c r="T99" s="75">
        <v>2422</v>
      </c>
      <c r="U99" s="75">
        <v>2414</v>
      </c>
      <c r="V99" s="75">
        <v>2407</v>
      </c>
      <c r="W99" s="75">
        <v>2399</v>
      </c>
      <c r="X99" s="75">
        <v>2392</v>
      </c>
      <c r="Y99" s="75">
        <v>2384</v>
      </c>
      <c r="Z99" s="75">
        <v>2376</v>
      </c>
      <c r="AA99" s="75">
        <v>2369</v>
      </c>
      <c r="AB99" s="75">
        <v>2361</v>
      </c>
      <c r="AC99" s="75">
        <v>2354</v>
      </c>
      <c r="AD99" s="75">
        <v>2346</v>
      </c>
      <c r="AE99" s="75">
        <v>2339</v>
      </c>
      <c r="AF99" s="75">
        <v>2331</v>
      </c>
      <c r="AG99" s="75">
        <v>2324</v>
      </c>
      <c r="AH99" s="75">
        <v>2316</v>
      </c>
      <c r="AI99" s="70">
        <v>-1.6280000000000001E-3</v>
      </c>
    </row>
    <row r="100" spans="1:35" ht="15" customHeight="1" x14ac:dyDescent="0.25">
      <c r="A100" s="14" t="s">
        <v>358</v>
      </c>
      <c r="B100" s="68" t="s">
        <v>47</v>
      </c>
      <c r="C100" s="75">
        <v>3226</v>
      </c>
      <c r="D100" s="75">
        <v>3351</v>
      </c>
      <c r="E100" s="75">
        <v>3326</v>
      </c>
      <c r="F100" s="75">
        <v>3321</v>
      </c>
      <c r="G100" s="75">
        <v>3316</v>
      </c>
      <c r="H100" s="75">
        <v>3311</v>
      </c>
      <c r="I100" s="75">
        <v>3306</v>
      </c>
      <c r="J100" s="75">
        <v>3301</v>
      </c>
      <c r="K100" s="75">
        <v>3295</v>
      </c>
      <c r="L100" s="75">
        <v>3290</v>
      </c>
      <c r="M100" s="75">
        <v>3285</v>
      </c>
      <c r="N100" s="75">
        <v>3280</v>
      </c>
      <c r="O100" s="75">
        <v>3275</v>
      </c>
      <c r="P100" s="75">
        <v>3269</v>
      </c>
      <c r="Q100" s="75">
        <v>3264</v>
      </c>
      <c r="R100" s="75">
        <v>3259</v>
      </c>
      <c r="S100" s="75">
        <v>3253</v>
      </c>
      <c r="T100" s="75">
        <v>3248</v>
      </c>
      <c r="U100" s="75">
        <v>3243</v>
      </c>
      <c r="V100" s="75">
        <v>3237</v>
      </c>
      <c r="W100" s="75">
        <v>3232</v>
      </c>
      <c r="X100" s="75">
        <v>3226</v>
      </c>
      <c r="Y100" s="75">
        <v>3221</v>
      </c>
      <c r="Z100" s="75">
        <v>3215</v>
      </c>
      <c r="AA100" s="75">
        <v>3210</v>
      </c>
      <c r="AB100" s="75">
        <v>3204</v>
      </c>
      <c r="AC100" s="75">
        <v>3199</v>
      </c>
      <c r="AD100" s="75">
        <v>3193</v>
      </c>
      <c r="AE100" s="75">
        <v>3188</v>
      </c>
      <c r="AF100" s="75">
        <v>3182</v>
      </c>
      <c r="AG100" s="75">
        <v>3177</v>
      </c>
      <c r="AH100" s="75">
        <v>3171</v>
      </c>
      <c r="AI100" s="70">
        <v>-5.5500000000000005E-4</v>
      </c>
    </row>
    <row r="101" spans="1:35" ht="15" customHeight="1" x14ac:dyDescent="0.25">
      <c r="A101" s="14" t="s">
        <v>357</v>
      </c>
      <c r="B101" s="68" t="s">
        <v>48</v>
      </c>
      <c r="C101" s="75">
        <v>2090</v>
      </c>
      <c r="D101" s="75">
        <v>2035</v>
      </c>
      <c r="E101" s="75">
        <v>1980</v>
      </c>
      <c r="F101" s="75">
        <v>1972</v>
      </c>
      <c r="G101" s="75">
        <v>1964</v>
      </c>
      <c r="H101" s="75">
        <v>1956</v>
      </c>
      <c r="I101" s="75">
        <v>1948</v>
      </c>
      <c r="J101" s="75">
        <v>1940</v>
      </c>
      <c r="K101" s="75">
        <v>1933</v>
      </c>
      <c r="L101" s="75">
        <v>1925</v>
      </c>
      <c r="M101" s="75">
        <v>1917</v>
      </c>
      <c r="N101" s="75">
        <v>1909</v>
      </c>
      <c r="O101" s="75">
        <v>1901</v>
      </c>
      <c r="P101" s="75">
        <v>1894</v>
      </c>
      <c r="Q101" s="75">
        <v>1886</v>
      </c>
      <c r="R101" s="75">
        <v>1878</v>
      </c>
      <c r="S101" s="75">
        <v>1871</v>
      </c>
      <c r="T101" s="75">
        <v>1863</v>
      </c>
      <c r="U101" s="75">
        <v>1855</v>
      </c>
      <c r="V101" s="75">
        <v>1848</v>
      </c>
      <c r="W101" s="75">
        <v>1840</v>
      </c>
      <c r="X101" s="75">
        <v>1832</v>
      </c>
      <c r="Y101" s="75">
        <v>1825</v>
      </c>
      <c r="Z101" s="75">
        <v>1817</v>
      </c>
      <c r="AA101" s="75">
        <v>1810</v>
      </c>
      <c r="AB101" s="75">
        <v>1802</v>
      </c>
      <c r="AC101" s="75">
        <v>1795</v>
      </c>
      <c r="AD101" s="75">
        <v>1787</v>
      </c>
      <c r="AE101" s="75">
        <v>1780</v>
      </c>
      <c r="AF101" s="75">
        <v>1772</v>
      </c>
      <c r="AG101" s="75">
        <v>1765</v>
      </c>
      <c r="AH101" s="75">
        <v>1757</v>
      </c>
      <c r="AI101" s="70">
        <v>-5.5830000000000003E-3</v>
      </c>
    </row>
    <row r="102" spans="1:35" ht="15" customHeight="1" x14ac:dyDescent="0.25">
      <c r="A102" s="14" t="s">
        <v>356</v>
      </c>
      <c r="B102" s="68" t="s">
        <v>49</v>
      </c>
      <c r="C102" s="75">
        <v>5154</v>
      </c>
      <c r="D102" s="75">
        <v>4855</v>
      </c>
      <c r="E102" s="75">
        <v>4737</v>
      </c>
      <c r="F102" s="75">
        <v>4721</v>
      </c>
      <c r="G102" s="75">
        <v>4706</v>
      </c>
      <c r="H102" s="75">
        <v>4690</v>
      </c>
      <c r="I102" s="75">
        <v>4675</v>
      </c>
      <c r="J102" s="75">
        <v>4659</v>
      </c>
      <c r="K102" s="75">
        <v>4644</v>
      </c>
      <c r="L102" s="75">
        <v>4628</v>
      </c>
      <c r="M102" s="75">
        <v>4612</v>
      </c>
      <c r="N102" s="75">
        <v>4597</v>
      </c>
      <c r="O102" s="75">
        <v>4581</v>
      </c>
      <c r="P102" s="75">
        <v>4565</v>
      </c>
      <c r="Q102" s="75">
        <v>4549</v>
      </c>
      <c r="R102" s="75">
        <v>4533</v>
      </c>
      <c r="S102" s="75">
        <v>4516</v>
      </c>
      <c r="T102" s="75">
        <v>4500</v>
      </c>
      <c r="U102" s="75">
        <v>4484</v>
      </c>
      <c r="V102" s="75">
        <v>4468</v>
      </c>
      <c r="W102" s="75">
        <v>4452</v>
      </c>
      <c r="X102" s="75">
        <v>4436</v>
      </c>
      <c r="Y102" s="75">
        <v>4420</v>
      </c>
      <c r="Z102" s="75">
        <v>4404</v>
      </c>
      <c r="AA102" s="75">
        <v>4388</v>
      </c>
      <c r="AB102" s="75">
        <v>4372</v>
      </c>
      <c r="AC102" s="75">
        <v>4355</v>
      </c>
      <c r="AD102" s="75">
        <v>4339</v>
      </c>
      <c r="AE102" s="75">
        <v>4324</v>
      </c>
      <c r="AF102" s="75">
        <v>4308</v>
      </c>
      <c r="AG102" s="75">
        <v>4292</v>
      </c>
      <c r="AH102" s="75">
        <v>4276</v>
      </c>
      <c r="AI102" s="70">
        <v>-6.0060000000000001E-3</v>
      </c>
    </row>
    <row r="103" spans="1:35" ht="15" customHeight="1" x14ac:dyDescent="0.25">
      <c r="A103" s="14" t="s">
        <v>355</v>
      </c>
      <c r="B103" s="68" t="s">
        <v>50</v>
      </c>
      <c r="C103" s="75">
        <v>3565</v>
      </c>
      <c r="D103" s="75">
        <v>3341</v>
      </c>
      <c r="E103" s="75">
        <v>3224</v>
      </c>
      <c r="F103" s="75">
        <v>3213</v>
      </c>
      <c r="G103" s="75">
        <v>3201</v>
      </c>
      <c r="H103" s="75">
        <v>3189</v>
      </c>
      <c r="I103" s="75">
        <v>3177</v>
      </c>
      <c r="J103" s="75">
        <v>3165</v>
      </c>
      <c r="K103" s="75">
        <v>3153</v>
      </c>
      <c r="L103" s="75">
        <v>3141</v>
      </c>
      <c r="M103" s="75">
        <v>3129</v>
      </c>
      <c r="N103" s="75">
        <v>3117</v>
      </c>
      <c r="O103" s="75">
        <v>3105</v>
      </c>
      <c r="P103" s="75">
        <v>3093</v>
      </c>
      <c r="Q103" s="75">
        <v>3081</v>
      </c>
      <c r="R103" s="75">
        <v>3068</v>
      </c>
      <c r="S103" s="75">
        <v>3056</v>
      </c>
      <c r="T103" s="75">
        <v>3044</v>
      </c>
      <c r="U103" s="75">
        <v>3031</v>
      </c>
      <c r="V103" s="75">
        <v>3019</v>
      </c>
      <c r="W103" s="75">
        <v>3007</v>
      </c>
      <c r="X103" s="75">
        <v>2994</v>
      </c>
      <c r="Y103" s="75">
        <v>2982</v>
      </c>
      <c r="Z103" s="75">
        <v>2969</v>
      </c>
      <c r="AA103" s="75">
        <v>2957</v>
      </c>
      <c r="AB103" s="75">
        <v>2945</v>
      </c>
      <c r="AC103" s="75">
        <v>2932</v>
      </c>
      <c r="AD103" s="75">
        <v>2920</v>
      </c>
      <c r="AE103" s="75">
        <v>2907</v>
      </c>
      <c r="AF103" s="75">
        <v>2895</v>
      </c>
      <c r="AG103" s="75">
        <v>2882</v>
      </c>
      <c r="AH103" s="75">
        <v>2870</v>
      </c>
      <c r="AI103" s="70">
        <v>-6.9709999999999998E-3</v>
      </c>
    </row>
    <row r="104" spans="1:35" ht="15" customHeight="1" x14ac:dyDescent="0.25">
      <c r="A104" s="14" t="s">
        <v>354</v>
      </c>
      <c r="B104" s="67" t="s">
        <v>51</v>
      </c>
      <c r="C104" s="73">
        <v>4268.2338870000003</v>
      </c>
      <c r="D104" s="73">
        <v>4147.2778319999998</v>
      </c>
      <c r="E104" s="73">
        <v>4071.8686520000001</v>
      </c>
      <c r="F104" s="73">
        <v>4056.20874</v>
      </c>
      <c r="G104" s="73">
        <v>4040.7045899999998</v>
      </c>
      <c r="H104" s="73">
        <v>4025.211914</v>
      </c>
      <c r="I104" s="73">
        <v>4009.6479490000002</v>
      </c>
      <c r="J104" s="73">
        <v>3994.1108399999998</v>
      </c>
      <c r="K104" s="73">
        <v>3979.0825199999999</v>
      </c>
      <c r="L104" s="73">
        <v>3963.513672</v>
      </c>
      <c r="M104" s="73">
        <v>3948.0942380000001</v>
      </c>
      <c r="N104" s="73">
        <v>3932.982422</v>
      </c>
      <c r="O104" s="73">
        <v>3917.7321780000002</v>
      </c>
      <c r="P104" s="73">
        <v>3902.321289</v>
      </c>
      <c r="Q104" s="73">
        <v>3887.1816410000001</v>
      </c>
      <c r="R104" s="73">
        <v>3871.6860350000002</v>
      </c>
      <c r="S104" s="73">
        <v>3856.4580080000001</v>
      </c>
      <c r="T104" s="73">
        <v>3841.1408689999998</v>
      </c>
      <c r="U104" s="73">
        <v>3825.5895999999998</v>
      </c>
      <c r="V104" s="73">
        <v>3810.553711</v>
      </c>
      <c r="W104" s="73">
        <v>3795.1042480000001</v>
      </c>
      <c r="X104" s="73">
        <v>3779.6782229999999</v>
      </c>
      <c r="Y104" s="73">
        <v>3764.4091800000001</v>
      </c>
      <c r="Z104" s="73">
        <v>3748.8051759999998</v>
      </c>
      <c r="AA104" s="73">
        <v>3733.5898440000001</v>
      </c>
      <c r="AB104" s="73">
        <v>3718.1291500000002</v>
      </c>
      <c r="AC104" s="73">
        <v>3702.7531739999999</v>
      </c>
      <c r="AD104" s="73">
        <v>3687.3203119999998</v>
      </c>
      <c r="AE104" s="73">
        <v>3672.2294919999999</v>
      </c>
      <c r="AF104" s="73">
        <v>3656.8779300000001</v>
      </c>
      <c r="AG104" s="73">
        <v>3641.9853520000001</v>
      </c>
      <c r="AH104" s="73">
        <v>3627.0097660000001</v>
      </c>
      <c r="AI104" s="72">
        <v>-5.2379999999999996E-3</v>
      </c>
    </row>
    <row r="106" spans="1:35" ht="15" customHeight="1" x14ac:dyDescent="0.25">
      <c r="B106" s="67" t="s">
        <v>52</v>
      </c>
    </row>
    <row r="107" spans="1:35" ht="15" customHeight="1" x14ac:dyDescent="0.25">
      <c r="A107" s="14" t="s">
        <v>353</v>
      </c>
      <c r="B107" s="68" t="s">
        <v>42</v>
      </c>
      <c r="C107" s="75">
        <v>536</v>
      </c>
      <c r="D107" s="75">
        <v>501</v>
      </c>
      <c r="E107" s="75">
        <v>578</v>
      </c>
      <c r="F107" s="75">
        <v>584</v>
      </c>
      <c r="G107" s="75">
        <v>590</v>
      </c>
      <c r="H107" s="75">
        <v>596</v>
      </c>
      <c r="I107" s="75">
        <v>602</v>
      </c>
      <c r="J107" s="75">
        <v>609</v>
      </c>
      <c r="K107" s="75">
        <v>615</v>
      </c>
      <c r="L107" s="75">
        <v>621</v>
      </c>
      <c r="M107" s="75">
        <v>627</v>
      </c>
      <c r="N107" s="75">
        <v>633</v>
      </c>
      <c r="O107" s="75">
        <v>639</v>
      </c>
      <c r="P107" s="75">
        <v>646</v>
      </c>
      <c r="Q107" s="75">
        <v>652</v>
      </c>
      <c r="R107" s="75">
        <v>658</v>
      </c>
      <c r="S107" s="75">
        <v>664</v>
      </c>
      <c r="T107" s="75">
        <v>671</v>
      </c>
      <c r="U107" s="75">
        <v>677</v>
      </c>
      <c r="V107" s="75">
        <v>683</v>
      </c>
      <c r="W107" s="75">
        <v>689</v>
      </c>
      <c r="X107" s="75">
        <v>696</v>
      </c>
      <c r="Y107" s="75">
        <v>702</v>
      </c>
      <c r="Z107" s="75">
        <v>708</v>
      </c>
      <c r="AA107" s="75">
        <v>714</v>
      </c>
      <c r="AB107" s="75">
        <v>721</v>
      </c>
      <c r="AC107" s="75">
        <v>727</v>
      </c>
      <c r="AD107" s="75">
        <v>733</v>
      </c>
      <c r="AE107" s="75">
        <v>739</v>
      </c>
      <c r="AF107" s="75">
        <v>746</v>
      </c>
      <c r="AG107" s="75">
        <v>752</v>
      </c>
      <c r="AH107" s="75">
        <v>758</v>
      </c>
      <c r="AI107" s="70">
        <v>1.1242E-2</v>
      </c>
    </row>
    <row r="108" spans="1:35" ht="15" customHeight="1" x14ac:dyDescent="0.25">
      <c r="A108" s="14" t="s">
        <v>352</v>
      </c>
      <c r="B108" s="68" t="s">
        <v>43</v>
      </c>
      <c r="C108" s="75">
        <v>786</v>
      </c>
      <c r="D108" s="75">
        <v>700</v>
      </c>
      <c r="E108" s="75">
        <v>820</v>
      </c>
      <c r="F108" s="75">
        <v>828</v>
      </c>
      <c r="G108" s="75">
        <v>837</v>
      </c>
      <c r="H108" s="75">
        <v>845</v>
      </c>
      <c r="I108" s="75">
        <v>853</v>
      </c>
      <c r="J108" s="75">
        <v>862</v>
      </c>
      <c r="K108" s="75">
        <v>870</v>
      </c>
      <c r="L108" s="75">
        <v>878</v>
      </c>
      <c r="M108" s="75">
        <v>886</v>
      </c>
      <c r="N108" s="75">
        <v>895</v>
      </c>
      <c r="O108" s="75">
        <v>903</v>
      </c>
      <c r="P108" s="75">
        <v>911</v>
      </c>
      <c r="Q108" s="75">
        <v>919</v>
      </c>
      <c r="R108" s="75">
        <v>928</v>
      </c>
      <c r="S108" s="75">
        <v>936</v>
      </c>
      <c r="T108" s="75">
        <v>944</v>
      </c>
      <c r="U108" s="75">
        <v>952</v>
      </c>
      <c r="V108" s="75">
        <v>961</v>
      </c>
      <c r="W108" s="75">
        <v>969</v>
      </c>
      <c r="X108" s="75">
        <v>977</v>
      </c>
      <c r="Y108" s="75">
        <v>985</v>
      </c>
      <c r="Z108" s="75">
        <v>994</v>
      </c>
      <c r="AA108" s="75">
        <v>1002</v>
      </c>
      <c r="AB108" s="75">
        <v>1010</v>
      </c>
      <c r="AC108" s="75">
        <v>1019</v>
      </c>
      <c r="AD108" s="75">
        <v>1027</v>
      </c>
      <c r="AE108" s="75">
        <v>1035</v>
      </c>
      <c r="AF108" s="75">
        <v>1043</v>
      </c>
      <c r="AG108" s="75">
        <v>1052</v>
      </c>
      <c r="AH108" s="75">
        <v>1060</v>
      </c>
      <c r="AI108" s="70">
        <v>9.6939999999999995E-3</v>
      </c>
    </row>
    <row r="109" spans="1:35" ht="15" customHeight="1" x14ac:dyDescent="0.25">
      <c r="A109" s="14" t="s">
        <v>351</v>
      </c>
      <c r="B109" s="68" t="s">
        <v>44</v>
      </c>
      <c r="C109" s="75">
        <v>830</v>
      </c>
      <c r="D109" s="75">
        <v>761</v>
      </c>
      <c r="E109" s="75">
        <v>855</v>
      </c>
      <c r="F109" s="75">
        <v>862</v>
      </c>
      <c r="G109" s="75">
        <v>868</v>
      </c>
      <c r="H109" s="75">
        <v>875</v>
      </c>
      <c r="I109" s="75">
        <v>881</v>
      </c>
      <c r="J109" s="75">
        <v>888</v>
      </c>
      <c r="K109" s="75">
        <v>894</v>
      </c>
      <c r="L109" s="75">
        <v>901</v>
      </c>
      <c r="M109" s="75">
        <v>907</v>
      </c>
      <c r="N109" s="75">
        <v>914</v>
      </c>
      <c r="O109" s="75">
        <v>920</v>
      </c>
      <c r="P109" s="75">
        <v>927</v>
      </c>
      <c r="Q109" s="75">
        <v>933</v>
      </c>
      <c r="R109" s="75">
        <v>940</v>
      </c>
      <c r="S109" s="75">
        <v>947</v>
      </c>
      <c r="T109" s="75">
        <v>953</v>
      </c>
      <c r="U109" s="75">
        <v>960</v>
      </c>
      <c r="V109" s="75">
        <v>966</v>
      </c>
      <c r="W109" s="75">
        <v>973</v>
      </c>
      <c r="X109" s="75">
        <v>979</v>
      </c>
      <c r="Y109" s="75">
        <v>986</v>
      </c>
      <c r="Z109" s="75">
        <v>993</v>
      </c>
      <c r="AA109" s="75">
        <v>999</v>
      </c>
      <c r="AB109" s="75">
        <v>1006</v>
      </c>
      <c r="AC109" s="75">
        <v>1012</v>
      </c>
      <c r="AD109" s="75">
        <v>1019</v>
      </c>
      <c r="AE109" s="75">
        <v>1026</v>
      </c>
      <c r="AF109" s="75">
        <v>1032</v>
      </c>
      <c r="AG109" s="75">
        <v>1039</v>
      </c>
      <c r="AH109" s="75">
        <v>1046</v>
      </c>
      <c r="AI109" s="70">
        <v>7.489E-3</v>
      </c>
    </row>
    <row r="110" spans="1:35" ht="15" customHeight="1" x14ac:dyDescent="0.25">
      <c r="A110" s="14" t="s">
        <v>350</v>
      </c>
      <c r="B110" s="68" t="s">
        <v>45</v>
      </c>
      <c r="C110" s="75">
        <v>961</v>
      </c>
      <c r="D110" s="75">
        <v>938</v>
      </c>
      <c r="E110" s="75">
        <v>1041</v>
      </c>
      <c r="F110" s="75">
        <v>1048</v>
      </c>
      <c r="G110" s="75">
        <v>1054</v>
      </c>
      <c r="H110" s="75">
        <v>1060</v>
      </c>
      <c r="I110" s="75">
        <v>1066</v>
      </c>
      <c r="J110" s="75">
        <v>1072</v>
      </c>
      <c r="K110" s="75">
        <v>1079</v>
      </c>
      <c r="L110" s="75">
        <v>1085</v>
      </c>
      <c r="M110" s="75">
        <v>1091</v>
      </c>
      <c r="N110" s="75">
        <v>1097</v>
      </c>
      <c r="O110" s="75">
        <v>1104</v>
      </c>
      <c r="P110" s="75">
        <v>1110</v>
      </c>
      <c r="Q110" s="75">
        <v>1116</v>
      </c>
      <c r="R110" s="75">
        <v>1123</v>
      </c>
      <c r="S110" s="75">
        <v>1129</v>
      </c>
      <c r="T110" s="75">
        <v>1136</v>
      </c>
      <c r="U110" s="75">
        <v>1142</v>
      </c>
      <c r="V110" s="75">
        <v>1148</v>
      </c>
      <c r="W110" s="75">
        <v>1155</v>
      </c>
      <c r="X110" s="75">
        <v>1161</v>
      </c>
      <c r="Y110" s="75">
        <v>1168</v>
      </c>
      <c r="Z110" s="75">
        <v>1174</v>
      </c>
      <c r="AA110" s="75">
        <v>1180</v>
      </c>
      <c r="AB110" s="75">
        <v>1187</v>
      </c>
      <c r="AC110" s="75">
        <v>1193</v>
      </c>
      <c r="AD110" s="75">
        <v>1200</v>
      </c>
      <c r="AE110" s="75">
        <v>1206</v>
      </c>
      <c r="AF110" s="75">
        <v>1213</v>
      </c>
      <c r="AG110" s="75">
        <v>1219</v>
      </c>
      <c r="AH110" s="75">
        <v>1225</v>
      </c>
      <c r="AI110" s="70">
        <v>7.8600000000000007E-3</v>
      </c>
    </row>
    <row r="111" spans="1:35" ht="15" customHeight="1" x14ac:dyDescent="0.25">
      <c r="A111" s="14" t="s">
        <v>349</v>
      </c>
      <c r="B111" s="68" t="s">
        <v>46</v>
      </c>
      <c r="C111" s="75">
        <v>2439</v>
      </c>
      <c r="D111" s="75">
        <v>2155</v>
      </c>
      <c r="E111" s="75">
        <v>2313</v>
      </c>
      <c r="F111" s="75">
        <v>2326</v>
      </c>
      <c r="G111" s="75">
        <v>2339</v>
      </c>
      <c r="H111" s="75">
        <v>2352</v>
      </c>
      <c r="I111" s="75">
        <v>2365</v>
      </c>
      <c r="J111" s="75">
        <v>2377</v>
      </c>
      <c r="K111" s="75">
        <v>2390</v>
      </c>
      <c r="L111" s="75">
        <v>2402</v>
      </c>
      <c r="M111" s="75">
        <v>2415</v>
      </c>
      <c r="N111" s="75">
        <v>2428</v>
      </c>
      <c r="O111" s="75">
        <v>2440</v>
      </c>
      <c r="P111" s="75">
        <v>2453</v>
      </c>
      <c r="Q111" s="75">
        <v>2466</v>
      </c>
      <c r="R111" s="75">
        <v>2479</v>
      </c>
      <c r="S111" s="75">
        <v>2491</v>
      </c>
      <c r="T111" s="75">
        <v>2504</v>
      </c>
      <c r="U111" s="75">
        <v>2517</v>
      </c>
      <c r="V111" s="75">
        <v>2530</v>
      </c>
      <c r="W111" s="75">
        <v>2542</v>
      </c>
      <c r="X111" s="75">
        <v>2555</v>
      </c>
      <c r="Y111" s="75">
        <v>2568</v>
      </c>
      <c r="Z111" s="75">
        <v>2581</v>
      </c>
      <c r="AA111" s="75">
        <v>2594</v>
      </c>
      <c r="AB111" s="75">
        <v>2606</v>
      </c>
      <c r="AC111" s="75">
        <v>2619</v>
      </c>
      <c r="AD111" s="75">
        <v>2632</v>
      </c>
      <c r="AE111" s="75">
        <v>2645</v>
      </c>
      <c r="AF111" s="75">
        <v>2658</v>
      </c>
      <c r="AG111" s="75">
        <v>2671</v>
      </c>
      <c r="AH111" s="75">
        <v>2683</v>
      </c>
      <c r="AI111" s="70">
        <v>3.0799999999999998E-3</v>
      </c>
    </row>
    <row r="112" spans="1:35" ht="15" customHeight="1" x14ac:dyDescent="0.25">
      <c r="A112" s="14" t="s">
        <v>348</v>
      </c>
      <c r="B112" s="68" t="s">
        <v>47</v>
      </c>
      <c r="C112" s="75">
        <v>1850</v>
      </c>
      <c r="D112" s="75">
        <v>1650</v>
      </c>
      <c r="E112" s="75">
        <v>1791</v>
      </c>
      <c r="F112" s="75">
        <v>1801</v>
      </c>
      <c r="G112" s="75">
        <v>1811</v>
      </c>
      <c r="H112" s="75">
        <v>1821</v>
      </c>
      <c r="I112" s="75">
        <v>1831</v>
      </c>
      <c r="J112" s="75">
        <v>1842</v>
      </c>
      <c r="K112" s="75">
        <v>1852</v>
      </c>
      <c r="L112" s="75">
        <v>1862</v>
      </c>
      <c r="M112" s="75">
        <v>1872</v>
      </c>
      <c r="N112" s="75">
        <v>1882</v>
      </c>
      <c r="O112" s="75">
        <v>1892</v>
      </c>
      <c r="P112" s="75">
        <v>1902</v>
      </c>
      <c r="Q112" s="75">
        <v>1913</v>
      </c>
      <c r="R112" s="75">
        <v>1923</v>
      </c>
      <c r="S112" s="75">
        <v>1933</v>
      </c>
      <c r="T112" s="75">
        <v>1943</v>
      </c>
      <c r="U112" s="75">
        <v>1954</v>
      </c>
      <c r="V112" s="75">
        <v>1964</v>
      </c>
      <c r="W112" s="75">
        <v>1974</v>
      </c>
      <c r="X112" s="75">
        <v>1984</v>
      </c>
      <c r="Y112" s="75">
        <v>1995</v>
      </c>
      <c r="Z112" s="75">
        <v>2005</v>
      </c>
      <c r="AA112" s="75">
        <v>2015</v>
      </c>
      <c r="AB112" s="75">
        <v>2025</v>
      </c>
      <c r="AC112" s="75">
        <v>2036</v>
      </c>
      <c r="AD112" s="75">
        <v>2046</v>
      </c>
      <c r="AE112" s="75">
        <v>2056</v>
      </c>
      <c r="AF112" s="75">
        <v>2066</v>
      </c>
      <c r="AG112" s="75">
        <v>2077</v>
      </c>
      <c r="AH112" s="75">
        <v>2087</v>
      </c>
      <c r="AI112" s="70">
        <v>3.8960000000000002E-3</v>
      </c>
    </row>
    <row r="113" spans="1:35" ht="15" customHeight="1" x14ac:dyDescent="0.25">
      <c r="A113" s="14" t="s">
        <v>347</v>
      </c>
      <c r="B113" s="68" t="s">
        <v>48</v>
      </c>
      <c r="C113" s="75">
        <v>2787</v>
      </c>
      <c r="D113" s="75">
        <v>2635</v>
      </c>
      <c r="E113" s="75">
        <v>2868</v>
      </c>
      <c r="F113" s="75">
        <v>2883</v>
      </c>
      <c r="G113" s="75">
        <v>2899</v>
      </c>
      <c r="H113" s="75">
        <v>2915</v>
      </c>
      <c r="I113" s="75">
        <v>2930</v>
      </c>
      <c r="J113" s="75">
        <v>2946</v>
      </c>
      <c r="K113" s="75">
        <v>2962</v>
      </c>
      <c r="L113" s="75">
        <v>2977</v>
      </c>
      <c r="M113" s="75">
        <v>2993</v>
      </c>
      <c r="N113" s="75">
        <v>3009</v>
      </c>
      <c r="O113" s="75">
        <v>3024</v>
      </c>
      <c r="P113" s="75">
        <v>3040</v>
      </c>
      <c r="Q113" s="75">
        <v>3056</v>
      </c>
      <c r="R113" s="75">
        <v>3071</v>
      </c>
      <c r="S113" s="75">
        <v>3087</v>
      </c>
      <c r="T113" s="75">
        <v>3103</v>
      </c>
      <c r="U113" s="75">
        <v>3118</v>
      </c>
      <c r="V113" s="75">
        <v>3134</v>
      </c>
      <c r="W113" s="75">
        <v>3149</v>
      </c>
      <c r="X113" s="75">
        <v>3165</v>
      </c>
      <c r="Y113" s="75">
        <v>3181</v>
      </c>
      <c r="Z113" s="75">
        <v>3196</v>
      </c>
      <c r="AA113" s="75">
        <v>3212</v>
      </c>
      <c r="AB113" s="75">
        <v>3227</v>
      </c>
      <c r="AC113" s="75">
        <v>3243</v>
      </c>
      <c r="AD113" s="75">
        <v>3259</v>
      </c>
      <c r="AE113" s="75">
        <v>3274</v>
      </c>
      <c r="AF113" s="75">
        <v>3290</v>
      </c>
      <c r="AG113" s="75">
        <v>3305</v>
      </c>
      <c r="AH113" s="75">
        <v>3321</v>
      </c>
      <c r="AI113" s="70">
        <v>5.6709999999999998E-3</v>
      </c>
    </row>
    <row r="114" spans="1:35" ht="15" customHeight="1" x14ac:dyDescent="0.25">
      <c r="A114" s="14" t="s">
        <v>346</v>
      </c>
      <c r="B114" s="68" t="s">
        <v>49</v>
      </c>
      <c r="C114" s="75">
        <v>1416</v>
      </c>
      <c r="D114" s="75">
        <v>1450</v>
      </c>
      <c r="E114" s="75">
        <v>1565</v>
      </c>
      <c r="F114" s="75">
        <v>1574</v>
      </c>
      <c r="G114" s="75">
        <v>1584</v>
      </c>
      <c r="H114" s="75">
        <v>1593</v>
      </c>
      <c r="I114" s="75">
        <v>1602</v>
      </c>
      <c r="J114" s="75">
        <v>1611</v>
      </c>
      <c r="K114" s="75">
        <v>1621</v>
      </c>
      <c r="L114" s="75">
        <v>1630</v>
      </c>
      <c r="M114" s="75">
        <v>1639</v>
      </c>
      <c r="N114" s="75">
        <v>1649</v>
      </c>
      <c r="O114" s="75">
        <v>1658</v>
      </c>
      <c r="P114" s="75">
        <v>1668</v>
      </c>
      <c r="Q114" s="75">
        <v>1678</v>
      </c>
      <c r="R114" s="75">
        <v>1687</v>
      </c>
      <c r="S114" s="75">
        <v>1697</v>
      </c>
      <c r="T114" s="75">
        <v>1707</v>
      </c>
      <c r="U114" s="75">
        <v>1716</v>
      </c>
      <c r="V114" s="75">
        <v>1726</v>
      </c>
      <c r="W114" s="75">
        <v>1736</v>
      </c>
      <c r="X114" s="75">
        <v>1745</v>
      </c>
      <c r="Y114" s="75">
        <v>1755</v>
      </c>
      <c r="Z114" s="75">
        <v>1765</v>
      </c>
      <c r="AA114" s="75">
        <v>1775</v>
      </c>
      <c r="AB114" s="75">
        <v>1785</v>
      </c>
      <c r="AC114" s="75">
        <v>1794</v>
      </c>
      <c r="AD114" s="75">
        <v>1804</v>
      </c>
      <c r="AE114" s="75">
        <v>1814</v>
      </c>
      <c r="AF114" s="75">
        <v>1824</v>
      </c>
      <c r="AG114" s="75">
        <v>1833</v>
      </c>
      <c r="AH114" s="75">
        <v>1843</v>
      </c>
      <c r="AI114" s="70">
        <v>8.5380000000000005E-3</v>
      </c>
    </row>
    <row r="115" spans="1:35" ht="15" customHeight="1" x14ac:dyDescent="0.25">
      <c r="A115" s="14" t="s">
        <v>345</v>
      </c>
      <c r="B115" s="68" t="s">
        <v>50</v>
      </c>
      <c r="C115" s="75">
        <v>832</v>
      </c>
      <c r="D115" s="75">
        <v>844</v>
      </c>
      <c r="E115" s="75">
        <v>979</v>
      </c>
      <c r="F115" s="75">
        <v>986</v>
      </c>
      <c r="G115" s="75">
        <v>993</v>
      </c>
      <c r="H115" s="75">
        <v>1001</v>
      </c>
      <c r="I115" s="75">
        <v>1008</v>
      </c>
      <c r="J115" s="75">
        <v>1015</v>
      </c>
      <c r="K115" s="75">
        <v>1023</v>
      </c>
      <c r="L115" s="75">
        <v>1030</v>
      </c>
      <c r="M115" s="75">
        <v>1038</v>
      </c>
      <c r="N115" s="75">
        <v>1045</v>
      </c>
      <c r="O115" s="75">
        <v>1053</v>
      </c>
      <c r="P115" s="75">
        <v>1060</v>
      </c>
      <c r="Q115" s="75">
        <v>1068</v>
      </c>
      <c r="R115" s="75">
        <v>1075</v>
      </c>
      <c r="S115" s="75">
        <v>1083</v>
      </c>
      <c r="T115" s="75">
        <v>1090</v>
      </c>
      <c r="U115" s="75">
        <v>1098</v>
      </c>
      <c r="V115" s="75">
        <v>1106</v>
      </c>
      <c r="W115" s="75">
        <v>1113</v>
      </c>
      <c r="X115" s="75">
        <v>1121</v>
      </c>
      <c r="Y115" s="75">
        <v>1129</v>
      </c>
      <c r="Z115" s="75">
        <v>1136</v>
      </c>
      <c r="AA115" s="75">
        <v>1144</v>
      </c>
      <c r="AB115" s="75">
        <v>1151</v>
      </c>
      <c r="AC115" s="75">
        <v>1159</v>
      </c>
      <c r="AD115" s="75">
        <v>1167</v>
      </c>
      <c r="AE115" s="75">
        <v>1174</v>
      </c>
      <c r="AF115" s="75">
        <v>1182</v>
      </c>
      <c r="AG115" s="75">
        <v>1190</v>
      </c>
      <c r="AH115" s="75">
        <v>1197</v>
      </c>
      <c r="AI115" s="70">
        <v>1.1802999999999999E-2</v>
      </c>
    </row>
    <row r="116" spans="1:35" ht="15" customHeight="1" x14ac:dyDescent="0.25">
      <c r="A116" s="14" t="s">
        <v>344</v>
      </c>
      <c r="B116" s="67" t="s">
        <v>51</v>
      </c>
      <c r="C116" s="73">
        <v>1487.7982179999999</v>
      </c>
      <c r="D116" s="73">
        <v>1383.6948239999999</v>
      </c>
      <c r="E116" s="73">
        <v>1524.3991699999999</v>
      </c>
      <c r="F116" s="73">
        <v>1536.3847659999999</v>
      </c>
      <c r="G116" s="73">
        <v>1548.4986570000001</v>
      </c>
      <c r="H116" s="73">
        <v>1560.7282709999999</v>
      </c>
      <c r="I116" s="73">
        <v>1572.5379640000001</v>
      </c>
      <c r="J116" s="73">
        <v>1584.6403809999999</v>
      </c>
      <c r="K116" s="73">
        <v>1596.9025879999999</v>
      </c>
      <c r="L116" s="73">
        <v>1608.6674800000001</v>
      </c>
      <c r="M116" s="73">
        <v>1620.806885</v>
      </c>
      <c r="N116" s="73">
        <v>1633.1281739999999</v>
      </c>
      <c r="O116" s="73">
        <v>1645.0283199999999</v>
      </c>
      <c r="P116" s="73">
        <v>1657.3134769999999</v>
      </c>
      <c r="Q116" s="73">
        <v>1669.665405</v>
      </c>
      <c r="R116" s="73">
        <v>1681.9101559999999</v>
      </c>
      <c r="S116" s="73">
        <v>1694.1701660000001</v>
      </c>
      <c r="T116" s="73">
        <v>1706.4693600000001</v>
      </c>
      <c r="U116" s="73">
        <v>1718.81897</v>
      </c>
      <c r="V116" s="73">
        <v>1731.3321530000001</v>
      </c>
      <c r="W116" s="73">
        <v>1743.4293210000001</v>
      </c>
      <c r="X116" s="73">
        <v>1755.825073</v>
      </c>
      <c r="Y116" s="73">
        <v>1768.5289310000001</v>
      </c>
      <c r="Z116" s="73">
        <v>1780.939087</v>
      </c>
      <c r="AA116" s="73">
        <v>1793.4376219999999</v>
      </c>
      <c r="AB116" s="73">
        <v>1805.6611330000001</v>
      </c>
      <c r="AC116" s="73">
        <v>1818.2692870000001</v>
      </c>
      <c r="AD116" s="73">
        <v>1830.994263</v>
      </c>
      <c r="AE116" s="73">
        <v>1843.3507079999999</v>
      </c>
      <c r="AF116" s="73">
        <v>1855.9666749999999</v>
      </c>
      <c r="AG116" s="73">
        <v>1868.435547</v>
      </c>
      <c r="AH116" s="73">
        <v>1880.51001</v>
      </c>
      <c r="AI116" s="72">
        <v>7.5849999999999997E-3</v>
      </c>
    </row>
    <row r="117" spans="1:35" ht="15" customHeight="1" thickBot="1" x14ac:dyDescent="0.3"/>
    <row r="118" spans="1:35" ht="15" customHeight="1" x14ac:dyDescent="0.25">
      <c r="B118" s="76" t="s">
        <v>53</v>
      </c>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row>
    <row r="119" spans="1:35" ht="15" customHeight="1" x14ac:dyDescent="0.25">
      <c r="B119" s="30" t="s">
        <v>54</v>
      </c>
    </row>
    <row r="120" spans="1:35" ht="15" customHeight="1" x14ac:dyDescent="0.25">
      <c r="B120" s="30" t="s">
        <v>55</v>
      </c>
    </row>
    <row r="121" spans="1:35" ht="15" customHeight="1" x14ac:dyDescent="0.25">
      <c r="B121" s="30" t="s">
        <v>153</v>
      </c>
    </row>
    <row r="122" spans="1:35" ht="15" customHeight="1" x14ac:dyDescent="0.25">
      <c r="B122" s="30" t="s">
        <v>56</v>
      </c>
    </row>
    <row r="123" spans="1:35" ht="15" customHeight="1" x14ac:dyDescent="0.25">
      <c r="B123" s="30" t="s">
        <v>57</v>
      </c>
    </row>
    <row r="124" spans="1:35" ht="15" customHeight="1" x14ac:dyDescent="0.25">
      <c r="B124" s="30" t="s">
        <v>58</v>
      </c>
    </row>
    <row r="125" spans="1:35" ht="15" customHeight="1" x14ac:dyDescent="0.25">
      <c r="B125" s="30" t="s">
        <v>59</v>
      </c>
    </row>
    <row r="126" spans="1:35" ht="15" customHeight="1" x14ac:dyDescent="0.25">
      <c r="B126" s="30" t="s">
        <v>154</v>
      </c>
    </row>
    <row r="127" spans="1:35" ht="15" customHeight="1" x14ac:dyDescent="0.25">
      <c r="B127" s="30" t="s">
        <v>605</v>
      </c>
    </row>
    <row r="128" spans="1:35" ht="15" customHeight="1" x14ac:dyDescent="0.25">
      <c r="B128" s="30" t="s">
        <v>606</v>
      </c>
    </row>
    <row r="129" spans="2:2" ht="15" customHeight="1" x14ac:dyDescent="0.25">
      <c r="B129" s="30" t="s">
        <v>607</v>
      </c>
    </row>
    <row r="130" spans="2:2" ht="15" customHeight="1" x14ac:dyDescent="0.25">
      <c r="B130" s="30" t="s">
        <v>60</v>
      </c>
    </row>
    <row r="131" spans="2:2" ht="15" customHeight="1" x14ac:dyDescent="0.25">
      <c r="B131" s="30" t="s">
        <v>61</v>
      </c>
    </row>
    <row r="132" spans="2:2" ht="15" customHeight="1" x14ac:dyDescent="0.25">
      <c r="B132" s="30" t="s">
        <v>596</v>
      </c>
    </row>
    <row r="133" spans="2:2" ht="15" customHeight="1" x14ac:dyDescent="0.25">
      <c r="B133" s="30" t="s">
        <v>597</v>
      </c>
    </row>
    <row r="134" spans="2:2" ht="15" customHeight="1" x14ac:dyDescent="0.25">
      <c r="B134" s="30" t="s">
        <v>598</v>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5" width="9.5703125" bestFit="1" customWidth="1"/>
  </cols>
  <sheetData>
    <row r="1" spans="1:35" x14ac:dyDescent="0.25">
      <c r="A1" t="s">
        <v>124</v>
      </c>
      <c r="B1">
        <v>354871</v>
      </c>
      <c r="C1" t="s">
        <v>125</v>
      </c>
    </row>
    <row r="2" spans="1:35" x14ac:dyDescent="0.25">
      <c r="A2" t="s">
        <v>126</v>
      </c>
      <c r="B2" s="8">
        <v>947817120</v>
      </c>
      <c r="C2" t="s">
        <v>127</v>
      </c>
    </row>
    <row r="3" spans="1:35" x14ac:dyDescent="0.25">
      <c r="A3" t="s">
        <v>124</v>
      </c>
      <c r="B3" s="8">
        <f>B1*B2</f>
        <v>336352809191520</v>
      </c>
      <c r="C3" t="s">
        <v>128</v>
      </c>
    </row>
    <row r="5" spans="1:35" x14ac:dyDescent="0.25">
      <c r="A5" t="s">
        <v>424</v>
      </c>
    </row>
    <row r="6" spans="1:35" x14ac:dyDescent="0.25">
      <c r="A6" t="s">
        <v>425</v>
      </c>
    </row>
    <row r="8" spans="1:35"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25">
      <c r="A9" t="s">
        <v>129</v>
      </c>
      <c r="B9" s="9">
        <f>B3</f>
        <v>336352809191520</v>
      </c>
      <c r="C9" s="9">
        <f>$B$3*('AEO Table 5'!D61/'AEO Table 5'!$C61)</f>
        <v>332062617853615.75</v>
      </c>
      <c r="D9" s="9">
        <f>$B$3*('AEO Table 5'!E61/'AEO Table 5'!$C61)</f>
        <v>329192544645968.19</v>
      </c>
      <c r="E9" s="9">
        <f>$B$3*('AEO Table 5'!F61/'AEO Table 5'!$C61)</f>
        <v>330065049312159.5</v>
      </c>
      <c r="F9" s="9">
        <f>$B$3*('AEO Table 5'!G61/'AEO Table 5'!$C61)</f>
        <v>330411640112200.94</v>
      </c>
      <c r="G9" s="9">
        <f>$B$3*('AEO Table 5'!H61/'AEO Table 5'!$C61)</f>
        <v>330333129761408.94</v>
      </c>
      <c r="H9" s="9">
        <f>$B$3*('AEO Table 5'!I61/'AEO Table 5'!$C61)</f>
        <v>329401101892601.88</v>
      </c>
      <c r="I9" s="9">
        <f>$B$3*('AEO Table 5'!J61/'AEO Table 5'!$C61)</f>
        <v>327943009465992.69</v>
      </c>
      <c r="J9" s="9">
        <f>$B$3*('AEO Table 5'!K61/'AEO Table 5'!$C61)</f>
        <v>326647362640446.56</v>
      </c>
      <c r="K9" s="9">
        <f>$B$3*('AEO Table 5'!L61/'AEO Table 5'!$C61)</f>
        <v>325870095098440.5</v>
      </c>
      <c r="L9" s="9">
        <f>$B$3*('AEO Table 5'!M61/'AEO Table 5'!$C61)</f>
        <v>325563588277882.13</v>
      </c>
      <c r="M9" s="9">
        <f>$B$3*('AEO Table 5'!N61/'AEO Table 5'!$C61)</f>
        <v>325035414036949.38</v>
      </c>
      <c r="N9" s="9">
        <f>$B$3*('AEO Table 5'!O61/'AEO Table 5'!$C61)</f>
        <v>324645424041076.75</v>
      </c>
      <c r="O9" s="9">
        <f>$B$3*('AEO Table 5'!P61/'AEO Table 5'!$C61)</f>
        <v>324421044170962.94</v>
      </c>
      <c r="P9" s="9">
        <f>$B$3*('AEO Table 5'!Q61/'AEO Table 5'!$C61)</f>
        <v>324017190543088.56</v>
      </c>
      <c r="Q9" s="9">
        <f>$B$3*('AEO Table 5'!R61/'AEO Table 5'!$C61)</f>
        <v>323540854230509.88</v>
      </c>
      <c r="R9" s="9">
        <f>$B$3*('AEO Table 5'!S61/'AEO Table 5'!$C61)</f>
        <v>323322351334831.56</v>
      </c>
      <c r="S9" s="9">
        <f>$B$3*('AEO Table 5'!T61/'AEO Table 5'!$C61)</f>
        <v>323081395382976.69</v>
      </c>
      <c r="T9" s="9">
        <f>$B$3*('AEO Table 5'!U61/'AEO Table 5'!$C61)</f>
        <v>322646197891446.38</v>
      </c>
      <c r="U9" s="9">
        <f>$B$3*('AEO Table 5'!V61/'AEO Table 5'!$C61)</f>
        <v>322213110083046.75</v>
      </c>
      <c r="V9" s="9">
        <f>$B$3*('AEO Table 5'!W61/'AEO Table 5'!$C61)</f>
        <v>321951207991537.19</v>
      </c>
      <c r="W9" s="9">
        <f>$B$3*('AEO Table 5'!X61/'AEO Table 5'!$C61)</f>
        <v>321939152659361.88</v>
      </c>
      <c r="X9" s="9">
        <f>$B$3*('AEO Table 5'!Y61/'AEO Table 5'!$C61)</f>
        <v>321908110179010.31</v>
      </c>
      <c r="Y9" s="9">
        <f>$B$3*('AEO Table 5'!Z61/'AEO Table 5'!$C61)</f>
        <v>321841203085437.06</v>
      </c>
      <c r="Z9" s="9">
        <f>$B$3*('AEO Table 5'!AA61/'AEO Table 5'!$C61)</f>
        <v>321875862165441.25</v>
      </c>
      <c r="AA9" s="9">
        <f>$B$3*('AEO Table 5'!AB61/'AEO Table 5'!$C61)</f>
        <v>322022786526328.38</v>
      </c>
      <c r="AB9" s="9">
        <f>$B$3*('AEO Table 5'!AC61/'AEO Table 5'!$C61)</f>
        <v>322126914457992.94</v>
      </c>
      <c r="AC9" s="9">
        <f>$B$3*('AEO Table 5'!AD61/'AEO Table 5'!$C61)</f>
        <v>322202863050697.75</v>
      </c>
      <c r="AD9" s="9">
        <f>$B$3*('AEO Table 5'!AE61/'AEO Table 5'!$C61)</f>
        <v>322399063581851.63</v>
      </c>
      <c r="AE9" s="9">
        <f>$B$3*('AEO Table 5'!AF61/'AEO Table 5'!$C61)</f>
        <v>322680706279798.38</v>
      </c>
      <c r="AF9" s="9">
        <f>$B$3*('AEO Table 5'!AG61/'AEO Table 5'!$C61)</f>
        <v>322981034742616.81</v>
      </c>
      <c r="AG9" s="9">
        <f>$B$3*('AEO Table 5'!AH61/'AEO Table 5'!$C61)</f>
        <v>323242183375865.44</v>
      </c>
      <c r="AH9" s="9">
        <f>$B$3*('AEO Table 5'!AI61/'AEO Table 5'!$C61)</f>
        <v>-193186698110.05466</v>
      </c>
      <c r="AI9" s="9">
        <f>$B$3*('AEO Table 5'!AJ61/'AEO Table 5'!$C61)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31" t="s">
        <v>429</v>
      </c>
      <c r="B1"/>
      <c r="C1"/>
      <c r="D1"/>
      <c r="E1"/>
      <c r="F1"/>
      <c r="G1"/>
    </row>
    <row r="2" spans="1:7" ht="15" customHeight="1" x14ac:dyDescent="0.25">
      <c r="A2" s="58" t="s">
        <v>430</v>
      </c>
      <c r="B2" s="59"/>
      <c r="C2" s="59"/>
      <c r="D2" s="59"/>
      <c r="E2" s="59"/>
      <c r="F2" s="59"/>
      <c r="G2" s="59"/>
    </row>
    <row r="3" spans="1:7" s="11" customFormat="1" ht="15" customHeight="1" thickBot="1" x14ac:dyDescent="0.3">
      <c r="A3" s="32"/>
      <c r="B3" s="60" t="s">
        <v>431</v>
      </c>
      <c r="C3" s="60"/>
      <c r="D3" s="60"/>
      <c r="E3" s="60"/>
      <c r="F3" s="60"/>
      <c r="G3" s="61"/>
    </row>
    <row r="4" spans="1:7" s="12" customFormat="1" ht="15" customHeight="1" thickTop="1" x14ac:dyDescent="0.25">
      <c r="A4" s="32"/>
      <c r="B4" s="33"/>
      <c r="C4" s="62" t="s">
        <v>432</v>
      </c>
      <c r="D4" s="62"/>
      <c r="E4" s="62"/>
      <c r="F4" s="62"/>
      <c r="G4" s="62"/>
    </row>
    <row r="5" spans="1:7" ht="52.5" thickBot="1" x14ac:dyDescent="0.3">
      <c r="A5" s="34"/>
      <c r="B5" s="35" t="s">
        <v>433</v>
      </c>
      <c r="C5" s="35" t="s">
        <v>434</v>
      </c>
      <c r="D5" s="35" t="s">
        <v>435</v>
      </c>
      <c r="E5" s="35" t="s">
        <v>436</v>
      </c>
      <c r="F5" s="35" t="s">
        <v>437</v>
      </c>
      <c r="G5" s="35" t="s">
        <v>438</v>
      </c>
    </row>
    <row r="6" spans="1:7" ht="15.75" thickTop="1" x14ac:dyDescent="0.25">
      <c r="A6" s="36" t="s">
        <v>439</v>
      </c>
      <c r="B6" s="37">
        <v>118.2</v>
      </c>
      <c r="C6" s="37">
        <v>73.900000000000006</v>
      </c>
      <c r="D6" s="37">
        <v>7</v>
      </c>
      <c r="E6" s="37">
        <v>9.4</v>
      </c>
      <c r="F6" s="37">
        <v>21.1</v>
      </c>
      <c r="G6" s="37">
        <v>6.8</v>
      </c>
    </row>
    <row r="7" spans="1:7" ht="15" customHeight="1" x14ac:dyDescent="0.25">
      <c r="A7" s="38" t="s">
        <v>440</v>
      </c>
      <c r="B7" s="39" t="s">
        <v>3</v>
      </c>
      <c r="C7" s="39" t="s">
        <v>3</v>
      </c>
      <c r="D7" s="39" t="s">
        <v>3</v>
      </c>
      <c r="E7" s="39" t="s">
        <v>3</v>
      </c>
      <c r="F7" s="39" t="s">
        <v>3</v>
      </c>
      <c r="G7" s="39" t="s">
        <v>3</v>
      </c>
    </row>
    <row r="8" spans="1:7" ht="12.75" customHeight="1" x14ac:dyDescent="0.25">
      <c r="A8" s="40" t="s">
        <v>158</v>
      </c>
      <c r="B8" s="41">
        <v>21</v>
      </c>
      <c r="C8" s="41">
        <v>10.8</v>
      </c>
      <c r="D8" s="41">
        <v>1.9</v>
      </c>
      <c r="E8" s="41">
        <v>3.2</v>
      </c>
      <c r="F8" s="41">
        <v>4.7</v>
      </c>
      <c r="G8" s="41">
        <v>0.5</v>
      </c>
    </row>
    <row r="9" spans="1:7" ht="15" customHeight="1" x14ac:dyDescent="0.25">
      <c r="A9" s="42" t="s">
        <v>159</v>
      </c>
      <c r="B9" s="41">
        <v>5.6</v>
      </c>
      <c r="C9" s="41">
        <v>3.2</v>
      </c>
      <c r="D9" s="41">
        <v>0.3</v>
      </c>
      <c r="E9" s="41">
        <v>1</v>
      </c>
      <c r="F9" s="41">
        <v>1</v>
      </c>
      <c r="G9" s="41" t="s">
        <v>178</v>
      </c>
    </row>
    <row r="10" spans="1:7" x14ac:dyDescent="0.25">
      <c r="A10" s="42" t="s">
        <v>160</v>
      </c>
      <c r="B10" s="41">
        <v>15.4</v>
      </c>
      <c r="C10" s="41">
        <v>7.6</v>
      </c>
      <c r="D10" s="41">
        <v>1.6</v>
      </c>
      <c r="E10" s="41">
        <v>2.2000000000000002</v>
      </c>
      <c r="F10" s="41">
        <v>3.7</v>
      </c>
      <c r="G10" s="41">
        <v>0.4</v>
      </c>
    </row>
    <row r="11" spans="1:7" ht="10.5" customHeight="1" x14ac:dyDescent="0.25">
      <c r="A11" s="40" t="s">
        <v>161</v>
      </c>
      <c r="B11" s="41">
        <v>26.4</v>
      </c>
      <c r="C11" s="41">
        <v>18.2</v>
      </c>
      <c r="D11" s="41">
        <v>1.3</v>
      </c>
      <c r="E11" s="41">
        <v>2</v>
      </c>
      <c r="F11" s="41">
        <v>4</v>
      </c>
      <c r="G11" s="41">
        <v>1</v>
      </c>
    </row>
    <row r="12" spans="1:7" ht="10.5" customHeight="1" x14ac:dyDescent="0.25">
      <c r="A12" s="42" t="s">
        <v>162</v>
      </c>
      <c r="B12" s="41">
        <v>18.100000000000001</v>
      </c>
      <c r="C12" s="41">
        <v>12.3</v>
      </c>
      <c r="D12" s="41">
        <v>0.9</v>
      </c>
      <c r="E12" s="41">
        <v>1.5</v>
      </c>
      <c r="F12" s="41">
        <v>2.8</v>
      </c>
      <c r="G12" s="41">
        <v>0.6</v>
      </c>
    </row>
    <row r="13" spans="1:7" ht="10.5" customHeight="1" x14ac:dyDescent="0.25">
      <c r="A13" s="42" t="s">
        <v>163</v>
      </c>
      <c r="B13" s="41">
        <v>8.3000000000000007</v>
      </c>
      <c r="C13" s="41">
        <v>5.9</v>
      </c>
      <c r="D13" s="41">
        <v>0.4</v>
      </c>
      <c r="E13" s="41">
        <v>0.5</v>
      </c>
      <c r="F13" s="41">
        <v>1.2</v>
      </c>
      <c r="G13" s="41">
        <v>0.4</v>
      </c>
    </row>
    <row r="14" spans="1:7" ht="10.5" customHeight="1" x14ac:dyDescent="0.25">
      <c r="A14" s="40" t="s">
        <v>164</v>
      </c>
      <c r="B14" s="41">
        <v>44.4</v>
      </c>
      <c r="C14" s="41">
        <v>28.7</v>
      </c>
      <c r="D14" s="41">
        <v>2.2999999999999998</v>
      </c>
      <c r="E14" s="41">
        <v>2.4</v>
      </c>
      <c r="F14" s="41">
        <v>7.2</v>
      </c>
      <c r="G14" s="41">
        <v>3.9</v>
      </c>
    </row>
    <row r="15" spans="1:7" ht="10.5" customHeight="1" x14ac:dyDescent="0.25">
      <c r="A15" s="42" t="s">
        <v>165</v>
      </c>
      <c r="B15" s="41">
        <v>23.5</v>
      </c>
      <c r="C15" s="41">
        <v>14.4</v>
      </c>
      <c r="D15" s="41">
        <v>1.8</v>
      </c>
      <c r="E15" s="41">
        <v>1.2</v>
      </c>
      <c r="F15" s="41">
        <v>4.0999999999999996</v>
      </c>
      <c r="G15" s="41">
        <v>2</v>
      </c>
    </row>
    <row r="16" spans="1:7" ht="10.5" customHeight="1" x14ac:dyDescent="0.25">
      <c r="A16" s="42" t="s">
        <v>166</v>
      </c>
      <c r="B16" s="41">
        <v>7.2</v>
      </c>
      <c r="C16" s="41">
        <v>5</v>
      </c>
      <c r="D16" s="41">
        <v>0.2</v>
      </c>
      <c r="E16" s="41">
        <v>0.4</v>
      </c>
      <c r="F16" s="41">
        <v>0.8</v>
      </c>
      <c r="G16" s="41">
        <v>0.8</v>
      </c>
    </row>
    <row r="17" spans="1:10" ht="10.5" customHeight="1" x14ac:dyDescent="0.25">
      <c r="A17" s="42" t="s">
        <v>167</v>
      </c>
      <c r="B17" s="41">
        <v>13.8</v>
      </c>
      <c r="C17" s="41">
        <v>9.3000000000000007</v>
      </c>
      <c r="D17" s="41">
        <v>0.3</v>
      </c>
      <c r="E17" s="41">
        <v>0.8</v>
      </c>
      <c r="F17" s="41">
        <v>2.2999999999999998</v>
      </c>
      <c r="G17" s="41">
        <v>1.1000000000000001</v>
      </c>
    </row>
    <row r="18" spans="1:10" ht="10.5" customHeight="1" x14ac:dyDescent="0.25">
      <c r="A18" s="40" t="s">
        <v>168</v>
      </c>
      <c r="B18" s="41">
        <v>26.4</v>
      </c>
      <c r="C18" s="41">
        <v>16.2</v>
      </c>
      <c r="D18" s="41">
        <v>1.6</v>
      </c>
      <c r="E18" s="41">
        <v>1.9</v>
      </c>
      <c r="F18" s="41">
        <v>5.3</v>
      </c>
      <c r="G18" s="41">
        <v>1.4</v>
      </c>
    </row>
    <row r="19" spans="1:10" ht="10.5" customHeight="1" x14ac:dyDescent="0.25">
      <c r="A19" s="42" t="s">
        <v>169</v>
      </c>
      <c r="B19" s="41">
        <v>8.5</v>
      </c>
      <c r="C19" s="41">
        <v>5.6</v>
      </c>
      <c r="D19" s="41">
        <v>0.4</v>
      </c>
      <c r="E19" s="41">
        <v>0.5</v>
      </c>
      <c r="F19" s="41">
        <v>1.3</v>
      </c>
      <c r="G19" s="41">
        <v>0.7</v>
      </c>
    </row>
    <row r="20" spans="1:10" ht="10.5" customHeight="1" x14ac:dyDescent="0.25">
      <c r="A20" s="43" t="s">
        <v>170</v>
      </c>
      <c r="B20" s="41">
        <v>4.2</v>
      </c>
      <c r="C20" s="41">
        <v>2.9</v>
      </c>
      <c r="D20" s="41">
        <v>0.2</v>
      </c>
      <c r="E20" s="41" t="s">
        <v>178</v>
      </c>
      <c r="F20" s="41">
        <v>0.6</v>
      </c>
      <c r="G20" s="41">
        <v>0.2</v>
      </c>
    </row>
    <row r="21" spans="1:10" ht="10.5" customHeight="1" x14ac:dyDescent="0.25">
      <c r="A21" s="43" t="s">
        <v>171</v>
      </c>
      <c r="B21" s="41">
        <v>4.3</v>
      </c>
      <c r="C21" s="41">
        <v>2.8</v>
      </c>
      <c r="D21" s="41">
        <v>0.2</v>
      </c>
      <c r="E21" s="41" t="s">
        <v>178</v>
      </c>
      <c r="F21" s="41">
        <v>0.7</v>
      </c>
      <c r="G21" s="41" t="s">
        <v>178</v>
      </c>
    </row>
    <row r="22" spans="1:10" ht="10.5" customHeight="1" x14ac:dyDescent="0.25">
      <c r="A22" s="42" t="s">
        <v>172</v>
      </c>
      <c r="B22" s="41">
        <v>17.899999999999999</v>
      </c>
      <c r="C22" s="41">
        <v>10.6</v>
      </c>
      <c r="D22" s="41">
        <v>1.1000000000000001</v>
      </c>
      <c r="E22" s="41">
        <v>1.4</v>
      </c>
      <c r="F22" s="41">
        <v>4</v>
      </c>
      <c r="G22" s="41">
        <v>0.8</v>
      </c>
    </row>
    <row r="23" spans="1:10" ht="10.5" customHeight="1" x14ac:dyDescent="0.25">
      <c r="A23" s="44" t="s">
        <v>441</v>
      </c>
      <c r="B23" s="39" t="s">
        <v>3</v>
      </c>
      <c r="C23" s="39" t="s">
        <v>3</v>
      </c>
      <c r="D23" s="39" t="s">
        <v>3</v>
      </c>
      <c r="E23" s="39" t="s">
        <v>3</v>
      </c>
      <c r="F23" s="39" t="s">
        <v>3</v>
      </c>
      <c r="G23" s="39" t="s">
        <v>3</v>
      </c>
    </row>
    <row r="24" spans="1:10" ht="10.5" customHeight="1" x14ac:dyDescent="0.25">
      <c r="A24" s="40" t="s">
        <v>173</v>
      </c>
      <c r="B24" s="41">
        <v>94.7</v>
      </c>
      <c r="C24" s="41">
        <v>55.4</v>
      </c>
      <c r="D24" s="41">
        <v>6.7</v>
      </c>
      <c r="E24" s="41">
        <v>8.8000000000000007</v>
      </c>
      <c r="F24" s="41">
        <v>20.9</v>
      </c>
      <c r="G24" s="41">
        <v>2.9</v>
      </c>
    </row>
    <row r="25" spans="1:10" ht="10.5" customHeight="1" x14ac:dyDescent="0.25">
      <c r="A25" s="42" t="s">
        <v>442</v>
      </c>
      <c r="B25" s="41">
        <v>82.2</v>
      </c>
      <c r="C25" s="41">
        <v>47.5</v>
      </c>
      <c r="D25" s="41">
        <v>6.2</v>
      </c>
      <c r="E25" s="41">
        <v>7.6</v>
      </c>
      <c r="F25" s="41">
        <v>18.600000000000001</v>
      </c>
      <c r="G25" s="41">
        <v>2.4</v>
      </c>
    </row>
    <row r="26" spans="1:10" ht="10.5" customHeight="1" x14ac:dyDescent="0.25">
      <c r="A26" s="42" t="s">
        <v>443</v>
      </c>
      <c r="B26" s="41">
        <v>12.5</v>
      </c>
      <c r="C26" s="41">
        <v>7.9</v>
      </c>
      <c r="D26" s="41">
        <v>0.5</v>
      </c>
      <c r="E26" s="41">
        <v>1.2</v>
      </c>
      <c r="F26" s="41">
        <v>2.2999999999999998</v>
      </c>
      <c r="G26" s="41">
        <v>0.6</v>
      </c>
    </row>
    <row r="27" spans="1:10" s="18" customFormat="1" ht="10.5" customHeight="1" x14ac:dyDescent="0.25">
      <c r="A27" s="40" t="s">
        <v>174</v>
      </c>
      <c r="B27" s="41">
        <v>23.5</v>
      </c>
      <c r="C27" s="41">
        <v>18.5</v>
      </c>
      <c r="D27" s="41">
        <v>0.3</v>
      </c>
      <c r="E27" s="41">
        <v>0.6</v>
      </c>
      <c r="F27" s="41">
        <v>0.2</v>
      </c>
      <c r="G27" s="41">
        <v>3.9</v>
      </c>
    </row>
    <row r="28" spans="1:10" s="18" customFormat="1" ht="10.5" customHeight="1" x14ac:dyDescent="0.25">
      <c r="A28" s="44" t="s">
        <v>444</v>
      </c>
      <c r="B28" s="39" t="s">
        <v>3</v>
      </c>
      <c r="C28" s="39" t="s">
        <v>3</v>
      </c>
      <c r="D28" s="39" t="s">
        <v>3</v>
      </c>
      <c r="E28" s="39" t="s">
        <v>3</v>
      </c>
      <c r="F28" s="39" t="s">
        <v>3</v>
      </c>
      <c r="G28" s="39" t="s">
        <v>3</v>
      </c>
    </row>
    <row r="29" spans="1:10" ht="10.5" customHeight="1" x14ac:dyDescent="0.25">
      <c r="A29" s="40" t="s">
        <v>175</v>
      </c>
      <c r="B29" s="41">
        <v>98.5</v>
      </c>
      <c r="C29" s="41">
        <v>60.1</v>
      </c>
      <c r="D29" s="41">
        <v>6.6</v>
      </c>
      <c r="E29" s="41">
        <v>8.3000000000000007</v>
      </c>
      <c r="F29" s="41">
        <v>19.5</v>
      </c>
      <c r="G29" s="41">
        <v>4</v>
      </c>
    </row>
    <row r="30" spans="1:10" ht="10.5" customHeight="1" x14ac:dyDescent="0.25">
      <c r="A30" s="40" t="s">
        <v>176</v>
      </c>
      <c r="B30" s="41">
        <v>12.3</v>
      </c>
      <c r="C30" s="41">
        <v>8.6</v>
      </c>
      <c r="D30" s="41">
        <v>0.2</v>
      </c>
      <c r="E30" s="41">
        <v>0.6</v>
      </c>
      <c r="F30" s="41">
        <v>1.2</v>
      </c>
      <c r="G30" s="41">
        <v>1.7</v>
      </c>
    </row>
    <row r="31" spans="1:10" ht="14.25" customHeight="1" x14ac:dyDescent="0.25">
      <c r="A31" s="40" t="s">
        <v>445</v>
      </c>
      <c r="B31" s="41">
        <v>7.4</v>
      </c>
      <c r="C31" s="41">
        <v>5.2</v>
      </c>
      <c r="D31" s="41" t="s">
        <v>178</v>
      </c>
      <c r="E31" s="41">
        <v>0.5</v>
      </c>
      <c r="F31" s="41" t="s">
        <v>178</v>
      </c>
      <c r="G31" s="41">
        <v>1.1000000000000001</v>
      </c>
      <c r="H31" s="13"/>
      <c r="I31" s="13"/>
      <c r="J31" s="13"/>
    </row>
    <row r="32" spans="1:10" ht="10.5" customHeight="1" x14ac:dyDescent="0.25">
      <c r="A32" s="44" t="s">
        <v>446</v>
      </c>
      <c r="B32" s="39" t="s">
        <v>3</v>
      </c>
      <c r="C32" s="39" t="s">
        <v>3</v>
      </c>
      <c r="D32" s="39" t="s">
        <v>3</v>
      </c>
      <c r="E32" s="39" t="s">
        <v>3</v>
      </c>
      <c r="F32" s="39" t="s">
        <v>3</v>
      </c>
      <c r="G32" s="39" t="s">
        <v>3</v>
      </c>
      <c r="H32" s="13"/>
      <c r="I32" s="13"/>
      <c r="J32" s="13"/>
    </row>
    <row r="33" spans="1:10" ht="10.5" customHeight="1" x14ac:dyDescent="0.25">
      <c r="A33" s="40" t="s">
        <v>447</v>
      </c>
      <c r="B33" s="41">
        <v>42.5</v>
      </c>
      <c r="C33" s="41">
        <v>27.5</v>
      </c>
      <c r="D33" s="41">
        <v>2.2999999999999998</v>
      </c>
      <c r="E33" s="41">
        <v>4.3</v>
      </c>
      <c r="F33" s="41">
        <v>6.7</v>
      </c>
      <c r="G33" s="41">
        <v>1.8</v>
      </c>
      <c r="H33" s="13"/>
      <c r="I33" s="13"/>
      <c r="J33" s="13"/>
    </row>
    <row r="34" spans="1:10" ht="10.5" customHeight="1" x14ac:dyDescent="0.25">
      <c r="A34" s="40" t="s">
        <v>448</v>
      </c>
      <c r="B34" s="41">
        <v>33.5</v>
      </c>
      <c r="C34" s="41">
        <v>20.100000000000001</v>
      </c>
      <c r="D34" s="41">
        <v>2.4</v>
      </c>
      <c r="E34" s="41">
        <v>2.2999999999999998</v>
      </c>
      <c r="F34" s="41">
        <v>6.3</v>
      </c>
      <c r="G34" s="41">
        <v>2.4</v>
      </c>
      <c r="H34" s="13"/>
      <c r="I34" s="13"/>
      <c r="J34" s="13"/>
    </row>
    <row r="35" spans="1:10" ht="10.5" customHeight="1" x14ac:dyDescent="0.25">
      <c r="A35" s="40" t="s">
        <v>449</v>
      </c>
      <c r="B35" s="41">
        <v>12.7</v>
      </c>
      <c r="C35" s="41">
        <v>7</v>
      </c>
      <c r="D35" s="41">
        <v>1</v>
      </c>
      <c r="E35" s="41">
        <v>1.3</v>
      </c>
      <c r="F35" s="41">
        <v>3.2</v>
      </c>
      <c r="G35" s="41">
        <v>0.3</v>
      </c>
    </row>
    <row r="36" spans="1:10" ht="10.5" customHeight="1" x14ac:dyDescent="0.25">
      <c r="A36" s="40" t="s">
        <v>450</v>
      </c>
      <c r="B36" s="41">
        <v>22.8</v>
      </c>
      <c r="C36" s="41">
        <v>14.6</v>
      </c>
      <c r="D36" s="41">
        <v>1</v>
      </c>
      <c r="E36" s="41">
        <v>1.2</v>
      </c>
      <c r="F36" s="41">
        <v>4.2</v>
      </c>
      <c r="G36" s="41">
        <v>1.8</v>
      </c>
    </row>
    <row r="37" spans="1:10" ht="10.5" customHeight="1" x14ac:dyDescent="0.25">
      <c r="A37" s="40" t="s">
        <v>177</v>
      </c>
      <c r="B37" s="41">
        <v>6.7</v>
      </c>
      <c r="C37" s="41">
        <v>4.8</v>
      </c>
      <c r="D37" s="41">
        <v>0.3</v>
      </c>
      <c r="E37" s="41">
        <v>0.3</v>
      </c>
      <c r="F37" s="41">
        <v>0.8</v>
      </c>
      <c r="G37" s="41">
        <v>0.4</v>
      </c>
    </row>
    <row r="38" spans="1:10" ht="10.5" customHeight="1" x14ac:dyDescent="0.25">
      <c r="A38" s="44" t="s">
        <v>451</v>
      </c>
      <c r="B38" s="39" t="s">
        <v>3</v>
      </c>
      <c r="C38" s="39" t="s">
        <v>3</v>
      </c>
      <c r="D38" s="39" t="s">
        <v>3</v>
      </c>
      <c r="E38" s="39" t="s">
        <v>3</v>
      </c>
      <c r="F38" s="39" t="s">
        <v>3</v>
      </c>
      <c r="G38" s="39" t="s">
        <v>3</v>
      </c>
    </row>
    <row r="39" spans="1:10" ht="10.5" customHeight="1" x14ac:dyDescent="0.25">
      <c r="A39" s="40" t="s">
        <v>452</v>
      </c>
      <c r="B39" s="41">
        <v>20.8</v>
      </c>
      <c r="C39" s="41">
        <v>13.6</v>
      </c>
      <c r="D39" s="41">
        <v>1.1000000000000001</v>
      </c>
      <c r="E39" s="41">
        <v>2.9</v>
      </c>
      <c r="F39" s="41">
        <v>3.1</v>
      </c>
      <c r="G39" s="41" t="s">
        <v>178</v>
      </c>
    </row>
    <row r="40" spans="1:10" ht="10.5" customHeight="1" x14ac:dyDescent="0.25">
      <c r="A40" s="40" t="s">
        <v>179</v>
      </c>
      <c r="B40" s="41">
        <v>12.6</v>
      </c>
      <c r="C40" s="41">
        <v>9.5</v>
      </c>
      <c r="D40" s="41">
        <v>0.8</v>
      </c>
      <c r="E40" s="41">
        <v>1.1000000000000001</v>
      </c>
      <c r="F40" s="41">
        <v>1.1000000000000001</v>
      </c>
      <c r="G40" s="41" t="s">
        <v>178</v>
      </c>
    </row>
    <row r="41" spans="1:10" ht="10.5" customHeight="1" x14ac:dyDescent="0.25">
      <c r="A41" s="40" t="s">
        <v>180</v>
      </c>
      <c r="B41" s="41">
        <v>12.8</v>
      </c>
      <c r="C41" s="41">
        <v>8.3000000000000007</v>
      </c>
      <c r="D41" s="41">
        <v>0.5</v>
      </c>
      <c r="E41" s="41">
        <v>0.9</v>
      </c>
      <c r="F41" s="41">
        <v>2.7</v>
      </c>
      <c r="G41" s="41">
        <v>0.4</v>
      </c>
    </row>
    <row r="42" spans="1:10" s="3" customFormat="1" ht="14.25" customHeight="1" x14ac:dyDescent="0.25">
      <c r="A42" s="40" t="s">
        <v>181</v>
      </c>
      <c r="B42" s="41">
        <v>18.3</v>
      </c>
      <c r="C42" s="41">
        <v>10.3</v>
      </c>
      <c r="D42" s="41">
        <v>1</v>
      </c>
      <c r="E42" s="41">
        <v>1.4</v>
      </c>
      <c r="F42" s="41">
        <v>4</v>
      </c>
      <c r="G42" s="41">
        <v>1.5</v>
      </c>
    </row>
    <row r="43" spans="1:10" s="3" customFormat="1" ht="10.5" customHeight="1" x14ac:dyDescent="0.25">
      <c r="A43" s="40" t="s">
        <v>182</v>
      </c>
      <c r="B43" s="41">
        <v>16</v>
      </c>
      <c r="C43" s="41">
        <v>8.4</v>
      </c>
      <c r="D43" s="41">
        <v>1.3</v>
      </c>
      <c r="E43" s="41">
        <v>1.1000000000000001</v>
      </c>
      <c r="F43" s="41">
        <v>3.8</v>
      </c>
      <c r="G43" s="41">
        <v>1.4</v>
      </c>
    </row>
    <row r="44" spans="1:10" s="3" customFormat="1" ht="10.5" customHeight="1" x14ac:dyDescent="0.25">
      <c r="A44" s="40" t="s">
        <v>183</v>
      </c>
      <c r="B44" s="41">
        <v>16.8</v>
      </c>
      <c r="C44" s="41">
        <v>10.5</v>
      </c>
      <c r="D44" s="41">
        <v>1</v>
      </c>
      <c r="E44" s="41">
        <v>0.9</v>
      </c>
      <c r="F44" s="41">
        <v>2.7</v>
      </c>
      <c r="G44" s="41">
        <v>1.8</v>
      </c>
    </row>
    <row r="45" spans="1:10" s="3" customFormat="1" ht="10.5" customHeight="1" x14ac:dyDescent="0.25">
      <c r="A45" s="40" t="s">
        <v>184</v>
      </c>
      <c r="B45" s="41">
        <v>17</v>
      </c>
      <c r="C45" s="41">
        <v>10.9</v>
      </c>
      <c r="D45" s="41">
        <v>1.1000000000000001</v>
      </c>
      <c r="E45" s="41">
        <v>1</v>
      </c>
      <c r="F45" s="41">
        <v>2.9</v>
      </c>
      <c r="G45" s="41">
        <v>1.2</v>
      </c>
    </row>
    <row r="46" spans="1:10" s="3" customFormat="1" ht="10.5" customHeight="1" x14ac:dyDescent="0.25">
      <c r="A46" s="40" t="s">
        <v>453</v>
      </c>
      <c r="B46" s="41">
        <v>3.8</v>
      </c>
      <c r="C46" s="41">
        <v>2.2999999999999998</v>
      </c>
      <c r="D46" s="41">
        <v>0.3</v>
      </c>
      <c r="E46" s="41" t="s">
        <v>178</v>
      </c>
      <c r="F46" s="41">
        <v>0.9</v>
      </c>
      <c r="G46" s="41">
        <v>0.3</v>
      </c>
    </row>
    <row r="47" spans="1:10" s="3" customFormat="1" ht="10.5" customHeight="1" x14ac:dyDescent="0.25">
      <c r="A47" s="44" t="s">
        <v>454</v>
      </c>
      <c r="B47" s="39" t="s">
        <v>3</v>
      </c>
      <c r="C47" s="39" t="s">
        <v>3</v>
      </c>
      <c r="D47" s="39" t="s">
        <v>3</v>
      </c>
      <c r="E47" s="39" t="s">
        <v>3</v>
      </c>
      <c r="F47" s="39" t="s">
        <v>3</v>
      </c>
      <c r="G47" s="39" t="s">
        <v>3</v>
      </c>
    </row>
    <row r="48" spans="1:10" s="3" customFormat="1" ht="10.5" customHeight="1" x14ac:dyDescent="0.25">
      <c r="A48" s="45" t="s">
        <v>455</v>
      </c>
      <c r="B48" s="41">
        <v>47.5</v>
      </c>
      <c r="C48" s="41">
        <v>45.2</v>
      </c>
      <c r="D48" s="41">
        <v>2.2999999999999998</v>
      </c>
      <c r="E48" s="41" t="s">
        <v>185</v>
      </c>
      <c r="F48" s="41" t="s">
        <v>185</v>
      </c>
      <c r="G48" s="41" t="s">
        <v>185</v>
      </c>
    </row>
    <row r="49" spans="1:7" s="3" customFormat="1" ht="10.5" customHeight="1" x14ac:dyDescent="0.25">
      <c r="A49" s="45" t="s">
        <v>456</v>
      </c>
      <c r="B49" s="41">
        <v>29.5</v>
      </c>
      <c r="C49" s="41">
        <v>25.4</v>
      </c>
      <c r="D49" s="41">
        <v>4.0999999999999996</v>
      </c>
      <c r="E49" s="41" t="s">
        <v>185</v>
      </c>
      <c r="F49" s="41" t="s">
        <v>185</v>
      </c>
      <c r="G49" s="41" t="s">
        <v>185</v>
      </c>
    </row>
    <row r="50" spans="1:7" ht="10.5" customHeight="1" x14ac:dyDescent="0.25">
      <c r="A50" s="45" t="s">
        <v>457</v>
      </c>
      <c r="B50" s="41">
        <v>1.8</v>
      </c>
      <c r="C50" s="41">
        <v>1.2</v>
      </c>
      <c r="D50" s="41">
        <v>0.5</v>
      </c>
      <c r="E50" s="41" t="s">
        <v>185</v>
      </c>
      <c r="F50" s="41" t="s">
        <v>185</v>
      </c>
      <c r="G50" s="41" t="s">
        <v>185</v>
      </c>
    </row>
    <row r="51" spans="1:7" ht="10.5" customHeight="1" x14ac:dyDescent="0.25">
      <c r="A51" s="45" t="s">
        <v>458</v>
      </c>
      <c r="B51" s="41">
        <v>2.1</v>
      </c>
      <c r="C51" s="41">
        <v>2</v>
      </c>
      <c r="D51" s="41" t="s">
        <v>178</v>
      </c>
      <c r="E51" s="41" t="s">
        <v>185</v>
      </c>
      <c r="F51" s="41" t="s">
        <v>185</v>
      </c>
      <c r="G51" s="41" t="s">
        <v>185</v>
      </c>
    </row>
    <row r="52" spans="1:7" ht="10.5" customHeight="1" x14ac:dyDescent="0.25">
      <c r="A52" s="45" t="s">
        <v>459</v>
      </c>
      <c r="B52" s="41">
        <v>37.299999999999997</v>
      </c>
      <c r="C52" s="41" t="s">
        <v>185</v>
      </c>
      <c r="D52" s="41" t="s">
        <v>185</v>
      </c>
      <c r="E52" s="41">
        <v>9.4</v>
      </c>
      <c r="F52" s="41">
        <v>21.1</v>
      </c>
      <c r="G52" s="41">
        <v>6.8</v>
      </c>
    </row>
    <row r="53" spans="1:7" ht="10.5" customHeight="1" x14ac:dyDescent="0.25">
      <c r="A53" s="44" t="s">
        <v>460</v>
      </c>
      <c r="B53" s="46" t="s">
        <v>3</v>
      </c>
      <c r="C53" s="46" t="s">
        <v>3</v>
      </c>
      <c r="D53" s="46" t="s">
        <v>3</v>
      </c>
      <c r="E53" s="46" t="s">
        <v>3</v>
      </c>
      <c r="F53" s="46" t="s">
        <v>3</v>
      </c>
      <c r="G53" s="46" t="s">
        <v>3</v>
      </c>
    </row>
    <row r="54" spans="1:7" ht="10.5" customHeight="1" x14ac:dyDescent="0.25">
      <c r="A54" s="40" t="s">
        <v>461</v>
      </c>
      <c r="B54" s="47">
        <v>40.200000000000003</v>
      </c>
      <c r="C54" s="47">
        <v>27.3</v>
      </c>
      <c r="D54" s="47">
        <v>2</v>
      </c>
      <c r="E54" s="47">
        <v>2.4</v>
      </c>
      <c r="F54" s="47">
        <v>3.3</v>
      </c>
      <c r="G54" s="47">
        <v>5.2</v>
      </c>
    </row>
    <row r="55" spans="1:7" ht="10.5" customHeight="1" x14ac:dyDescent="0.25">
      <c r="A55" s="45" t="s">
        <v>186</v>
      </c>
      <c r="B55" s="47">
        <v>32.9</v>
      </c>
      <c r="C55" s="47">
        <v>18.100000000000001</v>
      </c>
      <c r="D55" s="47">
        <v>2.5</v>
      </c>
      <c r="E55" s="47">
        <v>3.2</v>
      </c>
      <c r="F55" s="47">
        <v>8.6999999999999993</v>
      </c>
      <c r="G55" s="47">
        <v>0.5</v>
      </c>
    </row>
    <row r="56" spans="1:7" ht="10.5" customHeight="1" x14ac:dyDescent="0.25">
      <c r="A56" s="45" t="s">
        <v>187</v>
      </c>
      <c r="B56" s="47">
        <v>18</v>
      </c>
      <c r="C56" s="47">
        <v>12.6</v>
      </c>
      <c r="D56" s="47">
        <v>0.9</v>
      </c>
      <c r="E56" s="47">
        <v>1.6</v>
      </c>
      <c r="F56" s="47">
        <v>2</v>
      </c>
      <c r="G56" s="47">
        <v>0.8</v>
      </c>
    </row>
    <row r="57" spans="1:7" ht="10.5" customHeight="1" x14ac:dyDescent="0.25">
      <c r="A57" s="40" t="s">
        <v>188</v>
      </c>
      <c r="B57" s="47">
        <v>15.3</v>
      </c>
      <c r="C57" s="47">
        <v>9.5</v>
      </c>
      <c r="D57" s="47">
        <v>1.1000000000000001</v>
      </c>
      <c r="E57" s="47">
        <v>1.4</v>
      </c>
      <c r="F57" s="47">
        <v>3.4</v>
      </c>
      <c r="G57" s="47" t="s">
        <v>178</v>
      </c>
    </row>
    <row r="58" spans="1:7" ht="10.5" customHeight="1" x14ac:dyDescent="0.25">
      <c r="A58" s="40" t="s">
        <v>462</v>
      </c>
      <c r="B58" s="47">
        <v>6.7</v>
      </c>
      <c r="C58" s="47">
        <v>2.8</v>
      </c>
      <c r="D58" s="47">
        <v>0.3</v>
      </c>
      <c r="E58" s="47">
        <v>0.5</v>
      </c>
      <c r="F58" s="47">
        <v>3</v>
      </c>
      <c r="G58" s="47" t="s">
        <v>178</v>
      </c>
    </row>
    <row r="59" spans="1:7" ht="10.5" customHeight="1" x14ac:dyDescent="0.25">
      <c r="A59" s="40" t="s">
        <v>463</v>
      </c>
      <c r="B59" s="47">
        <v>3</v>
      </c>
      <c r="C59" s="47">
        <v>2.2000000000000002</v>
      </c>
      <c r="D59" s="47">
        <v>0.2</v>
      </c>
      <c r="E59" s="47" t="s">
        <v>178</v>
      </c>
      <c r="F59" s="47" t="s">
        <v>178</v>
      </c>
      <c r="G59" s="47" t="s">
        <v>178</v>
      </c>
    </row>
    <row r="60" spans="1:7" ht="10.5" customHeight="1" x14ac:dyDescent="0.25">
      <c r="A60" s="40" t="s">
        <v>189</v>
      </c>
      <c r="B60" s="47">
        <v>1.4</v>
      </c>
      <c r="C60" s="47">
        <v>0.9</v>
      </c>
      <c r="D60" s="47" t="s">
        <v>178</v>
      </c>
      <c r="E60" s="47" t="s">
        <v>178</v>
      </c>
      <c r="F60" s="47">
        <v>0.3</v>
      </c>
      <c r="G60" s="47" t="s">
        <v>185</v>
      </c>
    </row>
    <row r="61" spans="1:7" ht="10.5" customHeight="1" x14ac:dyDescent="0.25">
      <c r="A61" s="40" t="s">
        <v>464</v>
      </c>
      <c r="B61" s="47">
        <v>0.7</v>
      </c>
      <c r="C61" s="47">
        <v>0.5</v>
      </c>
      <c r="D61" s="47" t="s">
        <v>178</v>
      </c>
      <c r="E61" s="47" t="s">
        <v>185</v>
      </c>
      <c r="F61" s="47" t="s">
        <v>178</v>
      </c>
      <c r="G61" s="47" t="s">
        <v>178</v>
      </c>
    </row>
    <row r="62" spans="1:7" ht="10.5" customHeight="1" x14ac:dyDescent="0.25">
      <c r="A62" s="44" t="s">
        <v>465</v>
      </c>
      <c r="B62" s="46" t="s">
        <v>3</v>
      </c>
      <c r="C62" s="46" t="s">
        <v>3</v>
      </c>
      <c r="D62" s="46" t="s">
        <v>3</v>
      </c>
      <c r="E62" s="46" t="s">
        <v>3</v>
      </c>
      <c r="F62" s="46" t="s">
        <v>3</v>
      </c>
      <c r="G62" s="46" t="s">
        <v>3</v>
      </c>
    </row>
    <row r="63" spans="1:7" ht="10.5" customHeight="1" x14ac:dyDescent="0.25">
      <c r="A63" s="40" t="s">
        <v>466</v>
      </c>
      <c r="B63" s="47">
        <v>73.099999999999994</v>
      </c>
      <c r="C63" s="47">
        <v>59.3</v>
      </c>
      <c r="D63" s="47">
        <v>5</v>
      </c>
      <c r="E63" s="47">
        <v>6.4</v>
      </c>
      <c r="F63" s="47" t="s">
        <v>185</v>
      </c>
      <c r="G63" s="47">
        <v>2.4</v>
      </c>
    </row>
    <row r="64" spans="1:7" ht="10.5" customHeight="1" x14ac:dyDescent="0.25">
      <c r="A64" s="45" t="s">
        <v>190</v>
      </c>
      <c r="B64" s="47">
        <v>9.8000000000000007</v>
      </c>
      <c r="C64" s="47">
        <v>5.3</v>
      </c>
      <c r="D64" s="47">
        <v>0.3</v>
      </c>
      <c r="E64" s="47">
        <v>0.5</v>
      </c>
      <c r="F64" s="47" t="s">
        <v>185</v>
      </c>
      <c r="G64" s="47">
        <v>3.7</v>
      </c>
    </row>
    <row r="65" spans="1:7" ht="10.5" customHeight="1" x14ac:dyDescent="0.25">
      <c r="A65" s="45" t="s">
        <v>467</v>
      </c>
      <c r="B65" s="47">
        <v>5.4</v>
      </c>
      <c r="C65" s="47">
        <v>3.6</v>
      </c>
      <c r="D65" s="47">
        <v>0.7</v>
      </c>
      <c r="E65" s="47">
        <v>0.8</v>
      </c>
      <c r="F65" s="47" t="s">
        <v>185</v>
      </c>
      <c r="G65" s="47" t="s">
        <v>178</v>
      </c>
    </row>
    <row r="66" spans="1:7" ht="10.5" customHeight="1" x14ac:dyDescent="0.25">
      <c r="A66" s="40" t="s">
        <v>468</v>
      </c>
      <c r="B66" s="47">
        <v>4.4000000000000004</v>
      </c>
      <c r="C66" s="47">
        <v>3</v>
      </c>
      <c r="D66" s="47">
        <v>0.6</v>
      </c>
      <c r="E66" s="47">
        <v>0.7</v>
      </c>
      <c r="F66" s="47" t="s">
        <v>185</v>
      </c>
      <c r="G66" s="47" t="s">
        <v>178</v>
      </c>
    </row>
    <row r="67" spans="1:7" ht="10.5" customHeight="1" x14ac:dyDescent="0.25">
      <c r="A67" s="40" t="s">
        <v>469</v>
      </c>
      <c r="B67" s="47">
        <v>1.8</v>
      </c>
      <c r="C67" s="47">
        <v>1.3</v>
      </c>
      <c r="D67" s="47" t="s">
        <v>178</v>
      </c>
      <c r="E67" s="47">
        <v>0.5</v>
      </c>
      <c r="F67" s="47" t="s">
        <v>185</v>
      </c>
      <c r="G67" s="47" t="s">
        <v>185</v>
      </c>
    </row>
    <row r="68" spans="1:7" ht="10.5" customHeight="1" x14ac:dyDescent="0.25">
      <c r="A68" s="40" t="s">
        <v>470</v>
      </c>
      <c r="B68" s="47">
        <v>1.2</v>
      </c>
      <c r="C68" s="47">
        <v>0.7</v>
      </c>
      <c r="D68" s="47" t="s">
        <v>178</v>
      </c>
      <c r="E68" s="47" t="s">
        <v>178</v>
      </c>
      <c r="F68" s="47" t="s">
        <v>185</v>
      </c>
      <c r="G68" s="47" t="s">
        <v>178</v>
      </c>
    </row>
    <row r="69" spans="1:7" ht="10.5" customHeight="1" x14ac:dyDescent="0.25">
      <c r="A69" s="40" t="s">
        <v>464</v>
      </c>
      <c r="B69" s="47">
        <v>1.3</v>
      </c>
      <c r="C69" s="47">
        <v>0.7</v>
      </c>
      <c r="D69" s="47">
        <v>0.3</v>
      </c>
      <c r="E69" s="47" t="s">
        <v>178</v>
      </c>
      <c r="F69" s="47" t="s">
        <v>185</v>
      </c>
      <c r="G69" s="47" t="s">
        <v>178</v>
      </c>
    </row>
    <row r="70" spans="1:7" ht="10.5" customHeight="1" x14ac:dyDescent="0.25">
      <c r="A70" s="40" t="s">
        <v>471</v>
      </c>
      <c r="B70" s="47">
        <v>21.1</v>
      </c>
      <c r="C70" s="47" t="s">
        <v>185</v>
      </c>
      <c r="D70" s="47" t="s">
        <v>185</v>
      </c>
      <c r="E70" s="47" t="s">
        <v>185</v>
      </c>
      <c r="F70" s="47">
        <v>21.1</v>
      </c>
      <c r="G70" s="47" t="s">
        <v>185</v>
      </c>
    </row>
    <row r="71" spans="1:7" ht="10.5" customHeight="1" x14ac:dyDescent="0.25">
      <c r="A71" s="44" t="s">
        <v>472</v>
      </c>
      <c r="B71" s="46" t="s">
        <v>3</v>
      </c>
      <c r="C71" s="46" t="s">
        <v>3</v>
      </c>
      <c r="D71" s="46" t="s">
        <v>3</v>
      </c>
      <c r="E71" s="46" t="s">
        <v>3</v>
      </c>
      <c r="F71" s="46" t="s">
        <v>3</v>
      </c>
      <c r="G71" s="46" t="s">
        <v>3</v>
      </c>
    </row>
    <row r="72" spans="1:7" ht="10.5" customHeight="1" x14ac:dyDescent="0.25">
      <c r="A72" s="48" t="s">
        <v>194</v>
      </c>
      <c r="B72" s="47">
        <v>5.3</v>
      </c>
      <c r="C72" s="47" t="s">
        <v>178</v>
      </c>
      <c r="D72" s="47" t="s">
        <v>178</v>
      </c>
      <c r="E72" s="47">
        <v>1</v>
      </c>
      <c r="F72" s="47">
        <v>4.2</v>
      </c>
      <c r="G72" s="47" t="s">
        <v>178</v>
      </c>
    </row>
    <row r="73" spans="1:7" ht="10.5" customHeight="1" x14ac:dyDescent="0.25">
      <c r="A73" s="48">
        <v>3</v>
      </c>
      <c r="B73" s="47">
        <v>9</v>
      </c>
      <c r="C73" s="47">
        <v>0.9</v>
      </c>
      <c r="D73" s="47">
        <v>0.5</v>
      </c>
      <c r="E73" s="47">
        <v>2</v>
      </c>
      <c r="F73" s="47">
        <v>5.2</v>
      </c>
      <c r="G73" s="47">
        <v>0.4</v>
      </c>
    </row>
    <row r="74" spans="1:7" ht="10.5" customHeight="1" x14ac:dyDescent="0.25">
      <c r="A74" s="48">
        <v>4</v>
      </c>
      <c r="B74" s="47">
        <v>16.8</v>
      </c>
      <c r="C74" s="47">
        <v>4.0999999999999996</v>
      </c>
      <c r="D74" s="47">
        <v>1.5</v>
      </c>
      <c r="E74" s="47">
        <v>3</v>
      </c>
      <c r="F74" s="47">
        <v>6.9</v>
      </c>
      <c r="G74" s="47">
        <v>1.3</v>
      </c>
    </row>
    <row r="75" spans="1:7" ht="10.5" customHeight="1" x14ac:dyDescent="0.25">
      <c r="A75" s="48">
        <v>5</v>
      </c>
      <c r="B75" s="47">
        <v>19.399999999999999</v>
      </c>
      <c r="C75" s="47">
        <v>10.4</v>
      </c>
      <c r="D75" s="47">
        <v>1.7</v>
      </c>
      <c r="E75" s="47">
        <v>2.2000000000000002</v>
      </c>
      <c r="F75" s="47">
        <v>3.3</v>
      </c>
      <c r="G75" s="47">
        <v>1.8</v>
      </c>
    </row>
    <row r="76" spans="1:7" ht="10.5" customHeight="1" x14ac:dyDescent="0.25">
      <c r="A76" s="48">
        <v>6</v>
      </c>
      <c r="B76" s="47">
        <v>22.2</v>
      </c>
      <c r="C76" s="47">
        <v>17</v>
      </c>
      <c r="D76" s="47">
        <v>1.5</v>
      </c>
      <c r="E76" s="47">
        <v>0.9</v>
      </c>
      <c r="F76" s="47">
        <v>1.2</v>
      </c>
      <c r="G76" s="47">
        <v>1.6</v>
      </c>
    </row>
    <row r="77" spans="1:7" ht="10.5" customHeight="1" x14ac:dyDescent="0.25">
      <c r="A77" s="48">
        <v>7</v>
      </c>
      <c r="B77" s="47">
        <v>16.899999999999999</v>
      </c>
      <c r="C77" s="47">
        <v>14.4</v>
      </c>
      <c r="D77" s="47">
        <v>0.9</v>
      </c>
      <c r="E77" s="47" t="s">
        <v>178</v>
      </c>
      <c r="F77" s="47">
        <v>0.3</v>
      </c>
      <c r="G77" s="47">
        <v>1</v>
      </c>
    </row>
    <row r="78" spans="1:7" ht="10.5" customHeight="1" x14ac:dyDescent="0.25">
      <c r="A78" s="48">
        <v>8</v>
      </c>
      <c r="B78" s="47">
        <v>12.6</v>
      </c>
      <c r="C78" s="47">
        <v>11.5</v>
      </c>
      <c r="D78" s="47">
        <v>0.6</v>
      </c>
      <c r="E78" s="47" t="s">
        <v>178</v>
      </c>
      <c r="F78" s="47" t="s">
        <v>178</v>
      </c>
      <c r="G78" s="47">
        <v>0.3</v>
      </c>
    </row>
    <row r="79" spans="1:7" ht="10.5" customHeight="1" x14ac:dyDescent="0.25">
      <c r="A79" s="48" t="s">
        <v>473</v>
      </c>
      <c r="B79" s="47">
        <v>16</v>
      </c>
      <c r="C79" s="47">
        <v>15.3</v>
      </c>
      <c r="D79" s="47">
        <v>0.3</v>
      </c>
      <c r="E79" s="47" t="s">
        <v>178</v>
      </c>
      <c r="F79" s="47" t="s">
        <v>178</v>
      </c>
      <c r="G79" s="47">
        <v>0.3</v>
      </c>
    </row>
    <row r="80" spans="1:7" ht="10.5" customHeight="1" x14ac:dyDescent="0.25">
      <c r="A80" s="44" t="s">
        <v>474</v>
      </c>
      <c r="B80" s="44" t="s">
        <v>3</v>
      </c>
      <c r="C80" s="44" t="s">
        <v>3</v>
      </c>
      <c r="D80" s="44" t="s">
        <v>3</v>
      </c>
      <c r="E80" s="44" t="s">
        <v>3</v>
      </c>
      <c r="F80" s="44" t="s">
        <v>3</v>
      </c>
      <c r="G80" s="44" t="s">
        <v>3</v>
      </c>
    </row>
    <row r="81" spans="1:7" ht="10.5" customHeight="1" x14ac:dyDescent="0.25">
      <c r="A81" s="48">
        <v>0</v>
      </c>
      <c r="B81" s="47">
        <v>3.2</v>
      </c>
      <c r="C81" s="47" t="s">
        <v>178</v>
      </c>
      <c r="D81" s="47" t="s">
        <v>178</v>
      </c>
      <c r="E81" s="47">
        <v>0.7</v>
      </c>
      <c r="F81" s="47">
        <v>2.4</v>
      </c>
      <c r="G81" s="47" t="s">
        <v>178</v>
      </c>
    </row>
    <row r="82" spans="1:7" ht="10.5" customHeight="1" x14ac:dyDescent="0.25">
      <c r="A82" s="48">
        <v>1</v>
      </c>
      <c r="B82" s="47">
        <v>11.7</v>
      </c>
      <c r="C82" s="47">
        <v>1.2</v>
      </c>
      <c r="D82" s="47">
        <v>0.3</v>
      </c>
      <c r="E82" s="47">
        <v>2.5</v>
      </c>
      <c r="F82" s="47">
        <v>7.4</v>
      </c>
      <c r="G82" s="47">
        <v>0.3</v>
      </c>
    </row>
    <row r="83" spans="1:7" ht="10.5" customHeight="1" x14ac:dyDescent="0.25">
      <c r="A83" s="48">
        <v>2</v>
      </c>
      <c r="B83" s="47">
        <v>29.8</v>
      </c>
      <c r="C83" s="47">
        <v>10.3</v>
      </c>
      <c r="D83" s="47">
        <v>3.2</v>
      </c>
      <c r="E83" s="47">
        <v>4.7</v>
      </c>
      <c r="F83" s="47">
        <v>9.1999999999999993</v>
      </c>
      <c r="G83" s="47">
        <v>2.4</v>
      </c>
    </row>
    <row r="84" spans="1:7" ht="10.5" customHeight="1" x14ac:dyDescent="0.25">
      <c r="A84" s="48">
        <v>3</v>
      </c>
      <c r="B84" s="47">
        <v>47.6</v>
      </c>
      <c r="C84" s="47">
        <v>38.1</v>
      </c>
      <c r="D84" s="47">
        <v>2.9</v>
      </c>
      <c r="E84" s="47">
        <v>1.4</v>
      </c>
      <c r="F84" s="47">
        <v>1.8</v>
      </c>
      <c r="G84" s="47">
        <v>3.5</v>
      </c>
    </row>
    <row r="85" spans="1:7" ht="10.5" customHeight="1" x14ac:dyDescent="0.25">
      <c r="A85" s="48">
        <v>4</v>
      </c>
      <c r="B85" s="47">
        <v>20.5</v>
      </c>
      <c r="C85" s="47">
        <v>19.100000000000001</v>
      </c>
      <c r="D85" s="47">
        <v>0.5</v>
      </c>
      <c r="E85" s="47" t="s">
        <v>178</v>
      </c>
      <c r="F85" s="47">
        <v>0.4</v>
      </c>
      <c r="G85" s="47">
        <v>0.4</v>
      </c>
    </row>
    <row r="86" spans="1:7" ht="10.5" customHeight="1" x14ac:dyDescent="0.25">
      <c r="A86" s="48" t="s">
        <v>475</v>
      </c>
      <c r="B86" s="47">
        <v>5.3</v>
      </c>
      <c r="C86" s="47">
        <v>5.0999999999999996</v>
      </c>
      <c r="D86" s="47" t="s">
        <v>178</v>
      </c>
      <c r="E86" s="47" t="s">
        <v>178</v>
      </c>
      <c r="F86" s="47" t="s">
        <v>185</v>
      </c>
      <c r="G86" s="47" t="s">
        <v>178</v>
      </c>
    </row>
    <row r="87" spans="1:7" ht="10.5" customHeight="1" x14ac:dyDescent="0.25">
      <c r="A87" s="44" t="s">
        <v>476</v>
      </c>
      <c r="B87" s="46" t="s">
        <v>3</v>
      </c>
      <c r="C87" s="46" t="s">
        <v>3</v>
      </c>
      <c r="D87" s="46" t="s">
        <v>3</v>
      </c>
      <c r="E87" s="46" t="s">
        <v>3</v>
      </c>
      <c r="F87" s="46" t="s">
        <v>3</v>
      </c>
      <c r="G87" s="46" t="s">
        <v>3</v>
      </c>
    </row>
    <row r="88" spans="1:7" ht="10.5" customHeight="1" x14ac:dyDescent="0.25">
      <c r="A88" s="48">
        <v>1</v>
      </c>
      <c r="B88" s="47">
        <v>10.3</v>
      </c>
      <c r="C88" s="47">
        <v>2.1</v>
      </c>
      <c r="D88" s="47">
        <v>0.5</v>
      </c>
      <c r="E88" s="47">
        <v>1.6</v>
      </c>
      <c r="F88" s="47">
        <v>5.6</v>
      </c>
      <c r="G88" s="47">
        <v>0.5</v>
      </c>
    </row>
    <row r="89" spans="1:7" ht="10.5" customHeight="1" x14ac:dyDescent="0.25">
      <c r="A89" s="48">
        <v>2</v>
      </c>
      <c r="B89" s="47">
        <v>31</v>
      </c>
      <c r="C89" s="47">
        <v>11.3</v>
      </c>
      <c r="D89" s="47">
        <v>2.2999999999999998</v>
      </c>
      <c r="E89" s="47">
        <v>4.4000000000000004</v>
      </c>
      <c r="F89" s="47">
        <v>10.5</v>
      </c>
      <c r="G89" s="47">
        <v>2.5</v>
      </c>
    </row>
    <row r="90" spans="1:7" ht="10.5" customHeight="1" x14ac:dyDescent="0.25">
      <c r="A90" s="48">
        <v>3</v>
      </c>
      <c r="B90" s="47">
        <v>32.1</v>
      </c>
      <c r="C90" s="47">
        <v>21.8</v>
      </c>
      <c r="D90" s="47">
        <v>2.1</v>
      </c>
      <c r="E90" s="47">
        <v>2.4</v>
      </c>
      <c r="F90" s="47">
        <v>3.9</v>
      </c>
      <c r="G90" s="47">
        <v>1.9</v>
      </c>
    </row>
    <row r="91" spans="1:7" ht="10.5" customHeight="1" x14ac:dyDescent="0.25">
      <c r="A91" s="48">
        <v>4</v>
      </c>
      <c r="B91" s="47">
        <v>22.5</v>
      </c>
      <c r="C91" s="47">
        <v>18.399999999999999</v>
      </c>
      <c r="D91" s="47">
        <v>1.4</v>
      </c>
      <c r="E91" s="47">
        <v>0.9</v>
      </c>
      <c r="F91" s="47">
        <v>0.8</v>
      </c>
      <c r="G91" s="47">
        <v>1.1000000000000001</v>
      </c>
    </row>
    <row r="92" spans="1:7" ht="10.5" customHeight="1" x14ac:dyDescent="0.25">
      <c r="A92" s="48" t="s">
        <v>475</v>
      </c>
      <c r="B92" s="47">
        <v>22.4</v>
      </c>
      <c r="C92" s="47">
        <v>20.3</v>
      </c>
      <c r="D92" s="47">
        <v>0.8</v>
      </c>
      <c r="E92" s="47" t="s">
        <v>178</v>
      </c>
      <c r="F92" s="47">
        <v>0.4</v>
      </c>
      <c r="G92" s="47">
        <v>0.7</v>
      </c>
    </row>
    <row r="93" spans="1:7" ht="10.5" customHeight="1" x14ac:dyDescent="0.25">
      <c r="A93" s="44" t="s">
        <v>477</v>
      </c>
      <c r="B93" s="46" t="s">
        <v>3</v>
      </c>
      <c r="C93" s="46" t="s">
        <v>3</v>
      </c>
      <c r="D93" s="46" t="s">
        <v>3</v>
      </c>
      <c r="E93" s="46" t="s">
        <v>3</v>
      </c>
      <c r="F93" s="46" t="s">
        <v>3</v>
      </c>
      <c r="G93" s="46" t="s">
        <v>3</v>
      </c>
    </row>
    <row r="94" spans="1:7" ht="10.5" customHeight="1" x14ac:dyDescent="0.25">
      <c r="A94" s="48">
        <v>0</v>
      </c>
      <c r="B94" s="47" t="s">
        <v>178</v>
      </c>
      <c r="C94" s="47" t="s">
        <v>178</v>
      </c>
      <c r="D94" s="47" t="s">
        <v>178</v>
      </c>
      <c r="E94" s="47" t="s">
        <v>185</v>
      </c>
      <c r="F94" s="47" t="s">
        <v>178</v>
      </c>
      <c r="G94" s="47" t="s">
        <v>185</v>
      </c>
    </row>
    <row r="95" spans="1:7" ht="10.5" customHeight="1" x14ac:dyDescent="0.25">
      <c r="A95" s="48">
        <v>1</v>
      </c>
      <c r="B95" s="47">
        <v>53.1</v>
      </c>
      <c r="C95" s="47">
        <v>23.6</v>
      </c>
      <c r="D95" s="47">
        <v>3.3</v>
      </c>
      <c r="E95" s="47">
        <v>7.8</v>
      </c>
      <c r="F95" s="47">
        <v>16</v>
      </c>
      <c r="G95" s="47">
        <v>2.5</v>
      </c>
    </row>
    <row r="96" spans="1:7" ht="10.5" customHeight="1" x14ac:dyDescent="0.25">
      <c r="A96" s="48">
        <v>2</v>
      </c>
      <c r="B96" s="47">
        <v>52.1</v>
      </c>
      <c r="C96" s="47">
        <v>38.4</v>
      </c>
      <c r="D96" s="47">
        <v>3.1</v>
      </c>
      <c r="E96" s="47">
        <v>1.6</v>
      </c>
      <c r="F96" s="47">
        <v>4.8</v>
      </c>
      <c r="G96" s="47">
        <v>4.0999999999999996</v>
      </c>
    </row>
    <row r="97" spans="1:7" ht="10.5" customHeight="1" x14ac:dyDescent="0.25">
      <c r="A97" s="48" t="s">
        <v>478</v>
      </c>
      <c r="B97" s="47">
        <v>12.9</v>
      </c>
      <c r="C97" s="47">
        <v>11.8</v>
      </c>
      <c r="D97" s="47">
        <v>0.6</v>
      </c>
      <c r="E97" s="47" t="s">
        <v>178</v>
      </c>
      <c r="F97" s="47" t="s">
        <v>178</v>
      </c>
      <c r="G97" s="47" t="s">
        <v>178</v>
      </c>
    </row>
    <row r="98" spans="1:7" ht="10.5" customHeight="1" x14ac:dyDescent="0.25">
      <c r="A98" s="44" t="s">
        <v>479</v>
      </c>
      <c r="B98" s="46" t="s">
        <v>3</v>
      </c>
      <c r="C98" s="46" t="s">
        <v>3</v>
      </c>
      <c r="D98" s="46" t="s">
        <v>3</v>
      </c>
      <c r="E98" s="46" t="s">
        <v>3</v>
      </c>
      <c r="F98" s="46" t="s">
        <v>3</v>
      </c>
      <c r="G98" s="46" t="s">
        <v>3</v>
      </c>
    </row>
    <row r="99" spans="1:7" ht="10.5" customHeight="1" x14ac:dyDescent="0.25">
      <c r="A99" s="48">
        <v>0</v>
      </c>
      <c r="B99" s="47">
        <v>85</v>
      </c>
      <c r="C99" s="47">
        <v>47.7</v>
      </c>
      <c r="D99" s="47">
        <v>3.8</v>
      </c>
      <c r="E99" s="47">
        <v>8.4</v>
      </c>
      <c r="F99" s="47">
        <v>19.2</v>
      </c>
      <c r="G99" s="47">
        <v>5.9</v>
      </c>
    </row>
    <row r="100" spans="1:7" ht="10.5" customHeight="1" x14ac:dyDescent="0.25">
      <c r="A100" s="48">
        <v>1</v>
      </c>
      <c r="B100" s="47">
        <v>31.1</v>
      </c>
      <c r="C100" s="47">
        <v>24.2</v>
      </c>
      <c r="D100" s="47">
        <v>3.1</v>
      </c>
      <c r="E100" s="47">
        <v>1</v>
      </c>
      <c r="F100" s="47">
        <v>2</v>
      </c>
      <c r="G100" s="47">
        <v>0.8</v>
      </c>
    </row>
    <row r="101" spans="1:7" ht="10.5" customHeight="1" x14ac:dyDescent="0.25">
      <c r="A101" s="48" t="s">
        <v>480</v>
      </c>
      <c r="B101" s="47">
        <v>2.2000000000000002</v>
      </c>
      <c r="C101" s="47">
        <v>2</v>
      </c>
      <c r="D101" s="47" t="s">
        <v>178</v>
      </c>
      <c r="E101" s="47" t="s">
        <v>185</v>
      </c>
      <c r="F101" s="47" t="s">
        <v>185</v>
      </c>
      <c r="G101" s="47" t="s">
        <v>178</v>
      </c>
    </row>
    <row r="102" spans="1:7" ht="10.5" customHeight="1" x14ac:dyDescent="0.25">
      <c r="A102" s="44" t="s">
        <v>191</v>
      </c>
      <c r="B102" s="46" t="s">
        <v>3</v>
      </c>
      <c r="C102" s="46" t="s">
        <v>3</v>
      </c>
      <c r="D102" s="46" t="s">
        <v>3</v>
      </c>
      <c r="E102" s="46" t="s">
        <v>3</v>
      </c>
      <c r="F102" s="46" t="s">
        <v>3</v>
      </c>
      <c r="G102" s="46" t="s">
        <v>3</v>
      </c>
    </row>
    <row r="103" spans="1:7" ht="10.5" customHeight="1" x14ac:dyDescent="0.25">
      <c r="A103" s="40" t="s">
        <v>196</v>
      </c>
      <c r="B103" s="47">
        <v>35.200000000000003</v>
      </c>
      <c r="C103" s="47">
        <v>32.4</v>
      </c>
      <c r="D103" s="47">
        <v>2.8</v>
      </c>
      <c r="E103" s="47" t="s">
        <v>185</v>
      </c>
      <c r="F103" s="47" t="s">
        <v>185</v>
      </c>
      <c r="G103" s="47" t="s">
        <v>185</v>
      </c>
    </row>
    <row r="104" spans="1:7" ht="10.5" customHeight="1" x14ac:dyDescent="0.25">
      <c r="A104" s="42" t="s">
        <v>481</v>
      </c>
      <c r="B104" s="47">
        <v>20.6</v>
      </c>
      <c r="C104" s="47">
        <v>18.7</v>
      </c>
      <c r="D104" s="47">
        <v>1.9</v>
      </c>
      <c r="E104" s="47" t="s">
        <v>185</v>
      </c>
      <c r="F104" s="47" t="s">
        <v>185</v>
      </c>
      <c r="G104" s="47" t="s">
        <v>185</v>
      </c>
    </row>
    <row r="105" spans="1:7" ht="10.5" customHeight="1" x14ac:dyDescent="0.25">
      <c r="A105" s="42" t="s">
        <v>482</v>
      </c>
      <c r="B105" s="47">
        <v>14.6</v>
      </c>
      <c r="C105" s="47">
        <v>13.7</v>
      </c>
      <c r="D105" s="47">
        <v>0.9</v>
      </c>
      <c r="E105" s="47" t="s">
        <v>185</v>
      </c>
      <c r="F105" s="47" t="s">
        <v>185</v>
      </c>
      <c r="G105" s="47" t="s">
        <v>185</v>
      </c>
    </row>
    <row r="106" spans="1:7" ht="10.5" customHeight="1" x14ac:dyDescent="0.25">
      <c r="A106" s="48" t="s">
        <v>197</v>
      </c>
      <c r="B106" s="47">
        <v>45.7</v>
      </c>
      <c r="C106" s="47">
        <v>41.5</v>
      </c>
      <c r="D106" s="47">
        <v>4.2</v>
      </c>
      <c r="E106" s="47" t="s">
        <v>185</v>
      </c>
      <c r="F106" s="47" t="s">
        <v>185</v>
      </c>
      <c r="G106" s="47" t="s">
        <v>185</v>
      </c>
    </row>
    <row r="107" spans="1:7" ht="10.5" customHeight="1" x14ac:dyDescent="0.25">
      <c r="A107" s="48" t="s">
        <v>459</v>
      </c>
      <c r="B107" s="47">
        <v>37.299999999999997</v>
      </c>
      <c r="C107" s="47" t="s">
        <v>185</v>
      </c>
      <c r="D107" s="47" t="s">
        <v>185</v>
      </c>
      <c r="E107" s="47">
        <v>9.4</v>
      </c>
      <c r="F107" s="47">
        <v>21.1</v>
      </c>
      <c r="G107" s="47">
        <v>6.8</v>
      </c>
    </row>
    <row r="108" spans="1:7" ht="10.5" customHeight="1" x14ac:dyDescent="0.25">
      <c r="A108" s="44" t="s">
        <v>483</v>
      </c>
      <c r="B108" s="46" t="s">
        <v>3</v>
      </c>
      <c r="C108" s="46" t="s">
        <v>3</v>
      </c>
      <c r="D108" s="46" t="s">
        <v>3</v>
      </c>
      <c r="E108" s="46" t="s">
        <v>3</v>
      </c>
      <c r="F108" s="46" t="s">
        <v>3</v>
      </c>
      <c r="G108" s="46" t="s">
        <v>3</v>
      </c>
    </row>
    <row r="109" spans="1:7" ht="10.5" customHeight="1" x14ac:dyDescent="0.25">
      <c r="A109" s="40" t="s">
        <v>196</v>
      </c>
      <c r="B109" s="47">
        <v>45.3</v>
      </c>
      <c r="C109" s="47">
        <v>42.8</v>
      </c>
      <c r="D109" s="47">
        <v>2.6</v>
      </c>
      <c r="E109" s="47" t="s">
        <v>185</v>
      </c>
      <c r="F109" s="47" t="s">
        <v>185</v>
      </c>
      <c r="G109" s="47" t="s">
        <v>185</v>
      </c>
    </row>
    <row r="110" spans="1:7" ht="10.5" customHeight="1" x14ac:dyDescent="0.25">
      <c r="A110" s="42" t="s">
        <v>484</v>
      </c>
      <c r="B110" s="47">
        <v>7.5</v>
      </c>
      <c r="C110" s="47">
        <v>7</v>
      </c>
      <c r="D110" s="47">
        <v>0.5</v>
      </c>
      <c r="E110" s="47" t="s">
        <v>185</v>
      </c>
      <c r="F110" s="47" t="s">
        <v>185</v>
      </c>
      <c r="G110" s="47" t="s">
        <v>185</v>
      </c>
    </row>
    <row r="111" spans="1:7" ht="10.5" customHeight="1" x14ac:dyDescent="0.25">
      <c r="A111" s="42" t="s">
        <v>485</v>
      </c>
      <c r="B111" s="47">
        <v>37.9</v>
      </c>
      <c r="C111" s="47">
        <v>35.799999999999997</v>
      </c>
      <c r="D111" s="47">
        <v>2.1</v>
      </c>
      <c r="E111" s="47" t="s">
        <v>185</v>
      </c>
      <c r="F111" s="47" t="s">
        <v>185</v>
      </c>
      <c r="G111" s="47" t="s">
        <v>185</v>
      </c>
    </row>
    <row r="112" spans="1:7" ht="10.5" customHeight="1" x14ac:dyDescent="0.25">
      <c r="A112" s="45" t="s">
        <v>197</v>
      </c>
      <c r="B112" s="47">
        <v>35.5</v>
      </c>
      <c r="C112" s="47">
        <v>31.1</v>
      </c>
      <c r="D112" s="47">
        <v>4.4000000000000004</v>
      </c>
      <c r="E112" s="47" t="s">
        <v>185</v>
      </c>
      <c r="F112" s="47" t="s">
        <v>185</v>
      </c>
      <c r="G112" s="47" t="s">
        <v>185</v>
      </c>
    </row>
    <row r="113" spans="1:7" ht="10.5" customHeight="1" x14ac:dyDescent="0.25">
      <c r="A113" s="48" t="s">
        <v>459</v>
      </c>
      <c r="B113" s="47">
        <v>37.299999999999997</v>
      </c>
      <c r="C113" s="47" t="s">
        <v>185</v>
      </c>
      <c r="D113" s="47" t="s">
        <v>185</v>
      </c>
      <c r="E113" s="47">
        <v>9.4</v>
      </c>
      <c r="F113" s="47">
        <v>21.1</v>
      </c>
      <c r="G113" s="47">
        <v>6.8</v>
      </c>
    </row>
    <row r="114" spans="1:7" ht="10.5" customHeight="1" x14ac:dyDescent="0.25">
      <c r="A114" s="44" t="s">
        <v>486</v>
      </c>
      <c r="B114" s="46" t="s">
        <v>3</v>
      </c>
      <c r="C114" s="46" t="s">
        <v>3</v>
      </c>
      <c r="D114" s="46" t="s">
        <v>3</v>
      </c>
      <c r="E114" s="46" t="s">
        <v>3</v>
      </c>
      <c r="F114" s="46" t="s">
        <v>3</v>
      </c>
      <c r="G114" s="46" t="s">
        <v>3</v>
      </c>
    </row>
    <row r="115" spans="1:7" ht="10.5" customHeight="1" x14ac:dyDescent="0.25">
      <c r="A115" s="40" t="s">
        <v>196</v>
      </c>
      <c r="B115" s="47">
        <v>46.9</v>
      </c>
      <c r="C115" s="47">
        <v>43.8</v>
      </c>
      <c r="D115" s="47">
        <v>3.1</v>
      </c>
      <c r="E115" s="47" t="s">
        <v>185</v>
      </c>
      <c r="F115" s="47" t="s">
        <v>185</v>
      </c>
      <c r="G115" s="47" t="s">
        <v>185</v>
      </c>
    </row>
    <row r="116" spans="1:7" ht="10.5" customHeight="1" x14ac:dyDescent="0.25">
      <c r="A116" s="42" t="s">
        <v>487</v>
      </c>
      <c r="B116" s="47">
        <v>11.4</v>
      </c>
      <c r="C116" s="47">
        <v>9.9</v>
      </c>
      <c r="D116" s="47">
        <v>1.5</v>
      </c>
      <c r="E116" s="47" t="s">
        <v>185</v>
      </c>
      <c r="F116" s="47" t="s">
        <v>185</v>
      </c>
      <c r="G116" s="47" t="s">
        <v>185</v>
      </c>
    </row>
    <row r="117" spans="1:7" ht="10.5" customHeight="1" x14ac:dyDescent="0.25">
      <c r="A117" s="42" t="s">
        <v>488</v>
      </c>
      <c r="B117" s="47">
        <v>30.3</v>
      </c>
      <c r="C117" s="47">
        <v>28.7</v>
      </c>
      <c r="D117" s="47">
        <v>1.6</v>
      </c>
      <c r="E117" s="47" t="s">
        <v>185</v>
      </c>
      <c r="F117" s="47" t="s">
        <v>185</v>
      </c>
      <c r="G117" s="47" t="s">
        <v>185</v>
      </c>
    </row>
    <row r="118" spans="1:7" ht="10.5" customHeight="1" x14ac:dyDescent="0.25">
      <c r="A118" s="42" t="s">
        <v>489</v>
      </c>
      <c r="B118" s="47">
        <v>5.2</v>
      </c>
      <c r="C118" s="47">
        <v>5.2</v>
      </c>
      <c r="D118" s="47" t="s">
        <v>178</v>
      </c>
      <c r="E118" s="47" t="s">
        <v>185</v>
      </c>
      <c r="F118" s="47" t="s">
        <v>185</v>
      </c>
      <c r="G118" s="47" t="s">
        <v>185</v>
      </c>
    </row>
    <row r="119" spans="1:7" ht="10.5" customHeight="1" x14ac:dyDescent="0.25">
      <c r="A119" s="45" t="s">
        <v>197</v>
      </c>
      <c r="B119" s="41">
        <v>34</v>
      </c>
      <c r="C119" s="41">
        <v>30</v>
      </c>
      <c r="D119" s="41">
        <v>4</v>
      </c>
      <c r="E119" s="41" t="s">
        <v>185</v>
      </c>
      <c r="F119" s="41" t="s">
        <v>185</v>
      </c>
      <c r="G119" s="41" t="s">
        <v>185</v>
      </c>
    </row>
    <row r="120" spans="1:7" ht="10.5" customHeight="1" x14ac:dyDescent="0.25">
      <c r="A120" s="48" t="s">
        <v>459</v>
      </c>
      <c r="B120" s="41">
        <v>37.299999999999997</v>
      </c>
      <c r="C120" s="41" t="s">
        <v>185</v>
      </c>
      <c r="D120" s="41" t="s">
        <v>185</v>
      </c>
      <c r="E120" s="41">
        <v>9.4</v>
      </c>
      <c r="F120" s="41">
        <v>21.1</v>
      </c>
      <c r="G120" s="41">
        <v>6.8</v>
      </c>
    </row>
    <row r="121" spans="1:7" ht="10.5" customHeight="1" x14ac:dyDescent="0.25">
      <c r="A121" s="44" t="s">
        <v>490</v>
      </c>
      <c r="B121" s="46" t="s">
        <v>3</v>
      </c>
      <c r="C121" s="46" t="s">
        <v>3</v>
      </c>
      <c r="D121" s="46" t="s">
        <v>3</v>
      </c>
      <c r="E121" s="46" t="s">
        <v>3</v>
      </c>
      <c r="F121" s="46" t="s">
        <v>3</v>
      </c>
      <c r="G121" s="46" t="s">
        <v>3</v>
      </c>
    </row>
    <row r="122" spans="1:7" ht="10.5" customHeight="1" x14ac:dyDescent="0.25">
      <c r="A122" s="40" t="s">
        <v>491</v>
      </c>
      <c r="B122" s="47">
        <v>37.5</v>
      </c>
      <c r="C122" s="47">
        <v>25.7</v>
      </c>
      <c r="D122" s="47">
        <v>1.9</v>
      </c>
      <c r="E122" s="47">
        <v>2.2000000000000002</v>
      </c>
      <c r="F122" s="47">
        <v>6</v>
      </c>
      <c r="G122" s="47">
        <v>1.8</v>
      </c>
    </row>
    <row r="123" spans="1:7" ht="10.5" customHeight="1" x14ac:dyDescent="0.25">
      <c r="A123" s="45" t="s">
        <v>492</v>
      </c>
      <c r="B123" s="47">
        <v>57.9</v>
      </c>
      <c r="C123" s="47">
        <v>36.5</v>
      </c>
      <c r="D123" s="47">
        <v>3.7</v>
      </c>
      <c r="E123" s="47">
        <v>4.7</v>
      </c>
      <c r="F123" s="47">
        <v>10.1</v>
      </c>
      <c r="G123" s="47">
        <v>2.9</v>
      </c>
    </row>
    <row r="124" spans="1:7" ht="10.5" customHeight="1" x14ac:dyDescent="0.25">
      <c r="A124" s="45" t="s">
        <v>493</v>
      </c>
      <c r="B124" s="47">
        <v>20.9</v>
      </c>
      <c r="C124" s="47">
        <v>11</v>
      </c>
      <c r="D124" s="47">
        <v>1.3</v>
      </c>
      <c r="E124" s="47">
        <v>2.4</v>
      </c>
      <c r="F124" s="47">
        <v>4.2</v>
      </c>
      <c r="G124" s="47">
        <v>2</v>
      </c>
    </row>
    <row r="125" spans="1:7" ht="10.5" customHeight="1" x14ac:dyDescent="0.25">
      <c r="A125" s="40" t="s">
        <v>494</v>
      </c>
      <c r="B125" s="47">
        <v>1.9</v>
      </c>
      <c r="C125" s="47">
        <v>0.6</v>
      </c>
      <c r="D125" s="47" t="s">
        <v>178</v>
      </c>
      <c r="E125" s="47" t="s">
        <v>178</v>
      </c>
      <c r="F125" s="47">
        <v>0.9</v>
      </c>
      <c r="G125" s="47" t="s">
        <v>178</v>
      </c>
    </row>
    <row r="126" spans="1:7" ht="10.5" customHeight="1" x14ac:dyDescent="0.25">
      <c r="A126" s="44" t="s">
        <v>495</v>
      </c>
      <c r="B126" s="46" t="s">
        <v>3</v>
      </c>
      <c r="C126" s="46" t="s">
        <v>3</v>
      </c>
      <c r="D126" s="46" t="s">
        <v>3</v>
      </c>
      <c r="E126" s="46" t="s">
        <v>3</v>
      </c>
      <c r="F126" s="46" t="s">
        <v>3</v>
      </c>
      <c r="G126" s="46" t="s">
        <v>3</v>
      </c>
    </row>
    <row r="127" spans="1:7" ht="10.5" customHeight="1" x14ac:dyDescent="0.25">
      <c r="A127" s="40" t="s">
        <v>214</v>
      </c>
      <c r="B127" s="47">
        <v>56</v>
      </c>
      <c r="C127" s="47">
        <v>36</v>
      </c>
      <c r="D127" s="47">
        <v>3</v>
      </c>
      <c r="E127" s="47">
        <v>3.6</v>
      </c>
      <c r="F127" s="47">
        <v>10.8</v>
      </c>
      <c r="G127" s="47">
        <v>2.6</v>
      </c>
    </row>
    <row r="128" spans="1:7" ht="10.5" customHeight="1" x14ac:dyDescent="0.25">
      <c r="A128" s="45" t="s">
        <v>496</v>
      </c>
      <c r="B128" s="47">
        <v>48.4</v>
      </c>
      <c r="C128" s="47">
        <v>31.3</v>
      </c>
      <c r="D128" s="47">
        <v>2.9</v>
      </c>
      <c r="E128" s="47">
        <v>4</v>
      </c>
      <c r="F128" s="47">
        <v>7.3</v>
      </c>
      <c r="G128" s="47">
        <v>3</v>
      </c>
    </row>
    <row r="129" spans="1:7" ht="10.5" customHeight="1" x14ac:dyDescent="0.25">
      <c r="A129" s="45" t="s">
        <v>497</v>
      </c>
      <c r="B129" s="47">
        <v>9</v>
      </c>
      <c r="C129" s="47">
        <v>4.4000000000000004</v>
      </c>
      <c r="D129" s="47">
        <v>0.7</v>
      </c>
      <c r="E129" s="47">
        <v>1.1000000000000001</v>
      </c>
      <c r="F129" s="47">
        <v>2.1</v>
      </c>
      <c r="G129" s="47">
        <v>0.6</v>
      </c>
    </row>
    <row r="130" spans="1:7" ht="10.5" customHeight="1" x14ac:dyDescent="0.25">
      <c r="A130" s="45" t="s">
        <v>498</v>
      </c>
      <c r="B130" s="47">
        <v>4.8</v>
      </c>
      <c r="C130" s="47">
        <v>2.2000000000000002</v>
      </c>
      <c r="D130" s="47">
        <v>0.3</v>
      </c>
      <c r="E130" s="47">
        <v>0.7</v>
      </c>
      <c r="F130" s="47">
        <v>1</v>
      </c>
      <c r="G130" s="47">
        <v>0.6</v>
      </c>
    </row>
    <row r="131" spans="1:7" ht="10.5" customHeight="1" x14ac:dyDescent="0.25">
      <c r="A131" s="44" t="s">
        <v>499</v>
      </c>
      <c r="B131" s="46" t="s">
        <v>3</v>
      </c>
      <c r="C131" s="46" t="s">
        <v>3</v>
      </c>
      <c r="D131" s="46" t="s">
        <v>3</v>
      </c>
      <c r="E131" s="46" t="s">
        <v>3</v>
      </c>
      <c r="F131" s="46" t="s">
        <v>3</v>
      </c>
      <c r="G131" s="46" t="s">
        <v>3</v>
      </c>
    </row>
    <row r="132" spans="1:7" ht="10.5" customHeight="1" x14ac:dyDescent="0.25">
      <c r="A132" s="40" t="s">
        <v>196</v>
      </c>
      <c r="B132" s="47">
        <v>38.200000000000003</v>
      </c>
      <c r="C132" s="47">
        <v>29</v>
      </c>
      <c r="D132" s="47">
        <v>2.9</v>
      </c>
      <c r="E132" s="47">
        <v>2</v>
      </c>
      <c r="F132" s="47">
        <v>4.2</v>
      </c>
      <c r="G132" s="47" t="s">
        <v>185</v>
      </c>
    </row>
    <row r="133" spans="1:7" ht="10.5" customHeight="1" x14ac:dyDescent="0.25">
      <c r="A133" s="45" t="s">
        <v>197</v>
      </c>
      <c r="B133" s="47">
        <v>73.3</v>
      </c>
      <c r="C133" s="47">
        <v>44.8</v>
      </c>
      <c r="D133" s="47">
        <v>4.0999999999999996</v>
      </c>
      <c r="E133" s="47">
        <v>7.4</v>
      </c>
      <c r="F133" s="47">
        <v>16.899999999999999</v>
      </c>
      <c r="G133" s="47" t="s">
        <v>185</v>
      </c>
    </row>
    <row r="134" spans="1:7" ht="10.5" customHeight="1" x14ac:dyDescent="0.25">
      <c r="A134" s="45" t="s">
        <v>500</v>
      </c>
      <c r="B134" s="47">
        <v>6.8</v>
      </c>
      <c r="C134" s="47" t="s">
        <v>185</v>
      </c>
      <c r="D134" s="47" t="s">
        <v>185</v>
      </c>
      <c r="E134" s="47" t="s">
        <v>185</v>
      </c>
      <c r="F134" s="47" t="s">
        <v>185</v>
      </c>
      <c r="G134" s="47">
        <v>6.8</v>
      </c>
    </row>
    <row r="135" spans="1:7" ht="10.5" customHeight="1" x14ac:dyDescent="0.25">
      <c r="A135" s="44" t="s">
        <v>501</v>
      </c>
      <c r="B135" s="46" t="s">
        <v>3</v>
      </c>
      <c r="C135" s="46" t="s">
        <v>3</v>
      </c>
      <c r="D135" s="46" t="s">
        <v>3</v>
      </c>
      <c r="E135" s="46" t="s">
        <v>3</v>
      </c>
      <c r="F135" s="46" t="s">
        <v>3</v>
      </c>
      <c r="G135" s="46" t="s">
        <v>3</v>
      </c>
    </row>
    <row r="136" spans="1:7" ht="10.5" customHeight="1" x14ac:dyDescent="0.25">
      <c r="A136" s="40" t="s">
        <v>502</v>
      </c>
      <c r="B136" s="47">
        <v>5.8</v>
      </c>
      <c r="C136" s="47" t="s">
        <v>178</v>
      </c>
      <c r="D136" s="47">
        <v>0.1</v>
      </c>
      <c r="E136" s="47">
        <v>0.7</v>
      </c>
      <c r="F136" s="47">
        <v>4.8</v>
      </c>
      <c r="G136" s="47" t="s">
        <v>185</v>
      </c>
    </row>
    <row r="137" spans="1:7" ht="10.5" customHeight="1" x14ac:dyDescent="0.25">
      <c r="A137" s="45" t="s">
        <v>503</v>
      </c>
      <c r="B137" s="47">
        <v>17.8</v>
      </c>
      <c r="C137" s="47">
        <v>1.6</v>
      </c>
      <c r="D137" s="47">
        <v>1.8</v>
      </c>
      <c r="E137" s="47">
        <v>3.5</v>
      </c>
      <c r="F137" s="47">
        <v>10.6</v>
      </c>
      <c r="G137" s="47" t="s">
        <v>178</v>
      </c>
    </row>
    <row r="138" spans="1:7" ht="10.5" customHeight="1" x14ac:dyDescent="0.25">
      <c r="A138" s="45" t="s">
        <v>504</v>
      </c>
      <c r="B138" s="47">
        <v>28.2</v>
      </c>
      <c r="C138" s="47">
        <v>15.3</v>
      </c>
      <c r="D138" s="47">
        <v>2.5</v>
      </c>
      <c r="E138" s="47">
        <v>3</v>
      </c>
      <c r="F138" s="47">
        <v>4.4000000000000004</v>
      </c>
      <c r="G138" s="47">
        <v>3</v>
      </c>
    </row>
    <row r="139" spans="1:7" ht="10.5" customHeight="1" x14ac:dyDescent="0.25">
      <c r="A139" s="49" t="s">
        <v>505</v>
      </c>
      <c r="B139" s="47">
        <v>37.6</v>
      </c>
      <c r="C139" s="47">
        <v>30.2</v>
      </c>
      <c r="D139" s="47">
        <v>1.7</v>
      </c>
      <c r="E139" s="47">
        <v>1.6</v>
      </c>
      <c r="F139" s="47">
        <v>1.1000000000000001</v>
      </c>
      <c r="G139" s="47">
        <v>3.1</v>
      </c>
    </row>
    <row r="140" spans="1:7" ht="10.5" customHeight="1" x14ac:dyDescent="0.25">
      <c r="A140" s="49" t="s">
        <v>506</v>
      </c>
      <c r="B140" s="47">
        <v>12.9</v>
      </c>
      <c r="C140" s="47">
        <v>11.5</v>
      </c>
      <c r="D140" s="47">
        <v>0.4</v>
      </c>
      <c r="E140" s="47">
        <v>0.4</v>
      </c>
      <c r="F140" s="47" t="s">
        <v>178</v>
      </c>
      <c r="G140" s="47">
        <v>0.5</v>
      </c>
    </row>
    <row r="141" spans="1:7" ht="10.5" customHeight="1" x14ac:dyDescent="0.25">
      <c r="A141" s="49" t="s">
        <v>507</v>
      </c>
      <c r="B141" s="47">
        <v>12.2</v>
      </c>
      <c r="C141" s="47">
        <v>11.5</v>
      </c>
      <c r="D141" s="47">
        <v>0.4</v>
      </c>
      <c r="E141" s="47" t="s">
        <v>178</v>
      </c>
      <c r="F141" s="47" t="s">
        <v>178</v>
      </c>
      <c r="G141" s="47" t="s">
        <v>185</v>
      </c>
    </row>
    <row r="142" spans="1:7" ht="10.5" customHeight="1" x14ac:dyDescent="0.25">
      <c r="A142" s="49" t="s">
        <v>508</v>
      </c>
      <c r="B142" s="47">
        <v>3.7</v>
      </c>
      <c r="C142" s="47">
        <v>3.7</v>
      </c>
      <c r="D142" s="47" t="s">
        <v>178</v>
      </c>
      <c r="E142" s="47" t="s">
        <v>178</v>
      </c>
      <c r="F142" s="47" t="s">
        <v>185</v>
      </c>
      <c r="G142" s="47" t="s">
        <v>185</v>
      </c>
    </row>
    <row r="143" spans="1:7" ht="10.5" customHeight="1" x14ac:dyDescent="0.25">
      <c r="A143" s="44" t="s">
        <v>509</v>
      </c>
      <c r="B143" s="46" t="s">
        <v>3</v>
      </c>
      <c r="C143" s="46" t="s">
        <v>3</v>
      </c>
      <c r="D143" s="46" t="s">
        <v>3</v>
      </c>
      <c r="E143" s="46" t="s">
        <v>3</v>
      </c>
      <c r="F143" s="46" t="s">
        <v>3</v>
      </c>
      <c r="G143" s="46" t="s">
        <v>3</v>
      </c>
    </row>
    <row r="144" spans="1:7" ht="10.5" customHeight="1" x14ac:dyDescent="0.25">
      <c r="A144" s="40" t="s">
        <v>510</v>
      </c>
      <c r="B144" s="47">
        <v>48.7</v>
      </c>
      <c r="C144" s="47">
        <v>25.2</v>
      </c>
      <c r="D144" s="47">
        <v>2.8</v>
      </c>
      <c r="E144" s="47">
        <v>5.7</v>
      </c>
      <c r="F144" s="47">
        <v>11</v>
      </c>
      <c r="G144" s="47">
        <v>4</v>
      </c>
    </row>
    <row r="145" spans="1:7" ht="10.5" customHeight="1" x14ac:dyDescent="0.25">
      <c r="A145" s="45" t="s">
        <v>511</v>
      </c>
      <c r="B145" s="47">
        <v>68.3</v>
      </c>
      <c r="C145" s="47">
        <v>47.8</v>
      </c>
      <c r="D145" s="47">
        <v>4.2</v>
      </c>
      <c r="E145" s="47">
        <v>3.7</v>
      </c>
      <c r="F145" s="47">
        <v>9.9</v>
      </c>
      <c r="G145" s="47">
        <v>2.7</v>
      </c>
    </row>
    <row r="146" spans="1:7" ht="10.5" customHeight="1" x14ac:dyDescent="0.25">
      <c r="A146" s="45" t="s">
        <v>512</v>
      </c>
      <c r="B146" s="47">
        <v>1.2</v>
      </c>
      <c r="C146" s="47">
        <v>0.9</v>
      </c>
      <c r="D146" s="47" t="s">
        <v>178</v>
      </c>
      <c r="E146" s="47" t="s">
        <v>178</v>
      </c>
      <c r="F146" s="47" t="s">
        <v>178</v>
      </c>
      <c r="G146" s="47" t="s">
        <v>178</v>
      </c>
    </row>
    <row r="147" spans="1:7" ht="10.5" customHeight="1" x14ac:dyDescent="0.25">
      <c r="A147" s="44" t="s">
        <v>513</v>
      </c>
      <c r="B147" s="46" t="s">
        <v>3</v>
      </c>
      <c r="C147" s="46" t="s">
        <v>3</v>
      </c>
      <c r="D147" s="46" t="s">
        <v>3</v>
      </c>
      <c r="E147" s="46" t="s">
        <v>3</v>
      </c>
      <c r="F147" s="46" t="s">
        <v>3</v>
      </c>
      <c r="G147" s="46" t="s">
        <v>3</v>
      </c>
    </row>
    <row r="148" spans="1:7" ht="10.5" customHeight="1" x14ac:dyDescent="0.25">
      <c r="A148" s="45" t="s">
        <v>514</v>
      </c>
      <c r="B148" s="47">
        <v>47.7</v>
      </c>
      <c r="C148" s="47">
        <v>22.3</v>
      </c>
      <c r="D148" s="47">
        <v>2.8</v>
      </c>
      <c r="E148" s="47">
        <v>4.2</v>
      </c>
      <c r="F148" s="47">
        <v>14.1</v>
      </c>
      <c r="G148" s="47">
        <v>4.2</v>
      </c>
    </row>
    <row r="149" spans="1:7" ht="10.5" customHeight="1" x14ac:dyDescent="0.25">
      <c r="A149" s="40" t="s">
        <v>187</v>
      </c>
      <c r="B149" s="47">
        <v>41.9</v>
      </c>
      <c r="C149" s="47">
        <v>28.6</v>
      </c>
      <c r="D149" s="47">
        <v>2.4</v>
      </c>
      <c r="E149" s="47">
        <v>4</v>
      </c>
      <c r="F149" s="47">
        <v>5</v>
      </c>
      <c r="G149" s="47">
        <v>1.8</v>
      </c>
    </row>
    <row r="150" spans="1:7" ht="10.5" customHeight="1" x14ac:dyDescent="0.25">
      <c r="A150" s="45" t="s">
        <v>515</v>
      </c>
      <c r="B150" s="47">
        <v>25.3</v>
      </c>
      <c r="C150" s="47">
        <v>20.7</v>
      </c>
      <c r="D150" s="47">
        <v>1.6</v>
      </c>
      <c r="E150" s="47">
        <v>0.9</v>
      </c>
      <c r="F150" s="47">
        <v>1.4</v>
      </c>
      <c r="G150" s="47">
        <v>0.7</v>
      </c>
    </row>
    <row r="151" spans="1:7" ht="10.5" customHeight="1" x14ac:dyDescent="0.25">
      <c r="A151" s="49" t="s">
        <v>516</v>
      </c>
      <c r="B151" s="47">
        <v>2</v>
      </c>
      <c r="C151" s="47">
        <v>1</v>
      </c>
      <c r="D151" s="47">
        <v>0.1</v>
      </c>
      <c r="E151" s="47" t="s">
        <v>178</v>
      </c>
      <c r="F151" s="47">
        <v>0.6</v>
      </c>
      <c r="G151" s="47" t="s">
        <v>178</v>
      </c>
    </row>
    <row r="152" spans="1:7" ht="10.5" customHeight="1" x14ac:dyDescent="0.25">
      <c r="A152" s="49" t="s">
        <v>517</v>
      </c>
      <c r="B152" s="47">
        <v>1.4</v>
      </c>
      <c r="C152" s="47">
        <v>1.2</v>
      </c>
      <c r="D152" s="47" t="s">
        <v>178</v>
      </c>
      <c r="E152" s="47" t="s">
        <v>178</v>
      </c>
      <c r="F152" s="47" t="s">
        <v>178</v>
      </c>
      <c r="G152" s="47" t="s">
        <v>185</v>
      </c>
    </row>
    <row r="153" spans="1:7" ht="10.5" customHeight="1" x14ac:dyDescent="0.25">
      <c r="A153" s="44" t="s">
        <v>518</v>
      </c>
      <c r="B153" s="46" t="s">
        <v>3</v>
      </c>
      <c r="C153" s="46" t="s">
        <v>3</v>
      </c>
      <c r="D153" s="46" t="s">
        <v>3</v>
      </c>
      <c r="E153" s="46" t="s">
        <v>3</v>
      </c>
      <c r="F153" s="46" t="s">
        <v>3</v>
      </c>
      <c r="G153" s="46" t="s">
        <v>3</v>
      </c>
    </row>
    <row r="154" spans="1:7" ht="10.5" customHeight="1" x14ac:dyDescent="0.25">
      <c r="A154" s="48">
        <v>0</v>
      </c>
      <c r="B154" s="47">
        <v>75.599999999999994</v>
      </c>
      <c r="C154" s="47">
        <v>45.7</v>
      </c>
      <c r="D154" s="47">
        <v>3.6</v>
      </c>
      <c r="E154" s="47">
        <v>7.3</v>
      </c>
      <c r="F154" s="47">
        <v>13.5</v>
      </c>
      <c r="G154" s="47">
        <v>5.6</v>
      </c>
    </row>
    <row r="155" spans="1:7" ht="10.5" customHeight="1" x14ac:dyDescent="0.25">
      <c r="A155" s="48">
        <v>1</v>
      </c>
      <c r="B155" s="41">
        <v>32.299999999999997</v>
      </c>
      <c r="C155" s="41">
        <v>20.3</v>
      </c>
      <c r="D155" s="41">
        <v>2.5</v>
      </c>
      <c r="E155" s="41">
        <v>1.8</v>
      </c>
      <c r="F155" s="41">
        <v>6.6</v>
      </c>
      <c r="G155" s="41">
        <v>1.1000000000000001</v>
      </c>
    </row>
    <row r="156" spans="1:7" ht="10.5" customHeight="1" x14ac:dyDescent="0.25">
      <c r="A156" s="48">
        <v>2</v>
      </c>
      <c r="B156" s="41">
        <v>7.4</v>
      </c>
      <c r="C156" s="41">
        <v>5.5</v>
      </c>
      <c r="D156" s="41">
        <v>0.7</v>
      </c>
      <c r="E156" s="41" t="s">
        <v>178</v>
      </c>
      <c r="F156" s="41">
        <v>0.9</v>
      </c>
      <c r="G156" s="41" t="s">
        <v>178</v>
      </c>
    </row>
    <row r="157" spans="1:7" ht="10.5" customHeight="1" x14ac:dyDescent="0.25">
      <c r="A157" s="48" t="s">
        <v>478</v>
      </c>
      <c r="B157" s="41">
        <v>2.9</v>
      </c>
      <c r="C157" s="41">
        <v>2.2999999999999998</v>
      </c>
      <c r="D157" s="41">
        <v>0.2</v>
      </c>
      <c r="E157" s="41" t="s">
        <v>178</v>
      </c>
      <c r="F157" s="41">
        <v>0.2</v>
      </c>
      <c r="G157" s="41" t="s">
        <v>185</v>
      </c>
    </row>
    <row r="158" spans="1:7" ht="10.5" customHeight="1" x14ac:dyDescent="0.25">
      <c r="A158" s="44" t="s">
        <v>519</v>
      </c>
      <c r="B158" s="46" t="s">
        <v>3</v>
      </c>
      <c r="C158" s="46" t="s">
        <v>3</v>
      </c>
      <c r="D158" s="46" t="s">
        <v>3</v>
      </c>
      <c r="E158" s="46" t="s">
        <v>3</v>
      </c>
      <c r="F158" s="46" t="s">
        <v>3</v>
      </c>
      <c r="G158" s="46" t="s">
        <v>3</v>
      </c>
    </row>
    <row r="159" spans="1:7" ht="10.5" customHeight="1" x14ac:dyDescent="0.25">
      <c r="A159" s="40" t="s">
        <v>196</v>
      </c>
      <c r="B159" s="47">
        <v>8.9</v>
      </c>
      <c r="C159" s="47">
        <v>7</v>
      </c>
      <c r="D159" s="47">
        <v>0.5</v>
      </c>
      <c r="E159" s="47">
        <v>0.5</v>
      </c>
      <c r="F159" s="47">
        <v>0.6</v>
      </c>
      <c r="G159" s="47">
        <v>0.4</v>
      </c>
    </row>
    <row r="160" spans="1:7" ht="10.5" customHeight="1" x14ac:dyDescent="0.25">
      <c r="A160" s="40" t="s">
        <v>197</v>
      </c>
      <c r="B160" s="47">
        <v>94.6</v>
      </c>
      <c r="C160" s="47">
        <v>61.4</v>
      </c>
      <c r="D160" s="47">
        <v>5.4</v>
      </c>
      <c r="E160" s="47">
        <v>6.8</v>
      </c>
      <c r="F160" s="47">
        <v>15.3</v>
      </c>
      <c r="G160" s="47">
        <v>5.8</v>
      </c>
    </row>
    <row r="161" spans="1:7" ht="10.5" customHeight="1" x14ac:dyDescent="0.25">
      <c r="A161" s="45" t="s">
        <v>520</v>
      </c>
      <c r="B161" s="41">
        <v>14.7</v>
      </c>
      <c r="C161" s="41">
        <v>5.5</v>
      </c>
      <c r="D161" s="41">
        <v>1.1000000000000001</v>
      </c>
      <c r="E161" s="41">
        <v>2.2000000000000002</v>
      </c>
      <c r="F161" s="41">
        <v>5.3</v>
      </c>
      <c r="G161" s="41">
        <v>0.6</v>
      </c>
    </row>
    <row r="162" spans="1:7" ht="10.5" customHeight="1" x14ac:dyDescent="0.25">
      <c r="A162" s="44" t="s">
        <v>521</v>
      </c>
      <c r="B162" s="46" t="s">
        <v>3</v>
      </c>
      <c r="C162" s="46" t="s">
        <v>3</v>
      </c>
      <c r="D162" s="46" t="s">
        <v>3</v>
      </c>
      <c r="E162" s="46" t="s">
        <v>3</v>
      </c>
      <c r="F162" s="46" t="s">
        <v>3</v>
      </c>
      <c r="G162" s="46" t="s">
        <v>3</v>
      </c>
    </row>
    <row r="163" spans="1:7" ht="10.5" customHeight="1" x14ac:dyDescent="0.25">
      <c r="A163" s="40" t="s">
        <v>196</v>
      </c>
      <c r="B163" s="47">
        <v>26.1</v>
      </c>
      <c r="C163" s="47">
        <v>19.3</v>
      </c>
      <c r="D163" s="47">
        <v>1.4</v>
      </c>
      <c r="E163" s="47">
        <v>1.4</v>
      </c>
      <c r="F163" s="47">
        <v>2.2999999999999998</v>
      </c>
      <c r="G163" s="47">
        <v>1.6</v>
      </c>
    </row>
    <row r="164" spans="1:7" ht="10.5" customHeight="1" x14ac:dyDescent="0.25">
      <c r="A164" s="40" t="s">
        <v>197</v>
      </c>
      <c r="B164" s="47">
        <v>57.9</v>
      </c>
      <c r="C164" s="47">
        <v>35.4</v>
      </c>
      <c r="D164" s="47">
        <v>3.2</v>
      </c>
      <c r="E164" s="47">
        <v>4.5</v>
      </c>
      <c r="F164" s="47">
        <v>11.2</v>
      </c>
      <c r="G164" s="47">
        <v>3.6</v>
      </c>
    </row>
    <row r="165" spans="1:7" ht="10.5" customHeight="1" x14ac:dyDescent="0.25">
      <c r="A165" s="45" t="s">
        <v>520</v>
      </c>
      <c r="B165" s="41">
        <v>34.200000000000003</v>
      </c>
      <c r="C165" s="41">
        <v>19.100000000000001</v>
      </c>
      <c r="D165" s="41">
        <v>2.4</v>
      </c>
      <c r="E165" s="41">
        <v>3.4</v>
      </c>
      <c r="F165" s="41">
        <v>7.6</v>
      </c>
      <c r="G165" s="41">
        <v>1.6</v>
      </c>
    </row>
    <row r="166" spans="1:7" ht="10.5" customHeight="1" x14ac:dyDescent="0.25">
      <c r="A166" s="44" t="s">
        <v>522</v>
      </c>
      <c r="B166" s="46" t="s">
        <v>3</v>
      </c>
      <c r="C166" s="46" t="s">
        <v>3</v>
      </c>
      <c r="D166" s="46" t="s">
        <v>3</v>
      </c>
      <c r="E166" s="46" t="s">
        <v>3</v>
      </c>
      <c r="F166" s="46" t="s">
        <v>3</v>
      </c>
      <c r="G166" s="46" t="s">
        <v>3</v>
      </c>
    </row>
    <row r="167" spans="1:7" ht="10.5" customHeight="1" x14ac:dyDescent="0.25">
      <c r="A167" s="40" t="s">
        <v>196</v>
      </c>
      <c r="B167" s="47">
        <v>56.4</v>
      </c>
      <c r="C167" s="47">
        <v>48.5</v>
      </c>
      <c r="D167" s="47">
        <v>3.4</v>
      </c>
      <c r="E167" s="47">
        <v>2.2000000000000002</v>
      </c>
      <c r="F167" s="47" t="s">
        <v>185</v>
      </c>
      <c r="G167" s="47">
        <v>2.4</v>
      </c>
    </row>
    <row r="168" spans="1:7" ht="10.5" customHeight="1" x14ac:dyDescent="0.25">
      <c r="A168" s="40" t="s">
        <v>197</v>
      </c>
      <c r="B168" s="47">
        <v>40.6</v>
      </c>
      <c r="C168" s="47">
        <v>25.4</v>
      </c>
      <c r="D168" s="47">
        <v>3.6</v>
      </c>
      <c r="E168" s="47">
        <v>7.2</v>
      </c>
      <c r="F168" s="47" t="s">
        <v>185</v>
      </c>
      <c r="G168" s="47">
        <v>4.4000000000000004</v>
      </c>
    </row>
    <row r="169" spans="1:7" ht="10.5" customHeight="1" x14ac:dyDescent="0.25">
      <c r="A169" s="40" t="s">
        <v>471</v>
      </c>
      <c r="B169" s="47">
        <v>21.1</v>
      </c>
      <c r="C169" s="47" t="s">
        <v>185</v>
      </c>
      <c r="D169" s="47" t="s">
        <v>185</v>
      </c>
      <c r="E169" s="47" t="s">
        <v>185</v>
      </c>
      <c r="F169" s="47">
        <v>21.1</v>
      </c>
      <c r="G169" s="47" t="s">
        <v>185</v>
      </c>
    </row>
    <row r="170" spans="1:7" ht="10.5" customHeight="1" x14ac:dyDescent="0.25">
      <c r="A170" s="44" t="s">
        <v>523</v>
      </c>
      <c r="B170" s="46" t="s">
        <v>3</v>
      </c>
      <c r="C170" s="46" t="s">
        <v>3</v>
      </c>
      <c r="D170" s="46" t="s">
        <v>3</v>
      </c>
      <c r="E170" s="46" t="s">
        <v>3</v>
      </c>
      <c r="F170" s="46" t="s">
        <v>3</v>
      </c>
      <c r="G170" s="46" t="s">
        <v>3</v>
      </c>
    </row>
    <row r="171" spans="1:7" ht="10.5" customHeight="1" x14ac:dyDescent="0.25">
      <c r="A171" s="40" t="s">
        <v>196</v>
      </c>
      <c r="B171" s="47">
        <v>81.900000000000006</v>
      </c>
      <c r="C171" s="47">
        <v>51.7</v>
      </c>
      <c r="D171" s="47">
        <v>5.4</v>
      </c>
      <c r="E171" s="47">
        <v>7.3</v>
      </c>
      <c r="F171" s="47">
        <v>14.8</v>
      </c>
      <c r="G171" s="47">
        <v>2.8</v>
      </c>
    </row>
    <row r="172" spans="1:7" ht="10.5" customHeight="1" x14ac:dyDescent="0.25">
      <c r="A172" s="42" t="s">
        <v>524</v>
      </c>
      <c r="B172" s="47">
        <v>68.599999999999994</v>
      </c>
      <c r="C172" s="47">
        <v>45.1</v>
      </c>
      <c r="D172" s="47">
        <v>4.8</v>
      </c>
      <c r="E172" s="47">
        <v>6</v>
      </c>
      <c r="F172" s="47">
        <v>11.1</v>
      </c>
      <c r="G172" s="47">
        <v>1.7</v>
      </c>
    </row>
    <row r="173" spans="1:7" ht="10.5" customHeight="1" x14ac:dyDescent="0.25">
      <c r="A173" s="42" t="s">
        <v>525</v>
      </c>
      <c r="B173" s="47">
        <v>13.3</v>
      </c>
      <c r="C173" s="47">
        <v>6.7</v>
      </c>
      <c r="D173" s="47">
        <v>0.6</v>
      </c>
      <c r="E173" s="47">
        <v>1.3</v>
      </c>
      <c r="F173" s="47">
        <v>3.6</v>
      </c>
      <c r="G173" s="47">
        <v>1.2</v>
      </c>
    </row>
    <row r="174" spans="1:7" ht="10.5" customHeight="1" x14ac:dyDescent="0.25">
      <c r="A174" s="40" t="s">
        <v>197</v>
      </c>
      <c r="B174" s="47">
        <v>36.299999999999997</v>
      </c>
      <c r="C174" s="47">
        <v>22.1</v>
      </c>
      <c r="D174" s="47">
        <v>1.6</v>
      </c>
      <c r="E174" s="47">
        <v>2.1</v>
      </c>
      <c r="F174" s="47">
        <v>6.4</v>
      </c>
      <c r="G174" s="47">
        <v>4</v>
      </c>
    </row>
    <row r="175" spans="1:7" ht="10.5" customHeight="1" x14ac:dyDescent="0.25">
      <c r="A175" s="44" t="s">
        <v>526</v>
      </c>
      <c r="B175" s="39" t="s">
        <v>3</v>
      </c>
      <c r="C175" s="39" t="s">
        <v>3</v>
      </c>
      <c r="D175" s="39" t="s">
        <v>3</v>
      </c>
      <c r="E175" s="39" t="s">
        <v>3</v>
      </c>
      <c r="F175" s="39" t="s">
        <v>3</v>
      </c>
      <c r="G175" s="39" t="s">
        <v>3</v>
      </c>
    </row>
    <row r="176" spans="1:7" ht="10.5" customHeight="1" x14ac:dyDescent="0.25">
      <c r="A176" s="45" t="s">
        <v>196</v>
      </c>
      <c r="B176" s="41">
        <v>1.5</v>
      </c>
      <c r="C176" s="41">
        <v>1.5</v>
      </c>
      <c r="D176" s="41" t="s">
        <v>185</v>
      </c>
      <c r="E176" s="41" t="s">
        <v>185</v>
      </c>
      <c r="F176" s="41" t="s">
        <v>185</v>
      </c>
      <c r="G176" s="41" t="s">
        <v>178</v>
      </c>
    </row>
    <row r="177" spans="1:7" ht="10.5" customHeight="1" x14ac:dyDescent="0.25">
      <c r="A177" s="45" t="s">
        <v>197</v>
      </c>
      <c r="B177" s="41">
        <v>86.2</v>
      </c>
      <c r="C177" s="41">
        <v>72.400000000000006</v>
      </c>
      <c r="D177" s="41">
        <v>7</v>
      </c>
      <c r="E177" s="41" t="s">
        <v>185</v>
      </c>
      <c r="F177" s="41" t="s">
        <v>185</v>
      </c>
      <c r="G177" s="41">
        <v>6.8</v>
      </c>
    </row>
    <row r="178" spans="1:7" ht="10.5" customHeight="1" x14ac:dyDescent="0.25">
      <c r="A178" s="40" t="s">
        <v>527</v>
      </c>
      <c r="B178" s="41">
        <v>30.5</v>
      </c>
      <c r="C178" s="41" t="s">
        <v>185</v>
      </c>
      <c r="D178" s="41" t="s">
        <v>185</v>
      </c>
      <c r="E178" s="41">
        <v>9.4</v>
      </c>
      <c r="F178" s="41">
        <v>21.1</v>
      </c>
      <c r="G178" s="41" t="s">
        <v>185</v>
      </c>
    </row>
    <row r="179" spans="1:7" ht="10.5" customHeight="1" x14ac:dyDescent="0.25">
      <c r="A179" s="44" t="s">
        <v>528</v>
      </c>
      <c r="B179" s="46" t="s">
        <v>3</v>
      </c>
      <c r="C179" s="46" t="s">
        <v>3</v>
      </c>
      <c r="D179" s="46" t="s">
        <v>3</v>
      </c>
      <c r="E179" s="46" t="s">
        <v>3</v>
      </c>
      <c r="F179" s="46" t="s">
        <v>3</v>
      </c>
      <c r="G179" s="46" t="s">
        <v>3</v>
      </c>
    </row>
    <row r="180" spans="1:7" ht="10.5" customHeight="1" x14ac:dyDescent="0.25">
      <c r="A180" s="40" t="s">
        <v>196</v>
      </c>
      <c r="B180" s="47">
        <v>12.6</v>
      </c>
      <c r="C180" s="47">
        <v>11.2</v>
      </c>
      <c r="D180" s="47">
        <v>0.2</v>
      </c>
      <c r="E180" s="47">
        <v>0.3</v>
      </c>
      <c r="F180" s="47" t="s">
        <v>185</v>
      </c>
      <c r="G180" s="47">
        <v>0.8</v>
      </c>
    </row>
    <row r="181" spans="1:7" ht="10.5" customHeight="1" x14ac:dyDescent="0.25">
      <c r="A181" s="40" t="s">
        <v>197</v>
      </c>
      <c r="B181" s="47">
        <v>84.5</v>
      </c>
      <c r="C181" s="47">
        <v>62.7</v>
      </c>
      <c r="D181" s="47">
        <v>6.8</v>
      </c>
      <c r="E181" s="47">
        <v>9.1</v>
      </c>
      <c r="F181" s="47" t="s">
        <v>185</v>
      </c>
      <c r="G181" s="47">
        <v>6</v>
      </c>
    </row>
    <row r="182" spans="1:7" ht="10.5" customHeight="1" x14ac:dyDescent="0.25">
      <c r="A182" s="40" t="s">
        <v>471</v>
      </c>
      <c r="B182" s="47">
        <v>21.1</v>
      </c>
      <c r="C182" s="47" t="s">
        <v>185</v>
      </c>
      <c r="D182" s="47" t="s">
        <v>185</v>
      </c>
      <c r="E182" s="47" t="s">
        <v>185</v>
      </c>
      <c r="F182" s="47">
        <v>21.1</v>
      </c>
      <c r="G182" s="47" t="s">
        <v>185</v>
      </c>
    </row>
    <row r="183" spans="1:7" ht="10.5" customHeight="1" x14ac:dyDescent="0.25">
      <c r="A183" s="44" t="s">
        <v>529</v>
      </c>
      <c r="B183" s="46" t="s">
        <v>3</v>
      </c>
      <c r="C183" s="46" t="s">
        <v>3</v>
      </c>
      <c r="D183" s="46" t="s">
        <v>3</v>
      </c>
      <c r="E183" s="46" t="s">
        <v>3</v>
      </c>
      <c r="F183" s="46" t="s">
        <v>3</v>
      </c>
      <c r="G183" s="46" t="s">
        <v>3</v>
      </c>
    </row>
    <row r="184" spans="1:7" ht="10.5" customHeight="1" x14ac:dyDescent="0.25">
      <c r="A184" s="48" t="s">
        <v>196</v>
      </c>
      <c r="B184" s="47">
        <v>8.3000000000000007</v>
      </c>
      <c r="C184" s="47">
        <v>8.1</v>
      </c>
      <c r="D184" s="47" t="s">
        <v>178</v>
      </c>
      <c r="E184" s="47" t="s">
        <v>185</v>
      </c>
      <c r="F184" s="47" t="s">
        <v>185</v>
      </c>
      <c r="G184" s="47" t="s">
        <v>178</v>
      </c>
    </row>
    <row r="185" spans="1:7" ht="10.5" customHeight="1" x14ac:dyDescent="0.25">
      <c r="A185" s="45" t="s">
        <v>197</v>
      </c>
      <c r="B185" s="47">
        <v>79.3</v>
      </c>
      <c r="C185" s="47">
        <v>65.8</v>
      </c>
      <c r="D185" s="47">
        <v>6.9</v>
      </c>
      <c r="E185" s="47" t="s">
        <v>185</v>
      </c>
      <c r="F185" s="47" t="s">
        <v>185</v>
      </c>
      <c r="G185" s="47">
        <v>6.7</v>
      </c>
    </row>
    <row r="186" spans="1:7" ht="10.5" customHeight="1" x14ac:dyDescent="0.25">
      <c r="A186" s="45" t="s">
        <v>527</v>
      </c>
      <c r="B186" s="47">
        <v>30.5</v>
      </c>
      <c r="C186" s="47" t="s">
        <v>185</v>
      </c>
      <c r="D186" s="47" t="s">
        <v>185</v>
      </c>
      <c r="E186" s="47">
        <v>9.4</v>
      </c>
      <c r="F186" s="47">
        <v>21.1</v>
      </c>
      <c r="G186" s="47" t="s">
        <v>185</v>
      </c>
    </row>
    <row r="187" spans="1:7" ht="10.5" customHeight="1" x14ac:dyDescent="0.25">
      <c r="A187" s="50" t="s">
        <v>530</v>
      </c>
      <c r="B187" s="39" t="s">
        <v>3</v>
      </c>
      <c r="C187" s="39" t="s">
        <v>3</v>
      </c>
      <c r="D187" s="39" t="s">
        <v>3</v>
      </c>
      <c r="E187" s="39" t="s">
        <v>3</v>
      </c>
      <c r="F187" s="39" t="s">
        <v>3</v>
      </c>
      <c r="G187" s="39" t="s">
        <v>3</v>
      </c>
    </row>
    <row r="188" spans="1:7" ht="10.5" customHeight="1" x14ac:dyDescent="0.25">
      <c r="A188" s="42" t="s">
        <v>531</v>
      </c>
      <c r="B188" s="47">
        <v>2.7</v>
      </c>
      <c r="C188" s="47">
        <v>2.6</v>
      </c>
      <c r="D188" s="47" t="s">
        <v>178</v>
      </c>
      <c r="E188" s="47" t="s">
        <v>185</v>
      </c>
      <c r="F188" s="47" t="s">
        <v>185</v>
      </c>
      <c r="G188" s="47" t="s">
        <v>178</v>
      </c>
    </row>
    <row r="189" spans="1:7" ht="10.5" customHeight="1" x14ac:dyDescent="0.25">
      <c r="A189" s="42" t="s">
        <v>532</v>
      </c>
      <c r="B189" s="47">
        <v>4.7</v>
      </c>
      <c r="C189" s="47">
        <v>4.7</v>
      </c>
      <c r="D189" s="47" t="s">
        <v>178</v>
      </c>
      <c r="E189" s="47" t="s">
        <v>185</v>
      </c>
      <c r="F189" s="47" t="s">
        <v>185</v>
      </c>
      <c r="G189" s="47" t="s">
        <v>178</v>
      </c>
    </row>
    <row r="190" spans="1:7" ht="10.5" customHeight="1" x14ac:dyDescent="0.25">
      <c r="A190" s="42" t="s">
        <v>533</v>
      </c>
      <c r="B190" s="47">
        <v>0.8</v>
      </c>
      <c r="C190" s="47">
        <v>0.8</v>
      </c>
      <c r="D190" s="47" t="s">
        <v>178</v>
      </c>
      <c r="E190" s="47" t="s">
        <v>185</v>
      </c>
      <c r="F190" s="47" t="s">
        <v>185</v>
      </c>
      <c r="G190" s="47" t="s">
        <v>185</v>
      </c>
    </row>
    <row r="191" spans="1:7" ht="10.5" customHeight="1" x14ac:dyDescent="0.25">
      <c r="A191" s="42" t="s">
        <v>534</v>
      </c>
      <c r="B191" s="47">
        <v>79.3</v>
      </c>
      <c r="C191" s="47">
        <v>65.8</v>
      </c>
      <c r="D191" s="47">
        <v>6.9</v>
      </c>
      <c r="E191" s="47" t="s">
        <v>185</v>
      </c>
      <c r="F191" s="47" t="s">
        <v>185</v>
      </c>
      <c r="G191" s="47">
        <v>6.7</v>
      </c>
    </row>
    <row r="192" spans="1:7" ht="10.5" customHeight="1" x14ac:dyDescent="0.25">
      <c r="A192" s="42" t="s">
        <v>527</v>
      </c>
      <c r="B192" s="47">
        <v>30.5</v>
      </c>
      <c r="C192" s="47" t="s">
        <v>185</v>
      </c>
      <c r="D192" s="47" t="s">
        <v>185</v>
      </c>
      <c r="E192" s="47">
        <v>9.4</v>
      </c>
      <c r="F192" s="47">
        <v>21.1</v>
      </c>
      <c r="G192" s="47" t="s">
        <v>185</v>
      </c>
    </row>
    <row r="193" spans="1:7" ht="10.5" customHeight="1" x14ac:dyDescent="0.25">
      <c r="A193" s="50" t="s">
        <v>535</v>
      </c>
      <c r="B193" s="46" t="s">
        <v>3</v>
      </c>
      <c r="C193" s="46" t="s">
        <v>3</v>
      </c>
      <c r="D193" s="46" t="s">
        <v>3</v>
      </c>
      <c r="E193" s="46" t="s">
        <v>3</v>
      </c>
      <c r="F193" s="46" t="s">
        <v>3</v>
      </c>
      <c r="G193" s="46" t="s">
        <v>3</v>
      </c>
    </row>
    <row r="194" spans="1:7" ht="10.5" customHeight="1" x14ac:dyDescent="0.25">
      <c r="A194" s="42" t="s">
        <v>536</v>
      </c>
      <c r="B194" s="47">
        <v>2.5</v>
      </c>
      <c r="C194" s="47">
        <v>2.5</v>
      </c>
      <c r="D194" s="47" t="s">
        <v>178</v>
      </c>
      <c r="E194" s="47" t="s">
        <v>185</v>
      </c>
      <c r="F194" s="47" t="s">
        <v>185</v>
      </c>
      <c r="G194" s="47" t="s">
        <v>185</v>
      </c>
    </row>
    <row r="195" spans="1:7" ht="10.5" customHeight="1" x14ac:dyDescent="0.25">
      <c r="A195" s="43" t="s">
        <v>537</v>
      </c>
      <c r="B195" s="47">
        <v>0.7</v>
      </c>
      <c r="C195" s="47">
        <v>0.7</v>
      </c>
      <c r="D195" s="47" t="s">
        <v>178</v>
      </c>
      <c r="E195" s="47" t="s">
        <v>185</v>
      </c>
      <c r="F195" s="47" t="s">
        <v>185</v>
      </c>
      <c r="G195" s="47" t="s">
        <v>185</v>
      </c>
    </row>
    <row r="196" spans="1:7" ht="10.5" customHeight="1" x14ac:dyDescent="0.25">
      <c r="A196" s="43" t="s">
        <v>538</v>
      </c>
      <c r="B196" s="47">
        <v>1.1000000000000001</v>
      </c>
      <c r="C196" s="47">
        <v>1.1000000000000001</v>
      </c>
      <c r="D196" s="47" t="s">
        <v>178</v>
      </c>
      <c r="E196" s="47" t="s">
        <v>185</v>
      </c>
      <c r="F196" s="47" t="s">
        <v>185</v>
      </c>
      <c r="G196" s="47" t="s">
        <v>185</v>
      </c>
    </row>
    <row r="197" spans="1:7" ht="10.5" customHeight="1" x14ac:dyDescent="0.25">
      <c r="A197" s="43" t="s">
        <v>539</v>
      </c>
      <c r="B197" s="47">
        <v>0.3</v>
      </c>
      <c r="C197" s="47">
        <v>0.3</v>
      </c>
      <c r="D197" s="47" t="s">
        <v>185</v>
      </c>
      <c r="E197" s="47" t="s">
        <v>185</v>
      </c>
      <c r="F197" s="47" t="s">
        <v>185</v>
      </c>
      <c r="G197" s="47" t="s">
        <v>185</v>
      </c>
    </row>
    <row r="198" spans="1:7" ht="10.5" customHeight="1" x14ac:dyDescent="0.25">
      <c r="A198" s="43" t="s">
        <v>540</v>
      </c>
      <c r="B198" s="47">
        <v>0.3</v>
      </c>
      <c r="C198" s="47">
        <v>0.3</v>
      </c>
      <c r="D198" s="47" t="s">
        <v>185</v>
      </c>
      <c r="E198" s="47" t="s">
        <v>185</v>
      </c>
      <c r="F198" s="47" t="s">
        <v>185</v>
      </c>
      <c r="G198" s="47" t="s">
        <v>185</v>
      </c>
    </row>
    <row r="199" spans="1:7" ht="10.5" customHeight="1" x14ac:dyDescent="0.25">
      <c r="A199" s="43" t="s">
        <v>541</v>
      </c>
      <c r="B199" s="47" t="s">
        <v>178</v>
      </c>
      <c r="C199" s="47" t="s">
        <v>178</v>
      </c>
      <c r="D199" s="47" t="s">
        <v>185</v>
      </c>
      <c r="E199" s="47" t="s">
        <v>185</v>
      </c>
      <c r="F199" s="47" t="s">
        <v>185</v>
      </c>
      <c r="G199" s="47" t="s">
        <v>185</v>
      </c>
    </row>
    <row r="200" spans="1:7" ht="10.5" customHeight="1" x14ac:dyDescent="0.25">
      <c r="A200" s="42" t="s">
        <v>542</v>
      </c>
      <c r="B200" s="47">
        <v>5.4</v>
      </c>
      <c r="C200" s="47">
        <v>5.3</v>
      </c>
      <c r="D200" s="47" t="s">
        <v>178</v>
      </c>
      <c r="E200" s="47" t="s">
        <v>185</v>
      </c>
      <c r="F200" s="47" t="s">
        <v>185</v>
      </c>
      <c r="G200" s="47" t="s">
        <v>178</v>
      </c>
    </row>
    <row r="201" spans="1:7" ht="10.5" customHeight="1" x14ac:dyDescent="0.25">
      <c r="A201" s="42" t="s">
        <v>534</v>
      </c>
      <c r="B201" s="47">
        <v>79.3</v>
      </c>
      <c r="C201" s="47">
        <v>65.8</v>
      </c>
      <c r="D201" s="47">
        <v>6.9</v>
      </c>
      <c r="E201" s="47" t="s">
        <v>185</v>
      </c>
      <c r="F201" s="47" t="s">
        <v>185</v>
      </c>
      <c r="G201" s="47">
        <v>6.7</v>
      </c>
    </row>
    <row r="202" spans="1:7" ht="10.5" customHeight="1" x14ac:dyDescent="0.25">
      <c r="A202" s="42" t="s">
        <v>527</v>
      </c>
      <c r="B202" s="47">
        <v>30.5</v>
      </c>
      <c r="C202" s="47" t="s">
        <v>185</v>
      </c>
      <c r="D202" s="47" t="s">
        <v>185</v>
      </c>
      <c r="E202" s="47">
        <v>9.4</v>
      </c>
      <c r="F202" s="47">
        <v>21.1</v>
      </c>
      <c r="G202" s="47" t="s">
        <v>185</v>
      </c>
    </row>
    <row r="203" spans="1:7" ht="10.5" customHeight="1" x14ac:dyDescent="0.25">
      <c r="A203" s="44" t="s">
        <v>543</v>
      </c>
      <c r="B203" s="39" t="s">
        <v>3</v>
      </c>
      <c r="C203" s="39" t="s">
        <v>3</v>
      </c>
      <c r="D203" s="39" t="s">
        <v>3</v>
      </c>
      <c r="E203" s="39" t="s">
        <v>3</v>
      </c>
      <c r="F203" s="39" t="s">
        <v>3</v>
      </c>
      <c r="G203" s="39" t="s">
        <v>3</v>
      </c>
    </row>
    <row r="204" spans="1:7" ht="10.5" customHeight="1" x14ac:dyDescent="0.25">
      <c r="A204" s="40" t="s">
        <v>196</v>
      </c>
      <c r="B204" s="47">
        <v>8.4</v>
      </c>
      <c r="C204" s="47">
        <v>7.3</v>
      </c>
      <c r="D204" s="47">
        <v>0.3</v>
      </c>
      <c r="E204" s="47" t="s">
        <v>178</v>
      </c>
      <c r="F204" s="47">
        <v>0.3</v>
      </c>
      <c r="G204" s="47">
        <v>0.3</v>
      </c>
    </row>
    <row r="205" spans="1:7" ht="10.5" customHeight="1" x14ac:dyDescent="0.25">
      <c r="A205" s="45" t="s">
        <v>197</v>
      </c>
      <c r="B205" s="47">
        <v>109.8</v>
      </c>
      <c r="C205" s="47">
        <v>66.599999999999994</v>
      </c>
      <c r="D205" s="47">
        <v>6.8</v>
      </c>
      <c r="E205" s="47">
        <v>9.1</v>
      </c>
      <c r="F205" s="47">
        <v>20.8</v>
      </c>
      <c r="G205" s="47">
        <v>6.5</v>
      </c>
    </row>
    <row r="206" spans="1:7" ht="10.5" customHeight="1" x14ac:dyDescent="0.25">
      <c r="A206" s="50" t="s">
        <v>544</v>
      </c>
      <c r="B206" s="39" t="s">
        <v>3</v>
      </c>
      <c r="C206" s="39" t="s">
        <v>3</v>
      </c>
      <c r="D206" s="39" t="s">
        <v>3</v>
      </c>
      <c r="E206" s="39" t="s">
        <v>3</v>
      </c>
      <c r="F206" s="39" t="s">
        <v>3</v>
      </c>
      <c r="G206" s="39" t="s">
        <v>3</v>
      </c>
    </row>
    <row r="207" spans="1:7" ht="10.5" customHeight="1" x14ac:dyDescent="0.25">
      <c r="A207" s="42" t="s">
        <v>531</v>
      </c>
      <c r="B207" s="47">
        <v>4</v>
      </c>
      <c r="C207" s="47">
        <v>3.3</v>
      </c>
      <c r="D207" s="47" t="s">
        <v>178</v>
      </c>
      <c r="E207" s="47" t="s">
        <v>178</v>
      </c>
      <c r="F207" s="47" t="s">
        <v>178</v>
      </c>
      <c r="G207" s="47" t="s">
        <v>178</v>
      </c>
    </row>
    <row r="208" spans="1:7" ht="10.5" customHeight="1" x14ac:dyDescent="0.25">
      <c r="A208" s="42" t="s">
        <v>532</v>
      </c>
      <c r="B208" s="47">
        <v>1.6</v>
      </c>
      <c r="C208" s="47">
        <v>1.5</v>
      </c>
      <c r="D208" s="47" t="s">
        <v>178</v>
      </c>
      <c r="E208" s="47" t="s">
        <v>185</v>
      </c>
      <c r="F208" s="47" t="s">
        <v>178</v>
      </c>
      <c r="G208" s="47" t="s">
        <v>178</v>
      </c>
    </row>
    <row r="209" spans="1:7" ht="10.5" customHeight="1" x14ac:dyDescent="0.25">
      <c r="A209" s="42" t="s">
        <v>533</v>
      </c>
      <c r="B209" s="47">
        <v>2.9</v>
      </c>
      <c r="C209" s="47">
        <v>2.5</v>
      </c>
      <c r="D209" s="47" t="s">
        <v>178</v>
      </c>
      <c r="E209" s="47" t="s">
        <v>178</v>
      </c>
      <c r="F209" s="47" t="s">
        <v>178</v>
      </c>
      <c r="G209" s="47" t="s">
        <v>178</v>
      </c>
    </row>
    <row r="210" spans="1:7" ht="10.5" customHeight="1" x14ac:dyDescent="0.25">
      <c r="A210" s="42" t="s">
        <v>545</v>
      </c>
      <c r="B210" s="47">
        <v>109.8</v>
      </c>
      <c r="C210" s="47">
        <v>66.599999999999994</v>
      </c>
      <c r="D210" s="47">
        <v>6.8</v>
      </c>
      <c r="E210" s="47">
        <v>9.1</v>
      </c>
      <c r="F210" s="47">
        <v>20.8</v>
      </c>
      <c r="G210" s="47">
        <v>6.5</v>
      </c>
    </row>
    <row r="211" spans="1:7" ht="10.5" customHeight="1" x14ac:dyDescent="0.25">
      <c r="A211" s="50" t="s">
        <v>546</v>
      </c>
      <c r="B211" s="39" t="s">
        <v>3</v>
      </c>
      <c r="C211" s="39" t="s">
        <v>3</v>
      </c>
      <c r="D211" s="39" t="s">
        <v>3</v>
      </c>
      <c r="E211" s="39" t="s">
        <v>3</v>
      </c>
      <c r="F211" s="39" t="s">
        <v>3</v>
      </c>
      <c r="G211" s="39" t="s">
        <v>3</v>
      </c>
    </row>
    <row r="212" spans="1:7" ht="10.5" customHeight="1" x14ac:dyDescent="0.25">
      <c r="A212" s="42" t="s">
        <v>537</v>
      </c>
      <c r="B212" s="47">
        <v>4</v>
      </c>
      <c r="C212" s="47">
        <v>3.6</v>
      </c>
      <c r="D212" s="47" t="s">
        <v>178</v>
      </c>
      <c r="E212" s="47" t="s">
        <v>178</v>
      </c>
      <c r="F212" s="47" t="s">
        <v>178</v>
      </c>
      <c r="G212" s="47" t="s">
        <v>178</v>
      </c>
    </row>
    <row r="213" spans="1:7" ht="10.5" customHeight="1" x14ac:dyDescent="0.25">
      <c r="A213" s="42" t="s">
        <v>538</v>
      </c>
      <c r="B213" s="47">
        <v>1.6</v>
      </c>
      <c r="C213" s="47">
        <v>1.4</v>
      </c>
      <c r="D213" s="47" t="s">
        <v>178</v>
      </c>
      <c r="E213" s="47" t="s">
        <v>178</v>
      </c>
      <c r="F213" s="47" t="s">
        <v>178</v>
      </c>
      <c r="G213" s="47" t="s">
        <v>178</v>
      </c>
    </row>
    <row r="214" spans="1:7" ht="10.5" customHeight="1" x14ac:dyDescent="0.25">
      <c r="A214" s="42" t="s">
        <v>541</v>
      </c>
      <c r="B214" s="47">
        <v>0.3</v>
      </c>
      <c r="C214" s="47">
        <v>0.3</v>
      </c>
      <c r="D214" s="47" t="s">
        <v>185</v>
      </c>
      <c r="E214" s="47" t="s">
        <v>185</v>
      </c>
      <c r="F214" s="47" t="s">
        <v>185</v>
      </c>
      <c r="G214" s="47" t="s">
        <v>185</v>
      </c>
    </row>
    <row r="215" spans="1:7" ht="10.5" customHeight="1" x14ac:dyDescent="0.25">
      <c r="A215" s="42" t="s">
        <v>547</v>
      </c>
      <c r="B215" s="47">
        <v>2.5</v>
      </c>
      <c r="C215" s="47">
        <v>2</v>
      </c>
      <c r="D215" s="47" t="s">
        <v>178</v>
      </c>
      <c r="E215" s="47" t="s">
        <v>178</v>
      </c>
      <c r="F215" s="47" t="s">
        <v>178</v>
      </c>
      <c r="G215" s="47" t="s">
        <v>178</v>
      </c>
    </row>
    <row r="216" spans="1:7" ht="10.5" customHeight="1" x14ac:dyDescent="0.25">
      <c r="A216" s="42" t="s">
        <v>545</v>
      </c>
      <c r="B216" s="47">
        <v>109.8</v>
      </c>
      <c r="C216" s="47">
        <v>66.599999999999994</v>
      </c>
      <c r="D216" s="47">
        <v>6.8</v>
      </c>
      <c r="E216" s="47">
        <v>9.1</v>
      </c>
      <c r="F216" s="47">
        <v>20.8</v>
      </c>
      <c r="G216" s="47">
        <v>6.5</v>
      </c>
    </row>
    <row r="217" spans="1:7" ht="10.5" customHeight="1" x14ac:dyDescent="0.25">
      <c r="A217" s="44" t="s">
        <v>548</v>
      </c>
      <c r="B217" s="46" t="s">
        <v>3</v>
      </c>
      <c r="C217" s="46" t="s">
        <v>3</v>
      </c>
      <c r="D217" s="46" t="s">
        <v>3</v>
      </c>
      <c r="E217" s="46" t="s">
        <v>3</v>
      </c>
      <c r="F217" s="46" t="s">
        <v>3</v>
      </c>
      <c r="G217" s="46" t="s">
        <v>3</v>
      </c>
    </row>
    <row r="218" spans="1:7" ht="10.5" customHeight="1" x14ac:dyDescent="0.25">
      <c r="A218" s="40" t="s">
        <v>549</v>
      </c>
      <c r="B218" s="41">
        <v>5.6</v>
      </c>
      <c r="C218" s="41">
        <v>4.8</v>
      </c>
      <c r="D218" s="41">
        <v>0.3</v>
      </c>
      <c r="E218" s="41" t="s">
        <v>178</v>
      </c>
      <c r="F218" s="41" t="s">
        <v>178</v>
      </c>
      <c r="G218" s="41">
        <v>0.3</v>
      </c>
    </row>
    <row r="219" spans="1:7" ht="10.5" customHeight="1" x14ac:dyDescent="0.25">
      <c r="A219" s="45" t="s">
        <v>550</v>
      </c>
      <c r="B219" s="41">
        <v>2.4</v>
      </c>
      <c r="C219" s="41">
        <v>2.2000000000000002</v>
      </c>
      <c r="D219" s="41" t="s">
        <v>178</v>
      </c>
      <c r="E219" s="41" t="s">
        <v>178</v>
      </c>
      <c r="F219" s="41" t="s">
        <v>185</v>
      </c>
      <c r="G219" s="41" t="s">
        <v>178</v>
      </c>
    </row>
    <row r="220" spans="1:7" ht="10.5" customHeight="1" x14ac:dyDescent="0.25">
      <c r="A220" s="45" t="s">
        <v>551</v>
      </c>
      <c r="B220" s="41">
        <v>4.2</v>
      </c>
      <c r="C220" s="41">
        <v>3.8</v>
      </c>
      <c r="D220" s="41">
        <v>0.1</v>
      </c>
      <c r="E220" s="41" t="s">
        <v>178</v>
      </c>
      <c r="F220" s="41" t="s">
        <v>178</v>
      </c>
      <c r="G220" s="41" t="s">
        <v>178</v>
      </c>
    </row>
    <row r="221" spans="1:7" ht="10.5" customHeight="1" x14ac:dyDescent="0.25">
      <c r="A221" s="45" t="s">
        <v>552</v>
      </c>
      <c r="B221" s="41">
        <v>6.5</v>
      </c>
      <c r="C221" s="41">
        <v>5.6</v>
      </c>
      <c r="D221" s="41">
        <v>0.4</v>
      </c>
      <c r="E221" s="41" t="s">
        <v>178</v>
      </c>
      <c r="F221" s="41" t="s">
        <v>178</v>
      </c>
      <c r="G221" s="41" t="s">
        <v>178</v>
      </c>
    </row>
    <row r="222" spans="1:7" ht="10.5" customHeight="1" x14ac:dyDescent="0.25">
      <c r="A222" s="45" t="s">
        <v>553</v>
      </c>
      <c r="B222" s="41">
        <v>6.6</v>
      </c>
      <c r="C222" s="41">
        <v>6.1</v>
      </c>
      <c r="D222" s="41">
        <v>0.3</v>
      </c>
      <c r="E222" s="41" t="s">
        <v>178</v>
      </c>
      <c r="F222" s="41" t="s">
        <v>178</v>
      </c>
      <c r="G222" s="41" t="s">
        <v>178</v>
      </c>
    </row>
    <row r="223" spans="1:7" ht="10.5" customHeight="1" x14ac:dyDescent="0.25">
      <c r="A223" s="45" t="s">
        <v>554</v>
      </c>
      <c r="B223" s="41">
        <v>2.6</v>
      </c>
      <c r="C223" s="41">
        <v>2.2999999999999998</v>
      </c>
      <c r="D223" s="41" t="s">
        <v>178</v>
      </c>
      <c r="E223" s="41" t="s">
        <v>178</v>
      </c>
      <c r="F223" s="41" t="s">
        <v>178</v>
      </c>
      <c r="G223" s="41" t="s">
        <v>178</v>
      </c>
    </row>
    <row r="224" spans="1:7" ht="10.5" customHeight="1" x14ac:dyDescent="0.25">
      <c r="A224" s="21" t="s">
        <v>192</v>
      </c>
      <c r="B224" s="13"/>
      <c r="C224" s="13"/>
      <c r="D224" s="13"/>
      <c r="E224" s="13"/>
      <c r="F224" s="13"/>
      <c r="G224" s="13"/>
    </row>
    <row r="225" spans="1:7" ht="10.5" customHeight="1" x14ac:dyDescent="0.25">
      <c r="A225" s="16" t="s">
        <v>193</v>
      </c>
      <c r="B225" s="13">
        <v>26.1</v>
      </c>
      <c r="C225" s="13" t="s">
        <v>185</v>
      </c>
      <c r="D225" s="13" t="s">
        <v>185</v>
      </c>
      <c r="E225" s="13" t="s">
        <v>185</v>
      </c>
      <c r="F225" s="13">
        <v>19.100000000000001</v>
      </c>
      <c r="G225" s="13">
        <v>6.9</v>
      </c>
    </row>
    <row r="226" spans="1:7" ht="10.5" customHeight="1" x14ac:dyDescent="0.25">
      <c r="A226" s="16"/>
      <c r="B226" s="13"/>
      <c r="C226" s="13"/>
      <c r="D226" s="13"/>
      <c r="E226" s="13"/>
      <c r="F226" s="13"/>
      <c r="G226" s="13"/>
    </row>
    <row r="227" spans="1:7" ht="10.5" customHeight="1" x14ac:dyDescent="0.25">
      <c r="A227" s="19" t="s">
        <v>199</v>
      </c>
      <c r="B227" s="13"/>
      <c r="C227" s="13"/>
      <c r="D227" s="13"/>
      <c r="E227" s="13"/>
      <c r="F227" s="13"/>
      <c r="G227" s="13"/>
    </row>
    <row r="228" spans="1:7" ht="10.5" customHeight="1" x14ac:dyDescent="0.25">
      <c r="A228" s="19" t="s">
        <v>200</v>
      </c>
      <c r="B228" s="13"/>
      <c r="C228" s="13"/>
      <c r="D228" s="13"/>
      <c r="E228" s="13"/>
      <c r="F228" s="13"/>
      <c r="G228" s="13"/>
    </row>
    <row r="229" spans="1:7" ht="10.5" customHeight="1" x14ac:dyDescent="0.25">
      <c r="A229" s="15" t="s">
        <v>196</v>
      </c>
      <c r="B229" s="13">
        <v>63</v>
      </c>
      <c r="C229" s="13">
        <v>57.3</v>
      </c>
      <c r="D229" s="13">
        <v>3.7</v>
      </c>
      <c r="E229" s="13" t="s">
        <v>185</v>
      </c>
      <c r="F229" s="13" t="s">
        <v>185</v>
      </c>
      <c r="G229" s="13">
        <v>2</v>
      </c>
    </row>
    <row r="230" spans="1:7" ht="10.5" customHeight="1" x14ac:dyDescent="0.25">
      <c r="A230" s="16" t="s">
        <v>157</v>
      </c>
      <c r="B230" s="13">
        <v>42.8</v>
      </c>
      <c r="C230" s="13">
        <v>39.799999999999997</v>
      </c>
      <c r="D230" s="13">
        <v>2.8</v>
      </c>
      <c r="E230" s="13" t="s">
        <v>185</v>
      </c>
      <c r="F230" s="13" t="s">
        <v>185</v>
      </c>
      <c r="G230" s="13" t="s">
        <v>178</v>
      </c>
    </row>
    <row r="231" spans="1:7" ht="10.5" customHeight="1" x14ac:dyDescent="0.25">
      <c r="A231" s="17" t="s">
        <v>201</v>
      </c>
      <c r="B231" s="13">
        <v>9.8000000000000007</v>
      </c>
      <c r="C231" s="13">
        <v>8.3000000000000007</v>
      </c>
      <c r="D231" s="13">
        <v>1.4</v>
      </c>
      <c r="E231" s="13" t="s">
        <v>185</v>
      </c>
      <c r="F231" s="13" t="s">
        <v>185</v>
      </c>
      <c r="G231" s="13" t="s">
        <v>178</v>
      </c>
    </row>
    <row r="232" spans="1:7" ht="10.5" customHeight="1" x14ac:dyDescent="0.25">
      <c r="A232" s="17" t="s">
        <v>202</v>
      </c>
      <c r="B232" s="13">
        <v>28.7</v>
      </c>
      <c r="C232" s="13">
        <v>27.2</v>
      </c>
      <c r="D232" s="13">
        <v>1.4</v>
      </c>
      <c r="E232" s="13" t="s">
        <v>185</v>
      </c>
      <c r="F232" s="13" t="s">
        <v>185</v>
      </c>
      <c r="G232" s="13" t="s">
        <v>178</v>
      </c>
    </row>
    <row r="233" spans="1:7" ht="10.5" customHeight="1" x14ac:dyDescent="0.25">
      <c r="A233" s="17" t="s">
        <v>203</v>
      </c>
      <c r="B233" s="13">
        <v>4.3</v>
      </c>
      <c r="C233" s="13">
        <v>4.3</v>
      </c>
      <c r="D233" s="13" t="s">
        <v>178</v>
      </c>
      <c r="E233" s="13" t="s">
        <v>185</v>
      </c>
      <c r="F233" s="13" t="s">
        <v>185</v>
      </c>
      <c r="G233" s="13" t="s">
        <v>178</v>
      </c>
    </row>
    <row r="234" spans="1:7" ht="10.5" customHeight="1" x14ac:dyDescent="0.25">
      <c r="A234" s="16" t="s">
        <v>156</v>
      </c>
      <c r="B234" s="13">
        <v>15.6</v>
      </c>
      <c r="C234" s="13">
        <v>14</v>
      </c>
      <c r="D234" s="13">
        <v>0.7</v>
      </c>
      <c r="E234" s="13" t="s">
        <v>185</v>
      </c>
      <c r="F234" s="13" t="s">
        <v>185</v>
      </c>
      <c r="G234" s="13">
        <v>0.9</v>
      </c>
    </row>
    <row r="235" spans="1:7" ht="10.5" customHeight="1" x14ac:dyDescent="0.25">
      <c r="A235" s="17" t="s">
        <v>201</v>
      </c>
      <c r="B235" s="13">
        <v>6</v>
      </c>
      <c r="C235" s="13">
        <v>5.2</v>
      </c>
      <c r="D235" s="13">
        <v>0.5</v>
      </c>
      <c r="E235" s="13" t="s">
        <v>185</v>
      </c>
      <c r="F235" s="13" t="s">
        <v>185</v>
      </c>
      <c r="G235" s="13">
        <v>0.4</v>
      </c>
    </row>
    <row r="236" spans="1:7" ht="10.5" customHeight="1" x14ac:dyDescent="0.25">
      <c r="A236" s="17" t="s">
        <v>202</v>
      </c>
      <c r="B236" s="13">
        <v>7.9</v>
      </c>
      <c r="C236" s="13">
        <v>7.4</v>
      </c>
      <c r="D236" s="13">
        <v>0.2</v>
      </c>
      <c r="E236" s="13" t="s">
        <v>185</v>
      </c>
      <c r="F236" s="13" t="s">
        <v>185</v>
      </c>
      <c r="G236" s="13">
        <v>0.3</v>
      </c>
    </row>
    <row r="237" spans="1:7" ht="10.5" customHeight="1" x14ac:dyDescent="0.25">
      <c r="A237" s="17" t="s">
        <v>203</v>
      </c>
      <c r="B237" s="13">
        <v>1.6</v>
      </c>
      <c r="C237" s="13">
        <v>1.4</v>
      </c>
      <c r="D237" s="13" t="s">
        <v>178</v>
      </c>
      <c r="E237" s="13" t="s">
        <v>185</v>
      </c>
      <c r="F237" s="13" t="s">
        <v>185</v>
      </c>
      <c r="G237" s="13">
        <v>0.2</v>
      </c>
    </row>
    <row r="238" spans="1:7" ht="10.5" customHeight="1" x14ac:dyDescent="0.25">
      <c r="A238" s="16" t="s">
        <v>204</v>
      </c>
      <c r="B238" s="13">
        <v>4.5999999999999996</v>
      </c>
      <c r="C238" s="13">
        <v>3.5</v>
      </c>
      <c r="D238" s="13">
        <v>0.2</v>
      </c>
      <c r="E238" s="13" t="s">
        <v>185</v>
      </c>
      <c r="F238" s="13" t="s">
        <v>185</v>
      </c>
      <c r="G238" s="13">
        <v>1</v>
      </c>
    </row>
    <row r="239" spans="1:7" ht="10.5" customHeight="1" x14ac:dyDescent="0.25">
      <c r="A239" s="15" t="s">
        <v>197</v>
      </c>
      <c r="B239" s="13">
        <v>22.5</v>
      </c>
      <c r="C239" s="13">
        <v>14.6</v>
      </c>
      <c r="D239" s="13">
        <v>3</v>
      </c>
      <c r="E239" s="13" t="s">
        <v>185</v>
      </c>
      <c r="F239" s="13" t="s">
        <v>185</v>
      </c>
      <c r="G239" s="13">
        <v>4.9000000000000004</v>
      </c>
    </row>
    <row r="240" spans="1:7" ht="10.5" customHeight="1" x14ac:dyDescent="0.25">
      <c r="A240" s="15" t="s">
        <v>205</v>
      </c>
      <c r="B240" s="13">
        <v>28.1</v>
      </c>
      <c r="C240" s="13" t="s">
        <v>185</v>
      </c>
      <c r="D240" s="13" t="s">
        <v>185</v>
      </c>
      <c r="E240" s="13">
        <v>9</v>
      </c>
      <c r="F240" s="13">
        <v>19.100000000000001</v>
      </c>
      <c r="G240" s="13" t="s">
        <v>185</v>
      </c>
    </row>
    <row r="241" spans="1:7" ht="10.5" customHeight="1" x14ac:dyDescent="0.25">
      <c r="A241" s="22"/>
      <c r="B241" s="13"/>
      <c r="C241" s="13"/>
      <c r="D241" s="13"/>
      <c r="E241" s="13"/>
      <c r="F241" s="13"/>
      <c r="G241" s="13"/>
    </row>
    <row r="242" spans="1:7" ht="10.5" customHeight="1" x14ac:dyDescent="0.25">
      <c r="A242" s="23" t="s">
        <v>206</v>
      </c>
      <c r="B242" s="13"/>
      <c r="C242" s="13"/>
      <c r="D242" s="13"/>
      <c r="E242" s="13"/>
      <c r="F242" s="13"/>
      <c r="G242" s="13"/>
    </row>
    <row r="243" spans="1:7" ht="10.5" customHeight="1" x14ac:dyDescent="0.25">
      <c r="A243" s="15" t="s">
        <v>196</v>
      </c>
      <c r="B243" s="13">
        <v>50.2</v>
      </c>
      <c r="C243" s="13">
        <v>36.799999999999997</v>
      </c>
      <c r="D243" s="13">
        <v>2.2999999999999998</v>
      </c>
      <c r="E243" s="13">
        <v>3.3</v>
      </c>
      <c r="F243" s="13">
        <v>4.7</v>
      </c>
      <c r="G243" s="13">
        <v>3.1</v>
      </c>
    </row>
    <row r="244" spans="1:7" ht="10.5" customHeight="1" x14ac:dyDescent="0.25">
      <c r="A244" s="15" t="s">
        <v>197</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207</v>
      </c>
      <c r="B246" s="13"/>
      <c r="C246" s="13"/>
      <c r="D246" s="13"/>
      <c r="E246" s="13"/>
      <c r="F246" s="13"/>
      <c r="G246" s="13"/>
    </row>
    <row r="247" spans="1:7" ht="10.5" customHeight="1" x14ac:dyDescent="0.25">
      <c r="A247" s="15" t="s">
        <v>208</v>
      </c>
      <c r="B247" s="13">
        <v>40.6</v>
      </c>
      <c r="C247" s="13">
        <v>27.7</v>
      </c>
      <c r="D247" s="13">
        <v>2.1</v>
      </c>
      <c r="E247" s="13">
        <v>2.4</v>
      </c>
      <c r="F247" s="13">
        <v>6.7</v>
      </c>
      <c r="G247" s="13">
        <v>1.7</v>
      </c>
    </row>
    <row r="248" spans="1:7" ht="10.5" customHeight="1" x14ac:dyDescent="0.25">
      <c r="A248" s="15" t="s">
        <v>209</v>
      </c>
      <c r="B248" s="13">
        <v>49.2</v>
      </c>
      <c r="C248" s="13">
        <v>31.4</v>
      </c>
      <c r="D248" s="13">
        <v>3</v>
      </c>
      <c r="E248" s="13">
        <v>3.7</v>
      </c>
      <c r="F248" s="13">
        <v>8.3000000000000007</v>
      </c>
      <c r="G248" s="13">
        <v>2.9</v>
      </c>
    </row>
    <row r="249" spans="1:7" ht="10.5" customHeight="1" x14ac:dyDescent="0.25">
      <c r="A249" s="15" t="s">
        <v>210</v>
      </c>
      <c r="B249" s="13">
        <v>22.8</v>
      </c>
      <c r="C249" s="13">
        <v>12.2</v>
      </c>
      <c r="D249" s="13">
        <v>1.6</v>
      </c>
      <c r="E249" s="13">
        <v>2.8</v>
      </c>
      <c r="F249" s="13">
        <v>3.8</v>
      </c>
      <c r="G249" s="13">
        <v>2.2999999999999998</v>
      </c>
    </row>
    <row r="250" spans="1:7" ht="10.5" customHeight="1" x14ac:dyDescent="0.25">
      <c r="A250" s="15" t="s">
        <v>211</v>
      </c>
      <c r="B250" s="13">
        <v>1</v>
      </c>
      <c r="C250" s="13">
        <v>0.5</v>
      </c>
      <c r="D250" s="13" t="s">
        <v>178</v>
      </c>
      <c r="E250" s="13">
        <v>0.1</v>
      </c>
      <c r="F250" s="13">
        <v>0.3</v>
      </c>
      <c r="G250" s="13" t="s">
        <v>178</v>
      </c>
    </row>
    <row r="251" spans="1:7" ht="10.5" customHeight="1" x14ac:dyDescent="0.25">
      <c r="A251" s="24"/>
      <c r="B251" s="13"/>
      <c r="C251" s="13"/>
      <c r="D251" s="13"/>
      <c r="E251" s="13"/>
      <c r="F251" s="13"/>
      <c r="G251" s="13"/>
    </row>
    <row r="252" spans="1:7" ht="10.5" customHeight="1" x14ac:dyDescent="0.25">
      <c r="A252" s="23" t="s">
        <v>212</v>
      </c>
      <c r="B252" s="13"/>
      <c r="C252" s="13"/>
      <c r="D252" s="13"/>
      <c r="E252" s="13"/>
      <c r="F252" s="13"/>
      <c r="G252" s="13"/>
    </row>
    <row r="253" spans="1:7" ht="10.5" customHeight="1" x14ac:dyDescent="0.25">
      <c r="A253" s="15" t="s">
        <v>196</v>
      </c>
      <c r="B253" s="13">
        <v>25.5</v>
      </c>
      <c r="C253" s="13">
        <v>22.2</v>
      </c>
      <c r="D253" s="13">
        <v>1</v>
      </c>
      <c r="E253" s="13">
        <v>0.7</v>
      </c>
      <c r="F253" s="13">
        <v>0.5</v>
      </c>
      <c r="G253" s="13">
        <v>1.1000000000000001</v>
      </c>
    </row>
    <row r="254" spans="1:7" ht="10.5" customHeight="1" x14ac:dyDescent="0.25">
      <c r="A254" s="15" t="s">
        <v>197</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213</v>
      </c>
      <c r="B256" s="13"/>
      <c r="C256" s="13"/>
      <c r="D256" s="13"/>
      <c r="E256" s="13"/>
      <c r="F256" s="13"/>
      <c r="G256" s="13"/>
    </row>
    <row r="257" spans="1:7" ht="10.5" customHeight="1" x14ac:dyDescent="0.25">
      <c r="A257" s="15" t="s">
        <v>214</v>
      </c>
      <c r="B257" s="13">
        <v>60.1</v>
      </c>
      <c r="C257" s="13">
        <v>39.9</v>
      </c>
      <c r="D257" s="13">
        <v>3.3</v>
      </c>
      <c r="E257" s="13">
        <v>3.6</v>
      </c>
      <c r="F257" s="13">
        <v>10.199999999999999</v>
      </c>
      <c r="G257" s="13">
        <v>3.1</v>
      </c>
    </row>
    <row r="258" spans="1:7" ht="10.5" customHeight="1" x14ac:dyDescent="0.25">
      <c r="A258" s="15" t="s">
        <v>215</v>
      </c>
      <c r="B258" s="13">
        <v>36</v>
      </c>
      <c r="C258" s="13">
        <v>22.7</v>
      </c>
      <c r="D258" s="13">
        <v>2.2000000000000002</v>
      </c>
      <c r="E258" s="13">
        <v>3.2</v>
      </c>
      <c r="F258" s="13">
        <v>5.7</v>
      </c>
      <c r="G258" s="13">
        <v>2.2999999999999998</v>
      </c>
    </row>
    <row r="259" spans="1:7" ht="10.5" customHeight="1" x14ac:dyDescent="0.25">
      <c r="A259" s="15" t="s">
        <v>216</v>
      </c>
      <c r="B259" s="13">
        <v>9.1</v>
      </c>
      <c r="C259" s="13">
        <v>5.0999999999999996</v>
      </c>
      <c r="D259" s="13">
        <v>0.6</v>
      </c>
      <c r="E259" s="13">
        <v>1</v>
      </c>
      <c r="F259" s="13">
        <v>1.7</v>
      </c>
      <c r="G259" s="13">
        <v>0.7</v>
      </c>
    </row>
    <row r="260" spans="1:7" ht="10.5" customHeight="1" x14ac:dyDescent="0.25">
      <c r="A260" s="15" t="s">
        <v>217</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218</v>
      </c>
      <c r="B262" s="13"/>
      <c r="C262" s="13"/>
      <c r="D262" s="13"/>
      <c r="E262" s="13"/>
      <c r="F262" s="13"/>
      <c r="G262" s="13"/>
    </row>
    <row r="263" spans="1:7" ht="10.5" customHeight="1" x14ac:dyDescent="0.25">
      <c r="A263" s="23" t="s">
        <v>219</v>
      </c>
      <c r="B263" s="13"/>
      <c r="C263" s="13"/>
      <c r="D263" s="13"/>
      <c r="E263" s="13"/>
      <c r="F263" s="13"/>
      <c r="G263" s="13"/>
    </row>
    <row r="264" spans="1:7" ht="10.5" customHeight="1" x14ac:dyDescent="0.25">
      <c r="A264" s="15" t="s">
        <v>196</v>
      </c>
      <c r="B264" s="13">
        <v>40.799999999999997</v>
      </c>
      <c r="C264" s="13">
        <v>32.200000000000003</v>
      </c>
      <c r="D264" s="13">
        <v>2.1</v>
      </c>
      <c r="E264" s="13">
        <v>1.6</v>
      </c>
      <c r="F264" s="13">
        <v>2.4</v>
      </c>
      <c r="G264" s="13">
        <v>2.4</v>
      </c>
    </row>
    <row r="265" spans="1:7" ht="10.5" customHeight="1" x14ac:dyDescent="0.25">
      <c r="A265" s="15" t="s">
        <v>197</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220</v>
      </c>
      <c r="B267" s="13"/>
      <c r="C267" s="13"/>
      <c r="D267" s="13"/>
      <c r="E267" s="13"/>
      <c r="F267" s="13"/>
      <c r="G267" s="13"/>
    </row>
    <row r="268" spans="1:7" ht="10.5" customHeight="1" x14ac:dyDescent="0.25">
      <c r="A268" s="15" t="s">
        <v>196</v>
      </c>
      <c r="B268" s="13">
        <v>30.7</v>
      </c>
      <c r="C268" s="13">
        <v>24.8</v>
      </c>
      <c r="D268" s="13">
        <v>2</v>
      </c>
      <c r="E268" s="13">
        <v>1.3</v>
      </c>
      <c r="F268" s="13">
        <v>2.6</v>
      </c>
      <c r="G268" s="13" t="s">
        <v>185</v>
      </c>
    </row>
    <row r="269" spans="1:7" ht="10.5" customHeight="1" x14ac:dyDescent="0.25">
      <c r="A269" s="15" t="s">
        <v>197</v>
      </c>
      <c r="B269" s="13">
        <v>76</v>
      </c>
      <c r="C269" s="13">
        <v>47</v>
      </c>
      <c r="D269" s="13">
        <v>4.7</v>
      </c>
      <c r="E269" s="13">
        <v>7.8</v>
      </c>
      <c r="F269" s="13">
        <v>16.5</v>
      </c>
      <c r="G269" s="13" t="s">
        <v>185</v>
      </c>
    </row>
    <row r="270" spans="1:7" ht="10.5" customHeight="1" x14ac:dyDescent="0.25">
      <c r="A270" s="15" t="s">
        <v>221</v>
      </c>
      <c r="B270" s="13">
        <v>6.9</v>
      </c>
      <c r="C270" s="13" t="s">
        <v>185</v>
      </c>
      <c r="D270" s="13" t="s">
        <v>185</v>
      </c>
      <c r="E270" s="13" t="s">
        <v>185</v>
      </c>
      <c r="F270" s="13" t="s">
        <v>185</v>
      </c>
      <c r="G270" s="13">
        <v>6.9</v>
      </c>
    </row>
    <row r="271" spans="1:7" ht="10.5" customHeight="1" x14ac:dyDescent="0.25">
      <c r="A271" s="16"/>
      <c r="B271" s="13"/>
      <c r="C271" s="13"/>
      <c r="D271" s="13"/>
      <c r="E271" s="13"/>
      <c r="F271" s="13"/>
      <c r="G271" s="13"/>
    </row>
    <row r="272" spans="1:7" ht="10.5" customHeight="1" x14ac:dyDescent="0.25">
      <c r="A272" s="25" t="s">
        <v>222</v>
      </c>
      <c r="B272" s="13"/>
      <c r="C272" s="13"/>
      <c r="D272" s="13"/>
      <c r="E272" s="13"/>
      <c r="F272" s="13"/>
      <c r="G272" s="13"/>
    </row>
    <row r="273" spans="1:7" ht="10.5" customHeight="1" x14ac:dyDescent="0.25">
      <c r="A273" s="25" t="s">
        <v>223</v>
      </c>
      <c r="B273" s="13"/>
      <c r="C273" s="13"/>
      <c r="D273" s="13"/>
      <c r="E273" s="13"/>
      <c r="F273" s="13"/>
      <c r="G273" s="13"/>
    </row>
    <row r="274" spans="1:7" ht="10.5" customHeight="1" x14ac:dyDescent="0.25">
      <c r="A274" s="16" t="s">
        <v>196</v>
      </c>
      <c r="B274" s="13">
        <v>18</v>
      </c>
      <c r="C274" s="13">
        <v>15.7</v>
      </c>
      <c r="D274" s="13">
        <v>1.1000000000000001</v>
      </c>
      <c r="E274" s="13">
        <v>0.3</v>
      </c>
      <c r="F274" s="13">
        <v>0.8</v>
      </c>
      <c r="G274" s="13" t="s">
        <v>185</v>
      </c>
    </row>
    <row r="275" spans="1:7" ht="10.5" customHeight="1" x14ac:dyDescent="0.25">
      <c r="A275" s="16" t="s">
        <v>197</v>
      </c>
      <c r="B275" s="13">
        <v>12.7</v>
      </c>
      <c r="C275" s="13">
        <v>9.1</v>
      </c>
      <c r="D275" s="13">
        <v>0.9</v>
      </c>
      <c r="E275" s="13">
        <v>1</v>
      </c>
      <c r="F275" s="13">
        <v>1.8</v>
      </c>
      <c r="G275" s="13" t="s">
        <v>185</v>
      </c>
    </row>
    <row r="276" spans="1:7" ht="10.5" customHeight="1" x14ac:dyDescent="0.25">
      <c r="A276" s="24"/>
      <c r="B276" s="13"/>
      <c r="C276" s="13"/>
      <c r="D276" s="13"/>
      <c r="E276" s="13"/>
      <c r="F276" s="13"/>
      <c r="G276" s="13"/>
    </row>
    <row r="277" spans="1:7" ht="10.5" customHeight="1" x14ac:dyDescent="0.25">
      <c r="A277" s="23" t="s">
        <v>224</v>
      </c>
      <c r="B277" s="13"/>
      <c r="C277" s="13"/>
      <c r="D277" s="13"/>
      <c r="E277" s="13"/>
      <c r="F277" s="13"/>
      <c r="G277" s="13"/>
    </row>
    <row r="278" spans="1:7" ht="10.5" customHeight="1" x14ac:dyDescent="0.25">
      <c r="A278" s="15" t="s">
        <v>225</v>
      </c>
      <c r="B278" s="13">
        <v>47.2</v>
      </c>
      <c r="C278" s="13">
        <v>25.4</v>
      </c>
      <c r="D278" s="13">
        <v>2.6</v>
      </c>
      <c r="E278" s="13">
        <v>5</v>
      </c>
      <c r="F278" s="13">
        <v>9.9</v>
      </c>
      <c r="G278" s="13">
        <v>4.3</v>
      </c>
    </row>
    <row r="279" spans="1:7" ht="10.5" customHeight="1" x14ac:dyDescent="0.25">
      <c r="A279" s="15" t="s">
        <v>226</v>
      </c>
      <c r="B279" s="13">
        <v>64.099999999999994</v>
      </c>
      <c r="C279" s="13">
        <v>44.7</v>
      </c>
      <c r="D279" s="13">
        <v>4</v>
      </c>
      <c r="E279" s="13">
        <v>4</v>
      </c>
      <c r="F279" s="13">
        <v>8.9</v>
      </c>
      <c r="G279" s="13">
        <v>2.6</v>
      </c>
    </row>
    <row r="280" spans="1:7" ht="10.5" customHeight="1" x14ac:dyDescent="0.25">
      <c r="A280" s="15" t="s">
        <v>227</v>
      </c>
      <c r="B280" s="13">
        <v>1.6</v>
      </c>
      <c r="C280" s="13">
        <v>1.3</v>
      </c>
      <c r="D280" s="13">
        <v>0.1</v>
      </c>
      <c r="E280" s="13" t="s">
        <v>178</v>
      </c>
      <c r="F280" s="13">
        <v>0.2</v>
      </c>
      <c r="G280" s="13" t="s">
        <v>178</v>
      </c>
    </row>
    <row r="281" spans="1:7" ht="10.5" customHeight="1" x14ac:dyDescent="0.25">
      <c r="A281" s="17"/>
      <c r="B281" s="13"/>
      <c r="C281" s="13"/>
      <c r="D281" s="13"/>
      <c r="E281" s="13"/>
      <c r="F281" s="13"/>
      <c r="G281" s="13"/>
    </row>
    <row r="282" spans="1:7" ht="10.5" customHeight="1" x14ac:dyDescent="0.25">
      <c r="A282" s="20" t="s">
        <v>228</v>
      </c>
      <c r="B282" s="13"/>
      <c r="C282" s="13"/>
      <c r="D282" s="13"/>
      <c r="E282" s="13"/>
      <c r="F282" s="13"/>
      <c r="G282" s="13"/>
    </row>
    <row r="283" spans="1:7" ht="10.5" customHeight="1" x14ac:dyDescent="0.25">
      <c r="A283" s="15" t="s">
        <v>198</v>
      </c>
      <c r="B283" s="13">
        <v>16.8</v>
      </c>
      <c r="C283" s="13">
        <v>13.5</v>
      </c>
      <c r="D283" s="13">
        <v>0.9</v>
      </c>
      <c r="E283" s="13">
        <v>1</v>
      </c>
      <c r="F283" s="13">
        <v>1</v>
      </c>
      <c r="G283" s="13">
        <v>0.4</v>
      </c>
    </row>
    <row r="284" spans="1:7" ht="10.5" customHeight="1" x14ac:dyDescent="0.25">
      <c r="A284" s="15" t="s">
        <v>229</v>
      </c>
      <c r="B284" s="13">
        <v>18</v>
      </c>
      <c r="C284" s="13">
        <v>14.2</v>
      </c>
      <c r="D284" s="13">
        <v>0.9</v>
      </c>
      <c r="E284" s="13">
        <v>1</v>
      </c>
      <c r="F284" s="13">
        <v>0.8</v>
      </c>
      <c r="G284" s="13">
        <v>1.1000000000000001</v>
      </c>
    </row>
    <row r="285" spans="1:7" ht="10.5" customHeight="1" x14ac:dyDescent="0.25">
      <c r="A285" s="15" t="s">
        <v>195</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230</v>
      </c>
      <c r="B287" s="13"/>
      <c r="C287" s="13"/>
      <c r="D287" s="13"/>
      <c r="E287" s="13"/>
      <c r="F287" s="13"/>
      <c r="G287" s="13"/>
    </row>
    <row r="288" spans="1:7" ht="10.5" customHeight="1" x14ac:dyDescent="0.25">
      <c r="A288" s="15" t="s">
        <v>196</v>
      </c>
      <c r="B288" s="13">
        <v>68.099999999999994</v>
      </c>
      <c r="C288" s="13">
        <v>47</v>
      </c>
      <c r="D288" s="13">
        <v>3.9</v>
      </c>
      <c r="E288" s="13">
        <v>4.3</v>
      </c>
      <c r="F288" s="13">
        <v>9.1999999999999993</v>
      </c>
      <c r="G288" s="13">
        <v>3.7</v>
      </c>
    </row>
    <row r="289" spans="1:9" ht="10.5" customHeight="1" x14ac:dyDescent="0.25">
      <c r="A289" s="15" t="s">
        <v>197</v>
      </c>
      <c r="B289" s="13">
        <v>44.7</v>
      </c>
      <c r="C289" s="13">
        <v>24.4</v>
      </c>
      <c r="D289" s="13">
        <v>2.8</v>
      </c>
      <c r="E289" s="13">
        <v>4.5999999999999996</v>
      </c>
      <c r="F289" s="13">
        <v>9.8000000000000007</v>
      </c>
      <c r="G289" s="13">
        <v>3.2</v>
      </c>
    </row>
    <row r="290" spans="1:9" ht="10.5" customHeight="1" x14ac:dyDescent="0.25">
      <c r="A290" s="15" t="s">
        <v>231</v>
      </c>
      <c r="B290" s="13">
        <v>0.8</v>
      </c>
      <c r="C290" s="13">
        <v>0.4</v>
      </c>
      <c r="D290" s="13" t="s">
        <v>178</v>
      </c>
      <c r="E290" s="13">
        <v>0.1</v>
      </c>
      <c r="F290" s="13">
        <v>0.2</v>
      </c>
      <c r="G290" s="13" t="s">
        <v>178</v>
      </c>
    </row>
    <row r="291" spans="1:9" ht="10.5" customHeight="1" x14ac:dyDescent="0.25">
      <c r="A291" s="22"/>
      <c r="B291" s="13"/>
      <c r="C291" s="13"/>
      <c r="D291" s="13"/>
      <c r="E291" s="13"/>
      <c r="F291" s="13"/>
      <c r="G291" s="13"/>
    </row>
    <row r="292" spans="1:9" ht="10.5" customHeight="1" x14ac:dyDescent="0.25">
      <c r="A292" s="23" t="s">
        <v>232</v>
      </c>
      <c r="B292" s="13"/>
      <c r="C292" s="13"/>
      <c r="D292" s="13"/>
      <c r="E292" s="13"/>
      <c r="F292" s="13"/>
      <c r="G292" s="13"/>
    </row>
    <row r="293" spans="1:9" ht="10.5" customHeight="1" x14ac:dyDescent="0.25">
      <c r="A293" s="15" t="s">
        <v>196</v>
      </c>
      <c r="B293" s="13">
        <v>4.5999999999999996</v>
      </c>
      <c r="C293" s="13">
        <v>3.6</v>
      </c>
      <c r="D293" s="13">
        <v>0.3</v>
      </c>
      <c r="E293" s="13">
        <v>0.1</v>
      </c>
      <c r="F293" s="13">
        <v>0.4</v>
      </c>
      <c r="G293" s="13">
        <v>0.2</v>
      </c>
    </row>
    <row r="294" spans="1:9" ht="10.5" customHeight="1" x14ac:dyDescent="0.25">
      <c r="A294" s="15" t="s">
        <v>197</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233</v>
      </c>
      <c r="B296" s="13"/>
      <c r="C296" s="13"/>
      <c r="D296" s="13"/>
      <c r="E296" s="13"/>
      <c r="F296" s="13"/>
      <c r="G296" s="13"/>
    </row>
    <row r="297" spans="1:9" ht="10.5" customHeight="1" x14ac:dyDescent="0.25">
      <c r="A297" s="23" t="s">
        <v>234</v>
      </c>
      <c r="B297" s="13"/>
      <c r="C297" s="13"/>
      <c r="D297" s="13"/>
      <c r="E297" s="13"/>
      <c r="F297" s="13"/>
      <c r="G297" s="13"/>
    </row>
    <row r="298" spans="1:9" ht="10.5" customHeight="1" x14ac:dyDescent="0.25">
      <c r="A298" s="15" t="s">
        <v>196</v>
      </c>
      <c r="B298" s="13">
        <v>49.6</v>
      </c>
      <c r="C298" s="13">
        <v>41.1</v>
      </c>
      <c r="D298" s="13">
        <v>2.8</v>
      </c>
      <c r="E298" s="13">
        <v>1.4</v>
      </c>
      <c r="F298" s="13">
        <v>1.5</v>
      </c>
      <c r="G298" s="13">
        <v>2.7</v>
      </c>
    </row>
    <row r="299" spans="1:9" ht="10.5" customHeight="1" x14ac:dyDescent="0.25">
      <c r="A299" s="15" t="s">
        <v>197</v>
      </c>
      <c r="B299" s="13">
        <v>52.3</v>
      </c>
      <c r="C299" s="13">
        <v>27.7</v>
      </c>
      <c r="D299" s="13">
        <v>3.2</v>
      </c>
      <c r="E299" s="13">
        <v>5.4</v>
      </c>
      <c r="F299" s="13">
        <v>12.4</v>
      </c>
      <c r="G299" s="13">
        <v>3.7</v>
      </c>
    </row>
    <row r="300" spans="1:9" ht="10.5" customHeight="1" x14ac:dyDescent="0.25">
      <c r="A300" s="15" t="s">
        <v>231</v>
      </c>
      <c r="B300" s="13">
        <v>0.5</v>
      </c>
      <c r="C300" s="13">
        <v>0.3</v>
      </c>
      <c r="D300" s="13" t="s">
        <v>178</v>
      </c>
      <c r="E300" s="13" t="s">
        <v>178</v>
      </c>
      <c r="F300" s="13">
        <v>0.1</v>
      </c>
      <c r="G300" s="13" t="s">
        <v>178</v>
      </c>
    </row>
    <row r="301" spans="1:9" ht="10.5" customHeight="1" x14ac:dyDescent="0.25">
      <c r="A301" s="15" t="s">
        <v>235</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63" t="s">
        <v>236</v>
      </c>
      <c r="B304" s="63"/>
      <c r="C304" s="63"/>
      <c r="D304" s="63"/>
      <c r="E304" s="63"/>
      <c r="F304" s="63"/>
      <c r="G304" s="63"/>
      <c r="H304" s="28"/>
      <c r="I304" s="28"/>
    </row>
    <row r="305" spans="1:9" ht="10.5" customHeight="1" x14ac:dyDescent="0.25">
      <c r="A305" s="63"/>
      <c r="B305" s="63"/>
      <c r="C305" s="63"/>
      <c r="D305" s="63"/>
      <c r="E305" s="63"/>
      <c r="F305" s="63"/>
      <c r="G305" s="63"/>
      <c r="H305" s="28"/>
      <c r="I305" s="28"/>
    </row>
    <row r="306" spans="1:9" ht="10.5" customHeight="1" x14ac:dyDescent="0.25">
      <c r="A306" s="63"/>
      <c r="B306" s="63"/>
      <c r="C306" s="63"/>
      <c r="D306" s="63"/>
      <c r="E306" s="63"/>
      <c r="F306" s="63"/>
      <c r="G306" s="63"/>
      <c r="H306" s="28"/>
      <c r="I306" s="28"/>
    </row>
    <row r="307" spans="1:9" ht="10.5" customHeight="1" x14ac:dyDescent="0.25">
      <c r="A307" s="63"/>
      <c r="B307" s="63"/>
      <c r="C307" s="63"/>
      <c r="D307" s="63"/>
      <c r="E307" s="63"/>
      <c r="F307" s="63"/>
      <c r="G307" s="63"/>
      <c r="H307" s="28"/>
      <c r="I307" s="28"/>
    </row>
    <row r="308" spans="1:9" ht="10.5" customHeight="1" x14ac:dyDescent="0.25">
      <c r="A308" s="63"/>
      <c r="B308" s="63"/>
      <c r="C308" s="63"/>
      <c r="D308" s="63"/>
      <c r="E308" s="63"/>
      <c r="F308" s="63"/>
      <c r="G308" s="63"/>
      <c r="H308" s="28"/>
      <c r="I308" s="28"/>
    </row>
    <row r="309" spans="1:9" ht="10.5" customHeight="1" x14ac:dyDescent="0.25">
      <c r="A309" s="63"/>
      <c r="B309" s="63"/>
      <c r="C309" s="63"/>
      <c r="D309" s="63"/>
      <c r="E309" s="63"/>
      <c r="F309" s="63"/>
      <c r="G309" s="63"/>
      <c r="H309" s="28"/>
      <c r="I309" s="28"/>
    </row>
    <row r="310" spans="1:9" ht="10.5" customHeight="1" x14ac:dyDescent="0.25">
      <c r="A310" s="63"/>
      <c r="B310" s="63"/>
      <c r="C310" s="63"/>
      <c r="D310" s="63"/>
      <c r="E310" s="63"/>
      <c r="F310" s="63"/>
      <c r="G310" s="63"/>
      <c r="H310" s="28"/>
      <c r="I310" s="28"/>
    </row>
    <row r="311" spans="1:9" ht="10.5" customHeight="1" x14ac:dyDescent="0.25">
      <c r="A311" s="63"/>
      <c r="B311" s="63"/>
      <c r="C311" s="63"/>
      <c r="D311" s="63"/>
      <c r="E311" s="63"/>
      <c r="F311" s="63"/>
      <c r="G311" s="63"/>
      <c r="H311" s="28"/>
      <c r="I311" s="28"/>
    </row>
    <row r="312" spans="1:9" ht="10.5" customHeight="1" x14ac:dyDescent="0.25">
      <c r="A312" s="63"/>
      <c r="B312" s="63"/>
      <c r="C312" s="63"/>
      <c r="D312" s="63"/>
      <c r="E312" s="63"/>
      <c r="F312" s="63"/>
      <c r="G312" s="63"/>
      <c r="H312" s="28"/>
      <c r="I312" s="28"/>
    </row>
    <row r="313" spans="1:9" ht="10.5" customHeight="1" x14ac:dyDescent="0.25">
      <c r="A313" s="63"/>
      <c r="B313" s="63"/>
      <c r="C313" s="63"/>
      <c r="D313" s="63"/>
      <c r="E313" s="63"/>
      <c r="F313" s="63"/>
      <c r="G313" s="63"/>
      <c r="H313" s="28"/>
      <c r="I313" s="28"/>
    </row>
    <row r="314" spans="1:9" ht="10.5" customHeight="1" x14ac:dyDescent="0.25">
      <c r="A314" s="63"/>
      <c r="B314" s="63"/>
      <c r="C314" s="63"/>
      <c r="D314" s="63"/>
      <c r="E314" s="63"/>
      <c r="F314" s="63"/>
      <c r="G314" s="63"/>
      <c r="H314" s="28"/>
      <c r="I314" s="28"/>
    </row>
    <row r="315" spans="1:9" ht="10.5" customHeight="1" x14ac:dyDescent="0.25">
      <c r="A315" s="63"/>
      <c r="B315" s="63"/>
      <c r="C315" s="63"/>
      <c r="D315" s="63"/>
      <c r="E315" s="63"/>
      <c r="F315" s="63"/>
      <c r="G315" s="63"/>
      <c r="H315" s="28"/>
      <c r="I315" s="28"/>
    </row>
    <row r="316" spans="1:9" ht="10.5" customHeight="1" x14ac:dyDescent="0.25">
      <c r="A316" s="63"/>
      <c r="B316" s="63"/>
      <c r="C316" s="63"/>
      <c r="D316" s="63"/>
      <c r="E316" s="63"/>
      <c r="F316" s="63"/>
      <c r="G316" s="63"/>
      <c r="H316" s="28"/>
      <c r="I316" s="28"/>
    </row>
    <row r="317" spans="1:9" ht="10.5" customHeight="1" x14ac:dyDescent="0.25">
      <c r="A317" s="63"/>
      <c r="B317" s="63"/>
      <c r="C317" s="63"/>
      <c r="D317" s="63"/>
      <c r="E317" s="63"/>
      <c r="F317" s="63"/>
      <c r="G317" s="63"/>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I11"/>
  <sheetViews>
    <sheetView tabSelected="1" workbookViewId="0">
      <pane xSplit="1" ySplit="1" topLeftCell="B2" activePane="bottomRight" state="frozen"/>
      <selection activeCell="M41" sqref="M41"/>
      <selection pane="topRight" activeCell="M41" sqref="M41"/>
      <selection pane="bottomLeft" activeCell="M41" sqref="M41"/>
      <selection pane="bottomRight" activeCell="G2" sqref="G2"/>
    </sheetView>
  </sheetViews>
  <sheetFormatPr defaultRowHeight="15" x14ac:dyDescent="0.25"/>
  <cols>
    <col min="1" max="1" width="29.85546875" customWidth="1"/>
    <col min="2" max="7" width="23.85546875" customWidth="1"/>
  </cols>
  <sheetData>
    <row r="1" spans="1:9" x14ac:dyDescent="0.25">
      <c r="A1" s="1" t="s">
        <v>107</v>
      </c>
      <c r="B1" s="54" t="s">
        <v>570</v>
      </c>
      <c r="C1" s="54" t="s">
        <v>571</v>
      </c>
      <c r="D1" s="54" t="s">
        <v>583</v>
      </c>
      <c r="E1" s="54" t="s">
        <v>572</v>
      </c>
      <c r="F1" s="54" t="s">
        <v>573</v>
      </c>
      <c r="G1" s="54" t="s">
        <v>574</v>
      </c>
      <c r="H1" s="1"/>
      <c r="I1" s="1"/>
    </row>
    <row r="2" spans="1:9" x14ac:dyDescent="0.25">
      <c r="A2" s="1" t="s">
        <v>108</v>
      </c>
      <c r="B2" s="57">
        <v>525160772842641</v>
      </c>
      <c r="C2" s="57">
        <v>585458847997744</v>
      </c>
      <c r="D2" s="53">
        <v>0</v>
      </c>
      <c r="E2" s="53">
        <f>INDEX('AEO Table 4'!$C$41:$AK$41,MATCH(About!$A$34,'AEO Table 4'!$C$1:$AK$1,0))*10^15*About!$A$79</f>
        <v>205165707275803.69</v>
      </c>
      <c r="F2" s="53">
        <f>SUM(INDEX('AEO Table 4'!$C$36:$AJ$40,0,MATCH(About!$A$34,'AEO Table 4'!$C$1:$AK$1,0)))*10^15*About!$A$79+SUM(INDEX('AEO Table 4'!$C$42:$AJ$43,0,MATCH(About!$A$34,'AEO Table 4'!$C$1:$AK$1,0)))*10^15*About!$A$79</f>
        <v>1025235659898476.9</v>
      </c>
      <c r="G2" s="57">
        <v>1607676980259447.8</v>
      </c>
      <c r="I2" s="52"/>
    </row>
    <row r="3" spans="1:9" x14ac:dyDescent="0.25">
      <c r="A3" s="1" t="s">
        <v>109</v>
      </c>
      <c r="B3" s="53">
        <v>0</v>
      </c>
      <c r="C3" s="53">
        <v>0</v>
      </c>
      <c r="D3" s="53">
        <v>0</v>
      </c>
      <c r="E3" s="53">
        <v>0</v>
      </c>
      <c r="F3" s="53">
        <v>0</v>
      </c>
      <c r="G3" s="53">
        <v>0</v>
      </c>
    </row>
    <row r="4" spans="1:9" x14ac:dyDescent="0.25">
      <c r="A4" s="1" t="s">
        <v>110</v>
      </c>
      <c r="B4" s="53">
        <f>INDEX('AEO Table 4'!$C$51:$AK$51,MATCH(About!$A$34,'AEO Table 4'!$C$1:$AK$1,0))*10^15*About!$A$79</f>
        <v>3041258452622673.5</v>
      </c>
      <c r="C4" s="53">
        <f>INDEX('AEO Table 4'!$C$52:$AK$52,MATCH(About!$A$34,'AEO Table 4'!$C$1:$AK$1,0))*10^15*About!$A$79</f>
        <v>48528542301184.43</v>
      </c>
      <c r="D4" s="53">
        <v>0</v>
      </c>
      <c r="E4" s="53">
        <v>0</v>
      </c>
      <c r="F4" s="53">
        <f>SUM(INDEX('AEO Table 4'!$C$53:$AJ$55,0,MATCH(About!$A$34,'AEO Table 4'!$C$1:$AK$1,0)))*10^15*About!$A$79</f>
        <v>912280672588832.5</v>
      </c>
      <c r="G4" s="53">
        <f>INDEX('AEO Table 4'!$C$56:$AJ$56,0,MATCH(About!$A$34,'AEO Table 4'!$C$1:$AK$1,0))*10^15*About!$A$79</f>
        <v>184377374788494.06</v>
      </c>
    </row>
    <row r="5" spans="1:9" x14ac:dyDescent="0.25">
      <c r="A5" s="1" t="s">
        <v>111</v>
      </c>
      <c r="B5" s="53">
        <f>INDEX('AEO Table 4'!$C$60:$AK$60,MATCH(About!$A$34,'AEO Table 4'!$C$1:$AK$1,0))*10^15*About!$A$79</f>
        <v>317514197969543.13</v>
      </c>
      <c r="C5" s="53">
        <v>0</v>
      </c>
      <c r="D5" s="53">
        <v>0</v>
      </c>
      <c r="E5" s="53">
        <v>0</v>
      </c>
      <c r="F5" s="53">
        <f>INDEX('AEO Table 4'!$C$61:$AJ$61,MATCH(About!$A$34,'AEO Table 4'!$C$1:$AK$1,0))*10^15*About!$A$79</f>
        <v>39892575296108.289</v>
      </c>
      <c r="G5" s="53">
        <f>INDEX('AEO Table 4'!$C$62:$AK$62,MATCH(About!$A$34,'AEO Table 4'!$C$1:$AK$1,0))*10^15*About!$A$79</f>
        <v>6120247884940.7783</v>
      </c>
    </row>
    <row r="6" spans="1:9" x14ac:dyDescent="0.25">
      <c r="A6" s="1" t="s">
        <v>113</v>
      </c>
      <c r="B6" s="53">
        <v>0</v>
      </c>
      <c r="C6" s="53">
        <v>0</v>
      </c>
      <c r="D6" s="53">
        <v>0</v>
      </c>
      <c r="E6" s="53">
        <v>0</v>
      </c>
      <c r="F6" s="53">
        <v>0</v>
      </c>
      <c r="G6" s="53">
        <v>0</v>
      </c>
    </row>
    <row r="7" spans="1:9" x14ac:dyDescent="0.25">
      <c r="A7" s="1" t="s">
        <v>241</v>
      </c>
      <c r="B7" s="53">
        <f>INDEX('AEO Table 4'!$C$72:$AK$72,MATCH(About!$A$34,'AEO Table 4'!$C$1:$AK$1,0))*10^15*About!$A$79</f>
        <v>423663924703891.63</v>
      </c>
      <c r="C7" s="53">
        <v>0</v>
      </c>
      <c r="D7" s="53">
        <v>0</v>
      </c>
      <c r="E7" s="53">
        <v>0</v>
      </c>
      <c r="F7" s="53">
        <v>0</v>
      </c>
      <c r="G7" s="53">
        <v>0</v>
      </c>
    </row>
    <row r="8" spans="1:9" x14ac:dyDescent="0.25">
      <c r="A8" s="1" t="s">
        <v>564</v>
      </c>
      <c r="B8" s="53">
        <v>0</v>
      </c>
      <c r="C8" s="53">
        <v>0</v>
      </c>
      <c r="D8" s="53">
        <v>0</v>
      </c>
      <c r="E8" s="53">
        <v>0</v>
      </c>
      <c r="F8" s="53">
        <v>0</v>
      </c>
      <c r="G8" s="53">
        <v>0</v>
      </c>
    </row>
    <row r="9" spans="1:9" x14ac:dyDescent="0.25">
      <c r="A9" s="1" t="s">
        <v>565</v>
      </c>
      <c r="B9" s="53">
        <v>0</v>
      </c>
      <c r="C9" s="53">
        <v>0</v>
      </c>
      <c r="D9" s="53">
        <v>0</v>
      </c>
      <c r="E9" s="53">
        <v>0</v>
      </c>
      <c r="F9" s="53">
        <v>0</v>
      </c>
      <c r="G9" s="53">
        <v>0</v>
      </c>
    </row>
    <row r="10" spans="1:9" x14ac:dyDescent="0.25">
      <c r="A10" s="1" t="s">
        <v>566</v>
      </c>
      <c r="B10" s="53">
        <f>INDEX('AEO Table 4'!$C$66:$AK$66,MATCH(About!$A$34,'AEO Table 4'!$C$1:$AK$1,0))*10^15*About!$A$79</f>
        <v>250290818104906.94</v>
      </c>
      <c r="C10" s="53">
        <v>0</v>
      </c>
      <c r="D10" s="53">
        <v>0</v>
      </c>
      <c r="E10" s="53">
        <v>0</v>
      </c>
      <c r="F10" s="53">
        <f>SUM(INDEX('AEO Table 4'!$C$67:$AJ$68,0,MATCH(About!$A$34,'AEO Table 4'!$C$1:$AK$1,0)))*10^15*About!$A$79</f>
        <v>65484008460236.883</v>
      </c>
      <c r="G10" s="53">
        <f>INDEX('AEO Table 4'!$C$69:$AK$69,MATCH(About!$A$34,'AEO Table 4'!$C$1:$AK$1,0))*10^15*About!$A$79</f>
        <v>54349147208121.82</v>
      </c>
    </row>
    <row r="11" spans="1:9" x14ac:dyDescent="0.25">
      <c r="A11" s="1" t="s">
        <v>567</v>
      </c>
      <c r="B11" s="53">
        <v>0</v>
      </c>
      <c r="C11" s="53">
        <v>0</v>
      </c>
      <c r="D11" s="53">
        <v>0</v>
      </c>
      <c r="E11" s="53">
        <v>0</v>
      </c>
      <c r="F11" s="53">
        <v>0</v>
      </c>
      <c r="G11" s="53">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3CC6-2AF1-40D2-9144-7FE415EBF2FA}">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7" width="23.85546875" customWidth="1"/>
  </cols>
  <sheetData>
    <row r="1" spans="1:9" x14ac:dyDescent="0.25">
      <c r="A1" s="1" t="s">
        <v>107</v>
      </c>
      <c r="B1" s="54" t="s">
        <v>570</v>
      </c>
      <c r="C1" s="54" t="s">
        <v>571</v>
      </c>
      <c r="D1" s="54" t="s">
        <v>583</v>
      </c>
      <c r="E1" s="54" t="s">
        <v>572</v>
      </c>
      <c r="F1" s="54" t="s">
        <v>573</v>
      </c>
      <c r="G1" s="54" t="s">
        <v>574</v>
      </c>
      <c r="H1" s="1"/>
      <c r="I1" s="1"/>
    </row>
    <row r="2" spans="1:9" x14ac:dyDescent="0.25">
      <c r="A2" s="1" t="s">
        <v>108</v>
      </c>
      <c r="B2" s="57">
        <v>130319727157360.5</v>
      </c>
      <c r="C2" s="57">
        <v>145282818668923</v>
      </c>
      <c r="D2" s="53">
        <v>0</v>
      </c>
      <c r="E2" s="57">
        <v>56949294275240</v>
      </c>
      <c r="F2" s="53">
        <f>SUM(INDEX('AEO Table 4'!$C$36:$AJ$40,0,MATCH(About!$A$34,'AEO Table 4'!$C$1:$AK$1,0)))*10^15*About!$A$80+SUM(INDEX('AEO Table 4'!$C$42:$AJ$43,0,MATCH(About!$A$34,'AEO Table 4'!$C$1:$AK$1,0)))*10^15*About!$A$80</f>
        <v>254414340101522.78</v>
      </c>
      <c r="G2" s="53">
        <f>SUM(INDEX('AEO Table 4'!$C$44:$AJ$45,0,MATCH(About!$A$34,'AEO Table 4'!$C$1:$AK$1,0)))*10^15*About!$A$80+INDEX('AEO Table 4'!$C$47:$AJ$47,MATCH(About!$A$34,'AEO Table 4'!$C$1:$AK$1,0))*10^15*About!$A$80</f>
        <v>356604348561759.69</v>
      </c>
      <c r="I2" s="52"/>
    </row>
    <row r="3" spans="1:9" x14ac:dyDescent="0.25">
      <c r="A3" s="1" t="s">
        <v>109</v>
      </c>
      <c r="B3" s="53">
        <v>0</v>
      </c>
      <c r="C3" s="53">
        <v>0</v>
      </c>
      <c r="D3" s="53">
        <v>0</v>
      </c>
      <c r="E3" s="53">
        <v>0</v>
      </c>
      <c r="F3" s="53">
        <v>0</v>
      </c>
      <c r="G3" s="53">
        <v>0</v>
      </c>
    </row>
    <row r="4" spans="1:9" x14ac:dyDescent="0.25">
      <c r="A4" s="1" t="s">
        <v>110</v>
      </c>
      <c r="B4" s="53">
        <f>INDEX('AEO Table 4'!$C$51:$AK$51,MATCH(About!$A$34,'AEO Table 4'!$C$1:$AK$1,0))*10^15*About!$A$80</f>
        <v>754694547377326.5</v>
      </c>
      <c r="C4" s="53">
        <f>INDEX('AEO Table 4'!$C$52:$AK$52,MATCH(About!$A$34,'AEO Table 4'!$C$1:$AK$1,0))*10^15*About!$A$80</f>
        <v>12042457698815.566</v>
      </c>
      <c r="D4" s="53">
        <v>0</v>
      </c>
      <c r="E4" s="53">
        <v>0</v>
      </c>
      <c r="F4" s="53">
        <f>SUM(INDEX('AEO Table 4'!$C$53:$AJ$55,0,MATCH(About!$A$34,'AEO Table 4'!$C$1:$AK$1,0)))*10^15*About!$A$80</f>
        <v>226384327411167.5</v>
      </c>
      <c r="G4" s="53">
        <f>INDEX('AEO Table 4'!$C$56:$AJ$56,0,MATCH(About!$A$34,'AEO Table 4'!$C$1:$AK$1,0))*10^15*About!$A$80</f>
        <v>45753625211505.922</v>
      </c>
    </row>
    <row r="5" spans="1:9" x14ac:dyDescent="0.25">
      <c r="A5" s="1" t="s">
        <v>111</v>
      </c>
      <c r="B5" s="53">
        <f>INDEX('AEO Table 4'!$C$60:$AK$60,MATCH(About!$A$34,'AEO Table 4'!$C$1:$AK$1,0))*10^15*About!$A$80</f>
        <v>78791802030456.844</v>
      </c>
      <c r="C5" s="53">
        <v>0</v>
      </c>
      <c r="D5" s="53">
        <v>0</v>
      </c>
      <c r="E5" s="53">
        <v>0</v>
      </c>
      <c r="F5" s="53">
        <f>INDEX('AEO Table 4'!$C$61:$AJ$61,MATCH(About!$A$34,'AEO Table 4'!$C$1:$AK$1,0))*10^15*About!$A$80</f>
        <v>9899424703891.709</v>
      </c>
      <c r="G5" s="53">
        <f>INDEX('AEO Table 4'!$C$62:$AK$62,MATCH(About!$A$34,'AEO Table 4'!$C$1:$AK$1,0))*10^15*About!$A$80</f>
        <v>1518752115059.2217</v>
      </c>
    </row>
    <row r="6" spans="1:9" x14ac:dyDescent="0.25">
      <c r="A6" s="1" t="s">
        <v>113</v>
      </c>
      <c r="B6" s="53">
        <v>0</v>
      </c>
      <c r="C6" s="53">
        <v>0</v>
      </c>
      <c r="D6" s="53">
        <v>0</v>
      </c>
      <c r="E6" s="53">
        <v>0</v>
      </c>
      <c r="F6" s="53">
        <v>0</v>
      </c>
      <c r="G6" s="53">
        <v>0</v>
      </c>
    </row>
    <row r="7" spans="1:9" x14ac:dyDescent="0.25">
      <c r="A7" s="1" t="s">
        <v>241</v>
      </c>
      <c r="B7" s="53">
        <f>INDEX('AEO Table 4'!$C$72:$AK$72,MATCH(About!$A$34,'AEO Table 4'!$C$1:$AK$1,0))*10^15*About!$A$80</f>
        <v>105133075296108.28</v>
      </c>
      <c r="C7" s="53">
        <v>0</v>
      </c>
      <c r="D7" s="53">
        <v>0</v>
      </c>
      <c r="E7" s="53">
        <v>0</v>
      </c>
      <c r="F7" s="53">
        <v>0</v>
      </c>
      <c r="G7" s="53">
        <v>0</v>
      </c>
    </row>
    <row r="8" spans="1:9" x14ac:dyDescent="0.25">
      <c r="A8" s="1" t="s">
        <v>564</v>
      </c>
      <c r="B8" s="53">
        <v>0</v>
      </c>
      <c r="C8" s="53">
        <v>0</v>
      </c>
      <c r="D8" s="53">
        <v>0</v>
      </c>
      <c r="E8" s="53">
        <v>0</v>
      </c>
      <c r="F8" s="53">
        <v>0</v>
      </c>
      <c r="G8" s="53">
        <v>0</v>
      </c>
    </row>
    <row r="9" spans="1:9" x14ac:dyDescent="0.25">
      <c r="A9" s="1" t="s">
        <v>565</v>
      </c>
      <c r="B9" s="53">
        <v>0</v>
      </c>
      <c r="C9" s="53">
        <v>0</v>
      </c>
      <c r="D9" s="53">
        <v>0</v>
      </c>
      <c r="E9" s="53">
        <v>0</v>
      </c>
      <c r="F9" s="53">
        <v>0</v>
      </c>
      <c r="G9" s="53">
        <v>0</v>
      </c>
    </row>
    <row r="10" spans="1:9" x14ac:dyDescent="0.25">
      <c r="A10" s="1" t="s">
        <v>566</v>
      </c>
      <c r="B10" s="53">
        <f>INDEX('AEO Table 4'!$C$66:$AK$66,MATCH(About!$A$34,'AEO Table 4'!$C$1:$AK$1,0))*10^15*About!$A$80</f>
        <v>62110181895093.063</v>
      </c>
      <c r="C10" s="53">
        <v>0</v>
      </c>
      <c r="D10" s="53">
        <v>0</v>
      </c>
      <c r="E10" s="53">
        <v>0</v>
      </c>
      <c r="F10" s="53">
        <f>SUM(INDEX('AEO Table 4'!$C$67:$AJ$68,0,MATCH(About!$A$34,'AEO Table 4'!$C$1:$AK$1,0)))*10^15*About!$A$80</f>
        <v>16249991539763.113</v>
      </c>
      <c r="G10" s="53">
        <f>INDEX('AEO Table 4'!$C$69:$AK$69,MATCH(About!$A$34,'AEO Table 4'!$C$1:$AK$1,0))*10^15*About!$A$80</f>
        <v>13486852791878.17</v>
      </c>
    </row>
    <row r="11" spans="1:9" x14ac:dyDescent="0.25">
      <c r="A11" s="1" t="s">
        <v>567</v>
      </c>
      <c r="B11" s="53">
        <v>0</v>
      </c>
      <c r="C11" s="53">
        <v>0</v>
      </c>
      <c r="D11" s="53">
        <v>0</v>
      </c>
      <c r="E11" s="53">
        <v>0</v>
      </c>
      <c r="F11" s="53">
        <v>0</v>
      </c>
      <c r="G11" s="53">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5FCB0-8DA3-4DD4-BAD8-E7EDBDA67910}">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7" width="23.85546875" customWidth="1"/>
  </cols>
  <sheetData>
    <row r="1" spans="1:9" x14ac:dyDescent="0.25">
      <c r="A1" s="1" t="s">
        <v>107</v>
      </c>
      <c r="B1" s="54" t="s">
        <v>570</v>
      </c>
      <c r="C1" s="54" t="s">
        <v>571</v>
      </c>
      <c r="D1" s="54" t="s">
        <v>583</v>
      </c>
      <c r="E1" s="54" t="s">
        <v>572</v>
      </c>
      <c r="F1" s="54" t="s">
        <v>573</v>
      </c>
      <c r="G1" s="54" t="s">
        <v>574</v>
      </c>
      <c r="H1" s="1"/>
      <c r="I1" s="1"/>
    </row>
    <row r="2" spans="1:9" x14ac:dyDescent="0.25">
      <c r="A2" s="1" t="s">
        <v>108</v>
      </c>
      <c r="B2" s="57">
        <v>118602000000000</v>
      </c>
      <c r="C2" s="57">
        <v>1023326000000000</v>
      </c>
      <c r="D2" s="53">
        <v>0</v>
      </c>
      <c r="E2" s="53">
        <f>INDEX('AEO Table 5'!$C$36:$AK$36,MATCH(About!$A$34,'AEO Table 5'!$C$1:$AK$1,0))*10^15</f>
        <v>482074000000000</v>
      </c>
      <c r="F2" s="53">
        <f>INDEX('AEO Table 5'!$C$33:$AK$33,MATCH(About!$A$34,'AEO Table 5'!$C$1:$AK$1,0))*10^15+INDEX('AEO Table 5'!$C$35:$AK$35,MATCH(About!$A$34,'AEO Table 5'!$C$1:$AK$1,0))*10^15+INDEX('AEO Table 5'!$C$37:$AK$37,MATCH(About!$A$34,'AEO Table 5'!$C$1:$AK$1,0))*10^15</f>
        <v>771034000000000</v>
      </c>
      <c r="G2" s="53">
        <f>SUM(INDEX('AEO Table 5'!$C$38:$AJ$40,0,MATCH(About!$A$34,'AEO Table 5'!$C$1:$AK$1,0)))*10^15</f>
        <v>2235376999999999.8</v>
      </c>
      <c r="I2" s="52"/>
    </row>
    <row r="3" spans="1:9" x14ac:dyDescent="0.25">
      <c r="A3" s="1" t="s">
        <v>109</v>
      </c>
      <c r="B3" s="53">
        <v>0</v>
      </c>
      <c r="C3" s="53">
        <v>0</v>
      </c>
      <c r="D3" s="53">
        <v>0</v>
      </c>
      <c r="E3" s="53">
        <v>0</v>
      </c>
      <c r="F3" s="53">
        <v>0</v>
      </c>
      <c r="G3" s="53">
        <f>About!$C61*INDEX('AEO Table 5'!$C$58:$AK$58,MATCH(About!$A$34,'AEO Table 5'!$C$1:$AK$1,0))*10^15</f>
        <v>21726839999999.996</v>
      </c>
    </row>
    <row r="4" spans="1:9" x14ac:dyDescent="0.25">
      <c r="A4" s="1" t="s">
        <v>110</v>
      </c>
      <c r="B4" s="53">
        <f>INDEX('AEO Table 5'!$C$44:$AK$44,MATCH(About!$A$34,'AEO Table 5'!$C$1:$AK$1,0))*10^15</f>
        <v>1881696000000000</v>
      </c>
      <c r="C4" s="53">
        <f>INDEX('AEO Table 5'!$C$45:$AK$45,MATCH(About!$A$34,'AEO Table 5'!$C$1:$AK$1,0))*10^15</f>
        <v>27448000000000</v>
      </c>
      <c r="D4" s="53">
        <v>0</v>
      </c>
      <c r="E4" s="53">
        <v>0</v>
      </c>
      <c r="F4" s="53">
        <f>INDEX('AEO Table 5'!$C$46:$AK$46,MATCH(About!$A$34,'AEO Table 5'!$C$1:$AK$1,0))*10^15+INDEX('AEO Table 5'!$C$47:$AK$47,MATCH(About!$A$34,'AEO Table 5'!$C$1:$AK$1,0))*10^15</f>
        <v>951123000000000</v>
      </c>
      <c r="G4" s="53">
        <f>INDEX('AEO Table 5'!$C$48:$AK$48,MATCH(About!$A$34,'AEO Table 5'!$C$1:$AK$1,0))*10^15</f>
        <v>774539000000000</v>
      </c>
    </row>
    <row r="5" spans="1:9" x14ac:dyDescent="0.25">
      <c r="A5" s="1" t="s">
        <v>111</v>
      </c>
      <c r="B5" s="53">
        <f>INDEX('AEO Table 5'!$C$52:$AK$52,MATCH(About!$A$34,'AEO Table 5'!$C$1:$AK$1,0))*10^15</f>
        <v>226669000000000</v>
      </c>
      <c r="C5" s="53">
        <v>0</v>
      </c>
      <c r="D5" s="53">
        <v>0</v>
      </c>
      <c r="E5" s="53">
        <v>0</v>
      </c>
      <c r="F5" s="53">
        <f>INDEX('AEO Table 5'!$C$53:$AK$53,MATCH(About!$A$34,'AEO Table 5'!$C$1:$AK$1,0))*10^15</f>
        <v>6466000000000</v>
      </c>
      <c r="G5" s="53">
        <f>INDEX('AEO Table 5'!$C$54:$AK$54,MATCH(About!$A$34,'AEO Table 5'!$C$1:$AK$1,0))*10^15</f>
        <v>104045000000000</v>
      </c>
    </row>
    <row r="6" spans="1:9" x14ac:dyDescent="0.25">
      <c r="A6" s="1" t="s">
        <v>113</v>
      </c>
      <c r="B6" s="53">
        <f>HLOOKUP(About!$A$34,'District Heat'!B8:AI9,2,FALSE)</f>
        <v>329192544645968.19</v>
      </c>
      <c r="C6" s="53">
        <v>0</v>
      </c>
      <c r="D6" s="53">
        <v>0</v>
      </c>
      <c r="E6" s="53">
        <v>0</v>
      </c>
      <c r="F6" s="53">
        <v>0</v>
      </c>
      <c r="G6" s="53">
        <v>0</v>
      </c>
    </row>
    <row r="7" spans="1:9" x14ac:dyDescent="0.25">
      <c r="A7" s="1" t="s">
        <v>241</v>
      </c>
      <c r="B7" s="53">
        <v>0</v>
      </c>
      <c r="C7" s="53">
        <v>0</v>
      </c>
      <c r="D7" s="53">
        <v>0</v>
      </c>
      <c r="E7" s="53">
        <v>0</v>
      </c>
      <c r="F7" s="53">
        <v>0</v>
      </c>
      <c r="G7" s="53">
        <v>0</v>
      </c>
    </row>
    <row r="8" spans="1:9" x14ac:dyDescent="0.25">
      <c r="A8" s="1" t="s">
        <v>564</v>
      </c>
      <c r="B8" s="53">
        <v>0</v>
      </c>
      <c r="C8" s="53">
        <v>0</v>
      </c>
      <c r="D8" s="53">
        <v>0</v>
      </c>
      <c r="E8" s="53">
        <v>0</v>
      </c>
      <c r="F8" s="53">
        <v>0</v>
      </c>
      <c r="G8" s="53">
        <v>0</v>
      </c>
    </row>
    <row r="9" spans="1:9" x14ac:dyDescent="0.25">
      <c r="A9" s="1" t="s">
        <v>565</v>
      </c>
      <c r="B9" s="53">
        <v>0</v>
      </c>
      <c r="C9" s="53">
        <v>0</v>
      </c>
      <c r="D9" s="53">
        <v>0</v>
      </c>
      <c r="E9" s="53">
        <v>0</v>
      </c>
      <c r="F9" s="53">
        <v>0</v>
      </c>
      <c r="G9" s="53">
        <v>0</v>
      </c>
    </row>
    <row r="10" spans="1:9" x14ac:dyDescent="0.25">
      <c r="A10" s="1" t="s">
        <v>566</v>
      </c>
      <c r="B10" s="53">
        <f>(INDEX('AEO Table 5'!$C$58:$AK$58,MATCH(About!$A$34,'AEO Table 5'!$C$1:$AK$1,0))*(1-About!$C$61))*INDEX('AEO Table 5'!$C$52:$AK$52,MATCH(About!$A$34,'AEO Table 5'!$C$1:$AK$1,0))/INDEX('AEO Table 5'!$C$55:$AK$55,MATCH(About!$A$34,'AEO Table 5'!$C$1:$AK$1,0))*10^15</f>
        <v>350540442206062.06</v>
      </c>
      <c r="C10" s="53">
        <v>0</v>
      </c>
      <c r="D10" s="53">
        <v>0</v>
      </c>
      <c r="E10" s="53">
        <v>0</v>
      </c>
      <c r="F10" s="53">
        <f>(INDEX('AEO Table 5'!$C$58:$AK$58,MATCH(About!$A$34,'AEO Table 5'!$C$1:$AK$1,0))*(1-About!$C$61))*INDEX('AEO Table 5'!$C$53:$AK$53,MATCH(About!$A$34,'AEO Table 5'!$C$1:$AK$1,0))/INDEX('AEO Table 5'!$C$55:$AK$55,MATCH(About!$A$34,'AEO Table 5'!$C$1:$AK$1,0))*10^15</f>
        <v>9999578677738.8926</v>
      </c>
      <c r="G10" s="53">
        <f>(1-About!$C61)*INDEX('AEO Table 5'!$C$58:$AK$58,MATCH(About!$A$34,'AEO Table 5'!$C$1:$AK$1,0))*10^15-SUM(B10:F10)</f>
        <v>160904139116199</v>
      </c>
    </row>
    <row r="11" spans="1:9" x14ac:dyDescent="0.25">
      <c r="A11" s="1" t="s">
        <v>567</v>
      </c>
      <c r="B11" s="53">
        <v>0</v>
      </c>
      <c r="C11" s="53">
        <v>0</v>
      </c>
      <c r="D11" s="53">
        <v>0</v>
      </c>
      <c r="E11" s="53">
        <v>0</v>
      </c>
      <c r="F11" s="53">
        <v>0</v>
      </c>
      <c r="G11" s="53">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2021-03-04T19:17:26Z</dcterms:modified>
</cp:coreProperties>
</file>